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https://epscomfenalcovalle-my.sharepoint.com/personal/dffernandezv_epscomfenalcovalle_com_co/Documents/Escritorio/CLINICA SOMER S.A/"/>
    </mc:Choice>
  </mc:AlternateContent>
  <xr:revisionPtr revIDLastSave="0" documentId="13_ncr:1_{F2E232DD-8100-41D5-B9B3-59225B7F0DD9}" xr6:coauthVersionLast="47" xr6:coauthVersionMax="47" xr10:uidLastSave="{00000000-0000-0000-0000-000000000000}"/>
  <bookViews>
    <workbookView xWindow="-120" yWindow="-120" windowWidth="20730" windowHeight="11160" firstSheet="1" activeTab="4" xr2:uid="{A57ED809-B4D5-433F-A288-2BC4AA99FA66}"/>
  </bookViews>
  <sheets>
    <sheet name="INFO IPS" sheetId="2" r:id="rId1"/>
    <sheet name="INFO IPS2" sheetId="3" r:id="rId2"/>
    <sheet name="TD" sheetId="5" r:id="rId3"/>
    <sheet name="ESTADO DE CADA FACTURA" sheetId="4" r:id="rId4"/>
    <sheet name="FOR-CSA-018" sheetId="6" r:id="rId5"/>
  </sheets>
  <definedNames>
    <definedName name="_xlnm._FilterDatabase" localSheetId="3" hidden="1">'ESTADO DE CADA FACTURA'!$A$2:$AQ$45</definedName>
    <definedName name="_xlnm._FilterDatabase" localSheetId="0" hidden="1">'INFO IPS'!$B$8:$K$8</definedName>
    <definedName name="_xlnm._FilterDatabase" localSheetId="1" hidden="1">'INFO IPS2'!$B$2:$K$2</definedName>
  </definedNames>
  <calcPr calcId="191029"/>
  <pivotCaches>
    <pivotCache cacheId="16"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6" l="1"/>
  <c r="H30" i="6"/>
  <c r="I25" i="6"/>
  <c r="H25" i="6"/>
  <c r="I31" i="6" l="1"/>
  <c r="H31" i="6"/>
  <c r="V1" i="4"/>
  <c r="S1" i="4"/>
  <c r="O1" i="4"/>
  <c r="L1" i="4" l="1"/>
  <c r="K1" i="4"/>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3" i="4"/>
  <c r="F15" i="3"/>
  <c r="E15" i="3"/>
</calcChain>
</file>

<file path=xl/sharedStrings.xml><?xml version="1.0" encoding="utf-8"?>
<sst xmlns="http://schemas.openxmlformats.org/spreadsheetml/2006/main" count="347" uniqueCount="123">
  <si>
    <t>SOCIEDAD MEDICA RIONEGRO - CLINICA SOMER S.A</t>
  </si>
  <si>
    <t>NIT. 890939936</t>
  </si>
  <si>
    <t>CARTERA RADICADA ADEUDADA POR LA ENTIDAD</t>
  </si>
  <si>
    <t>ESTADO DE CUENTA CON CORTE AL 07 DE DICIEMBRE DE 2021</t>
  </si>
  <si>
    <t>C.C.F. COMFENALCO VALLE DEL CAUCA</t>
  </si>
  <si>
    <t>NIT. 890303093</t>
  </si>
  <si>
    <t>N° FACTURA</t>
  </si>
  <si>
    <t>FECHA FACTURA</t>
  </si>
  <si>
    <t>ESTADO DE FACTURA</t>
  </si>
  <si>
    <t>N° RADICADO</t>
  </si>
  <si>
    <t>FECHA DE RADICACION</t>
  </si>
  <si>
    <t>FECHA VENCIMIENTO</t>
  </si>
  <si>
    <t>VALOR INICIAL</t>
  </si>
  <si>
    <t>VALOR GLOSADO</t>
  </si>
  <si>
    <t>VALOR ACEPTADO</t>
  </si>
  <si>
    <t>SALDO FACTURA</t>
  </si>
  <si>
    <t>Contestada radicada</t>
  </si>
  <si>
    <t>Radicada entidad</t>
  </si>
  <si>
    <t>Radicada</t>
  </si>
  <si>
    <t>Sin radicar</t>
  </si>
  <si>
    <t xml:space="preserve"> ENTIDAD</t>
  </si>
  <si>
    <t>PrefijoFactura</t>
  </si>
  <si>
    <t>RETENCION</t>
  </si>
  <si>
    <t>AUTORIZACION</t>
  </si>
  <si>
    <t>CLINICA SOMER S.A</t>
  </si>
  <si>
    <t>A)Factura no radicada en ERP</t>
  </si>
  <si>
    <t>no_cruza</t>
  </si>
  <si>
    <t>B)Factura sin saldo ERP</t>
  </si>
  <si>
    <t>OK</t>
  </si>
  <si>
    <t>B)Factura sin saldo ERP/conciliar diferencia glosa aceptada</t>
  </si>
  <si>
    <t>IPS ACEPTA $ 36.900, SEGUN CONCILIACION REALIZADA POR LA DRA MAIBER ACEVEDO Y NORA ELSY GAVIRIA.ELIZABETH FERNANDEZ</t>
  </si>
  <si>
    <t>B)Factura sin saldo ERP/conciliar diferencia valor de factura</t>
  </si>
  <si>
    <t>C)Glosas total pendiente por respuesta de IPS</t>
  </si>
  <si>
    <t>SE DEVUELVE FACTURA NO ENVIAN SOPORTES PARA EL SERVICIO FACTRADO. MILENA</t>
  </si>
  <si>
    <t>SI</t>
  </si>
  <si>
    <t>SE DEVUELVE FACTURA COVID CODIGO 908856 NO ENVIAN SOPORTE DE REPORTE PARA  HACER LA VALIDACION SI ES APTA O NO PARA PAGO. REVISAR SI ESTA MONTADA EN LA BASE SISMUESTRA NO ENVIAN SOPORTE. MILENA</t>
  </si>
  <si>
    <t>SE DEVUELVE NO POS MIPRES NO EXITOSO SE ESCALA CASO A MANDELA NO AUTORIZAN no éxito ya que se especifica en al observaciones que es un error en el ámbito.prescripciones hospitalarihospitalarias solo van por 30 dias. REVISAR CASO CON EL AREAENCARGADA DE AUTORIZACIONES.MILENA</t>
  </si>
  <si>
    <t>SE DEVUELVE FACTURA NO POS SE VALIDA NO APTA PARA PAGOVALIDAR FECHA DE SUMINISTRO EN LA WE SERVICE.MILENA</t>
  </si>
  <si>
    <t>SE DEVUELVE FACTURA LA AUTORIZACION 210906701273088 ESTA GENERADA PARA EPS SEDE  8 COMPENSAR BOGOTA. NO PERTENECE USUARIO EPS 12 COMFENALCO .MILENA</t>
  </si>
  <si>
    <t>SE DEVUELVE FACTURA LA AUTORIZACION 210906701277211 ESTA GENERADA PARA EPS 8 BOGOTA COMPENSAR NO ESTA GENERADA PARA EPSCOMFENALCO 12 VALLE.MILENA</t>
  </si>
  <si>
    <t>D)Glosas parcial pendiente por respuesta de IPS</t>
  </si>
  <si>
    <t>MAYOR VALOR COBRADO EN TARIFA CODIGO 908856 FACTURAN $ 217.000 TARIFA $ 216.994 SE OBJETA LA DIFERENCIA.MILENA</t>
  </si>
  <si>
    <t>NO</t>
  </si>
  <si>
    <t>E)Glosas total en Gestion por ERP</t>
  </si>
  <si>
    <t>SE SOSTIENE DEVOLUCION EL NAP QUE ANEXAN POR EL SERVICIO FACTURADO NO SE ENCUENTRA APTO NO ESTA DIRECIONADO  PARA USTEDES IPS SE ENCUENTRA DIRECCIONADO PARA OTRA IPS FAVOR VALIDARCON EL AREA DE AUTORIZACIONES O AL CORREO DE LA CORRDINADORAPATRIVINOC@EPSCOMFENALCOVALLE.COM.CO PARA DAR TRAMITE.JENNIFER REBOLLEDO</t>
  </si>
  <si>
    <t>NIT IPS</t>
  </si>
  <si>
    <t>NUMERO FACTURA</t>
  </si>
  <si>
    <t>PREFIJO SASS</t>
  </si>
  <si>
    <t>NUMERO FACT SASSS</t>
  </si>
  <si>
    <t>DOC CONTABLE</t>
  </si>
  <si>
    <t>FECHA FACT IPS</t>
  </si>
  <si>
    <t>VALOR FACT IPS</t>
  </si>
  <si>
    <t>SALDO FACT IPS</t>
  </si>
  <si>
    <t>OBSERVACION SASS</t>
  </si>
  <si>
    <t>VALIDACION ALFA FACT</t>
  </si>
  <si>
    <t>VALOR RADICADO FACT</t>
  </si>
  <si>
    <t>VALOR GLOSA ACEPTDA</t>
  </si>
  <si>
    <t>VALOR GLOSA DV</t>
  </si>
  <si>
    <t>VALOR CRUZADO SASS</t>
  </si>
  <si>
    <t>SALDO SASS</t>
  </si>
  <si>
    <t>VALO CANCELADO SAP</t>
  </si>
  <si>
    <t>DOC COMPENSACION SAP</t>
  </si>
  <si>
    <t>FECHA COMPENSACION SAP</t>
  </si>
  <si>
    <t>VALOR TRANFERENCIA</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</si>
  <si>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</si>
  <si>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</si>
  <si>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</si>
  <si>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</si>
  <si>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</si>
  <si>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</si>
  <si>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</si>
  <si>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</si>
  <si>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</si>
  <si>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</si>
  <si>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</si>
  <si>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</si>
  <si>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</si>
  <si>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</si>
  <si>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FACTURA</t>
  </si>
  <si>
    <t>LLAVE</t>
  </si>
  <si>
    <t>TOTAL</t>
  </si>
  <si>
    <t>POR PAGAR SAP</t>
  </si>
  <si>
    <t>DOCUMENTO CONTABLE</t>
  </si>
  <si>
    <t>FUERA DE CIERRE</t>
  </si>
  <si>
    <t>ESTADO EPS DICIEMBRE 22 DE 2021</t>
  </si>
  <si>
    <t>FACTURA CORRIENTE</t>
  </si>
  <si>
    <t>FACTURA CORRIENTE Y GLOSA ACEPTADA IPS</t>
  </si>
  <si>
    <t>FACTURA NO RADICADA</t>
  </si>
  <si>
    <t>FACTURA DEVUELTA</t>
  </si>
  <si>
    <t>Etiquetas de fila</t>
  </si>
  <si>
    <t>Total general</t>
  </si>
  <si>
    <t>Suma de SALDO FACT IPS</t>
  </si>
  <si>
    <t>Cuenta de FACTURA</t>
  </si>
  <si>
    <t>Suma de VALOR GLOSA DV</t>
  </si>
  <si>
    <t>Suma de POR PAGAR SAP</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</si>
  <si>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</si>
  <si>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</si>
  <si>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</si>
  <si>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</si>
  <si>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</si>
  <si>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</si>
  <si>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</si>
  <si>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</si>
  <si>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</si>
  <si>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</si>
  <si>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</si>
  <si>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</si>
  <si>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GLOSA POR CONCILIAR</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</si>
  <si>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</si>
  <si>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</si>
  <si>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</si>
  <si>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</si>
  <si>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</si>
  <si>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</si>
  <si>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</si>
  <si>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DIEGO FERNANDEZ</t>
  </si>
  <si>
    <t>IPS.</t>
  </si>
  <si>
    <t>AUXILIAR DE CARTERA CUENTAS SALUD</t>
  </si>
  <si>
    <t>Señores :CLINICA SOMER S.A</t>
  </si>
  <si>
    <t>NIT: 890939936</t>
  </si>
  <si>
    <t>SANTIAGO DE CALI , DICIEMBRE 22 DE 2021</t>
  </si>
  <si>
    <t>Con Corte al dia :07/12/2021</t>
  </si>
  <si>
    <t>A continuacion me permito remitir   nuestra respuesta al estado de cartera presentado en la fecha: 07/12/2021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</si>
</sst>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quot;$&quot;\ * #,##0_-;\-&quot;$&quot;\ * #,##0_-;_-&quot;$&quot;\ * &quot;-&quot;_-;_-@_-"/>
    <numFmt numFmtId="165" formatCode="dd/mm/yyyy;@"/>
    <numFmt numFmtId="166" formatCode="_-* #,##0_-;\-* #,##0_-;_-* &quot;-&quot;??_-;_-@_-"/>
    <numFmt numFmtId="167" formatCode="&quot;$&quot;\ #,##0;[Red]&quot;$&quot;\ #,##0"/>
  </numFmts>
  <fonts count="8" x14ac:knownFonts="1">
    <font>
      <sz val="11"/>
      <color theme="1"/>
      <name val="Calibri"/>
      <family val="2"/>
      <scheme val="minor"/>
    </font>
    <font>
      <sz val="11"/>
      <color theme="1"/>
      <name val="Calibri"/>
      <family val="2"/>
      <scheme val="minor"/>
    </font>
    <font>
      <b/>
      <sz val="11"/>
      <color theme="1"/>
      <name val="Calibri"/>
      <family val="2"/>
      <scheme val="minor"/>
    </font>
    <font>
      <b/>
      <i/>
      <u/>
      <sz val="14"/>
      <color theme="1"/>
      <name val="Calibri"/>
      <family val="2"/>
      <scheme val="minor"/>
    </font>
    <font>
      <b/>
      <sz val="10"/>
      <color theme="1"/>
      <name val="Tahoma"/>
      <family val="2"/>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6">
    <xf numFmtId="0" fontId="0" fillId="0" borderId="0"/>
    <xf numFmtId="41"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5" fillId="0" borderId="0"/>
    <xf numFmtId="43" fontId="5" fillId="0" borderId="0" applyNumberFormat="0" applyFill="0" applyBorder="0" applyAlignment="0" applyProtection="0"/>
  </cellStyleXfs>
  <cellXfs count="68">
    <xf numFmtId="0" fontId="0" fillId="0" borderId="0" xfId="0"/>
    <xf numFmtId="41" fontId="0" fillId="0" borderId="0" xfId="1" applyFont="1"/>
    <xf numFmtId="164" fontId="4" fillId="2" borderId="1" xfId="2" applyFont="1" applyFill="1" applyBorder="1" applyAlignment="1">
      <alignment horizontal="center" vertical="center" wrapText="1"/>
    </xf>
    <xf numFmtId="14" fontId="4" fillId="2" borderId="1" xfId="2" applyNumberFormat="1" applyFont="1" applyFill="1" applyBorder="1" applyAlignment="1">
      <alignment horizontal="center" vertical="center" wrapText="1"/>
    </xf>
    <xf numFmtId="41" fontId="4" fillId="2" borderId="1" xfId="1" applyFont="1" applyFill="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0" fontId="0" fillId="0" borderId="2" xfId="0" applyBorder="1" applyAlignment="1">
      <alignment horizontal="left" vertical="center"/>
    </xf>
    <xf numFmtId="41" fontId="0" fillId="0" borderId="2" xfId="1" applyFont="1" applyBorder="1" applyAlignment="1">
      <alignment horizontal="center" vertical="center"/>
    </xf>
    <xf numFmtId="41" fontId="0" fillId="0" borderId="3" xfId="1" applyFont="1" applyBorder="1" applyAlignment="1">
      <alignment horizontal="center" vertical="center"/>
    </xf>
    <xf numFmtId="14" fontId="0" fillId="0" borderId="0" xfId="0" applyNumberFormat="1"/>
    <xf numFmtId="41" fontId="2" fillId="0" borderId="1" xfId="1" applyFont="1" applyBorder="1"/>
    <xf numFmtId="0" fontId="0" fillId="0" borderId="2" xfId="0" applyBorder="1"/>
    <xf numFmtId="14" fontId="0" fillId="0" borderId="2" xfId="0" applyNumberFormat="1" applyBorder="1"/>
    <xf numFmtId="11" fontId="0" fillId="0" borderId="2" xfId="0" applyNumberFormat="1" applyBorder="1"/>
    <xf numFmtId="0" fontId="0" fillId="3" borderId="2" xfId="0" applyFill="1" applyBorder="1" applyAlignment="1">
      <alignment horizontal="center" vertical="center"/>
    </xf>
    <xf numFmtId="0" fontId="0" fillId="4" borderId="2" xfId="0" applyFill="1" applyBorder="1" applyAlignment="1">
      <alignment horizontal="center" vertical="center"/>
    </xf>
    <xf numFmtId="166" fontId="0" fillId="0" borderId="2" xfId="3" applyNumberFormat="1" applyFont="1" applyBorder="1"/>
    <xf numFmtId="0" fontId="2" fillId="0" borderId="0" xfId="0" applyFont="1"/>
    <xf numFmtId="166" fontId="2" fillId="0" borderId="0" xfId="3" applyNumberFormat="1" applyFont="1"/>
    <xf numFmtId="0" fontId="0" fillId="4" borderId="2" xfId="0"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0" fontId="6" fillId="0" borderId="0" xfId="4" applyFont="1"/>
    <xf numFmtId="0" fontId="6" fillId="0" borderId="4" xfId="4" applyFont="1" applyBorder="1" applyAlignment="1">
      <alignment horizontal="centerContinuous"/>
    </xf>
    <xf numFmtId="0" fontId="6" fillId="0" borderId="5" xfId="4" applyFont="1" applyBorder="1" applyAlignment="1">
      <alignment horizontal="centerContinuous"/>
    </xf>
    <xf numFmtId="0" fontId="7" fillId="0" borderId="4" xfId="4" applyFont="1" applyBorder="1" applyAlignment="1">
      <alignment horizontal="centerContinuous" vertical="center"/>
    </xf>
    <xf numFmtId="0" fontId="7" fillId="0" borderId="6" xfId="4" applyFont="1" applyBorder="1" applyAlignment="1">
      <alignment horizontal="centerContinuous" vertical="center"/>
    </xf>
    <xf numFmtId="0" fontId="7" fillId="0" borderId="5" xfId="4" applyFont="1" applyBorder="1" applyAlignment="1">
      <alignment horizontal="centerContinuous" vertical="center"/>
    </xf>
    <xf numFmtId="0" fontId="7" fillId="0" borderId="7" xfId="4" applyFont="1" applyBorder="1" applyAlignment="1">
      <alignment horizontal="centerContinuous" vertical="center"/>
    </xf>
    <xf numFmtId="0" fontId="6" fillId="0" borderId="8" xfId="4" applyFont="1" applyBorder="1" applyAlignment="1">
      <alignment horizontal="centerContinuous"/>
    </xf>
    <xf numFmtId="0" fontId="6" fillId="0" borderId="9" xfId="4" applyFont="1" applyBorder="1" applyAlignment="1">
      <alignment horizontal="centerContinuous"/>
    </xf>
    <xf numFmtId="0" fontId="7" fillId="0" borderId="10" xfId="4" applyFont="1" applyBorder="1" applyAlignment="1">
      <alignment horizontal="centerContinuous" vertical="center"/>
    </xf>
    <xf numFmtId="0" fontId="7" fillId="0" borderId="11" xfId="4" applyFont="1" applyBorder="1" applyAlignment="1">
      <alignment horizontal="centerContinuous" vertical="center"/>
    </xf>
    <xf numFmtId="0" fontId="7" fillId="0" borderId="12" xfId="4" applyFont="1" applyBorder="1" applyAlignment="1">
      <alignment horizontal="centerContinuous" vertical="center"/>
    </xf>
    <xf numFmtId="0" fontId="7" fillId="0" borderId="13" xfId="4" applyFont="1" applyBorder="1" applyAlignment="1">
      <alignment horizontal="centerContinuous" vertical="center"/>
    </xf>
    <xf numFmtId="0" fontId="7" fillId="0" borderId="8" xfId="4" applyFont="1" applyBorder="1" applyAlignment="1">
      <alignment horizontal="centerContinuous" vertical="center"/>
    </xf>
    <xf numFmtId="0" fontId="7" fillId="0" borderId="0" xfId="4" applyFont="1" applyAlignment="1">
      <alignment horizontal="centerContinuous" vertical="center"/>
    </xf>
    <xf numFmtId="0" fontId="7" fillId="0" borderId="9" xfId="4" applyFont="1" applyBorder="1" applyAlignment="1">
      <alignment horizontal="centerContinuous" vertical="center"/>
    </xf>
    <xf numFmtId="0" fontId="7" fillId="0" borderId="14" xfId="4" applyFont="1" applyBorder="1" applyAlignment="1">
      <alignment horizontal="centerContinuous" vertical="center"/>
    </xf>
    <xf numFmtId="0" fontId="6" fillId="0" borderId="10" xfId="4" applyFont="1" applyBorder="1" applyAlignment="1">
      <alignment horizontal="centerContinuous"/>
    </xf>
    <xf numFmtId="0" fontId="6" fillId="0" borderId="12" xfId="4" applyFont="1" applyBorder="1" applyAlignment="1">
      <alignment horizontal="centerContinuous"/>
    </xf>
    <xf numFmtId="0" fontId="6" fillId="0" borderId="8" xfId="4" applyFont="1" applyBorder="1"/>
    <xf numFmtId="0" fontId="6" fillId="0" borderId="9" xfId="4" applyFont="1" applyBorder="1"/>
    <xf numFmtId="14" fontId="6" fillId="0" borderId="0" xfId="4" applyNumberFormat="1" applyFont="1"/>
    <xf numFmtId="14" fontId="6" fillId="0" borderId="0" xfId="4" applyNumberFormat="1" applyFont="1" applyAlignment="1">
      <alignment horizontal="left"/>
    </xf>
    <xf numFmtId="0" fontId="7" fillId="0" borderId="0" xfId="4" applyFont="1" applyAlignment="1">
      <alignment horizontal="center"/>
    </xf>
    <xf numFmtId="0" fontId="7" fillId="0" borderId="0" xfId="4" applyFont="1"/>
    <xf numFmtId="164" fontId="7" fillId="0" borderId="0" xfId="4" applyNumberFormat="1" applyFont="1" applyAlignment="1">
      <alignment horizontal="right"/>
    </xf>
    <xf numFmtId="1" fontId="6" fillId="0" borderId="0" xfId="4" applyNumberFormat="1" applyFont="1" applyAlignment="1">
      <alignment horizontal="center"/>
    </xf>
    <xf numFmtId="167" fontId="6" fillId="0" borderId="0" xfId="4" applyNumberFormat="1" applyFont="1" applyAlignment="1">
      <alignment horizontal="right"/>
    </xf>
    <xf numFmtId="1" fontId="6" fillId="0" borderId="15" xfId="4" applyNumberFormat="1" applyFont="1" applyBorder="1" applyAlignment="1">
      <alignment horizontal="center"/>
    </xf>
    <xf numFmtId="167" fontId="6" fillId="0" borderId="15" xfId="4" applyNumberFormat="1" applyFont="1" applyBorder="1" applyAlignment="1">
      <alignment horizontal="right"/>
    </xf>
    <xf numFmtId="0" fontId="6" fillId="0" borderId="0" xfId="4" applyFont="1" applyAlignment="1">
      <alignment horizontal="center"/>
    </xf>
    <xf numFmtId="167" fontId="7" fillId="0" borderId="0" xfId="4" applyNumberFormat="1" applyFont="1" applyAlignment="1">
      <alignment horizontal="right"/>
    </xf>
    <xf numFmtId="1" fontId="6" fillId="0" borderId="11" xfId="4" applyNumberFormat="1" applyFont="1" applyBorder="1" applyAlignment="1">
      <alignment horizontal="center"/>
    </xf>
    <xf numFmtId="166" fontId="6" fillId="0" borderId="11" xfId="5" applyNumberFormat="1" applyFont="1" applyBorder="1" applyAlignment="1">
      <alignment horizontal="right"/>
    </xf>
    <xf numFmtId="0" fontId="6" fillId="0" borderId="16" xfId="4" applyFont="1" applyBorder="1" applyAlignment="1">
      <alignment horizontal="center"/>
    </xf>
    <xf numFmtId="167" fontId="6" fillId="0" borderId="16" xfId="4" applyNumberFormat="1" applyFont="1" applyBorder="1" applyAlignment="1">
      <alignment horizontal="right"/>
    </xf>
    <xf numFmtId="167" fontId="6" fillId="0" borderId="0" xfId="4" applyNumberFormat="1" applyFont="1"/>
    <xf numFmtId="167" fontId="6" fillId="0" borderId="11" xfId="4" applyNumberFormat="1" applyFont="1" applyBorder="1"/>
    <xf numFmtId="0" fontId="6" fillId="0" borderId="10" xfId="4" applyFont="1" applyBorder="1"/>
    <xf numFmtId="0" fontId="6" fillId="0" borderId="11" xfId="4" applyFont="1" applyBorder="1"/>
    <xf numFmtId="0" fontId="6" fillId="0" borderId="12" xfId="4" applyFont="1" applyBorder="1"/>
    <xf numFmtId="0" fontId="2" fillId="0" borderId="0" xfId="0" applyFont="1" applyAlignment="1">
      <alignment horizontal="center"/>
    </xf>
    <xf numFmtId="0" fontId="3" fillId="0" borderId="0" xfId="0" applyFont="1" applyAlignment="1">
      <alignment horizontal="center"/>
    </xf>
    <xf numFmtId="165" fontId="2" fillId="0" borderId="0" xfId="0" applyNumberFormat="1" applyFont="1" applyAlignment="1">
      <alignment horizontal="center"/>
    </xf>
  </cellXfs>
  <cellStyles count="6">
    <cellStyle name="Millares" xfId="3" builtinId="3"/>
    <cellStyle name="Millares [0]" xfId="1" builtinId="6"/>
    <cellStyle name="Millares 2" xfId="5" xr:uid="{0BE86ED3-5502-4315-AFCB-A097A387A083}"/>
    <cellStyle name="Moneda [0]" xfId="2" builtinId="7"/>
    <cellStyle name="Normal" xfId="0" builtinId="0"/>
    <cellStyle name="Normal 2" xfId="4" xr:uid="{D8DD4F9A-6D2C-4508-9124-E2E5ED1074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1</xdr:colOff>
      <xdr:row>1</xdr:row>
      <xdr:rowOff>85725</xdr:rowOff>
    </xdr:from>
    <xdr:ext cx="1714500" cy="1083928"/>
    <xdr:pic>
      <xdr:nvPicPr>
        <xdr:cNvPr id="2" name="Picture 1">
          <a:extLst>
            <a:ext uri="{FF2B5EF4-FFF2-40B4-BE49-F238E27FC236}">
              <a16:creationId xmlns:a16="http://schemas.microsoft.com/office/drawing/2014/main" id="{747F333D-6226-41B1-8259-BB4967A17F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85725"/>
          <a:ext cx="1714500" cy="10839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E2C3D6CC-CEB2-49B7-A773-175663945B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38162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552.703007175929" createdVersion="7" refreshedVersion="7" minRefreshableVersion="3" recordCount="43" xr:uid="{74A34F3D-6D82-4EC6-9F9A-040FD7843C82}">
  <cacheSource type="worksheet">
    <worksheetSource ref="A2:AQ45" sheet="ESTADO DE CADA FACTURA"/>
  </cacheSource>
  <cacheFields count="43">
    <cacheField name="NIT IPS" numFmtId="0">
      <sharedItems containsSemiMixedTypes="0" containsString="0" containsNumber="1" containsInteger="1" minValue="890939936" maxValue="890939936"/>
    </cacheField>
    <cacheField name=" ENTIDAD" numFmtId="0">
      <sharedItems/>
    </cacheField>
    <cacheField name="PrefijoFactura" numFmtId="0">
      <sharedItems containsNonDate="0" containsString="0" containsBlank="1"/>
    </cacheField>
    <cacheField name="NUMERO FACTURA" numFmtId="0">
      <sharedItems containsSemiMixedTypes="0" containsString="0" containsNumber="1" containsInteger="1" minValue="4225047" maxValue="4543641"/>
    </cacheField>
    <cacheField name="PREFIJO SASS" numFmtId="0">
      <sharedItems containsNonDate="0" containsString="0" containsBlank="1"/>
    </cacheField>
    <cacheField name="NUMERO FACT SASSS" numFmtId="0">
      <sharedItems containsString="0" containsBlank="1" containsNumber="1" containsInteger="1" minValue="4225047" maxValue="4543641"/>
    </cacheField>
    <cacheField name="DOC CONTABLE" numFmtId="0">
      <sharedItems containsString="0" containsBlank="1" containsNumber="1" containsInteger="1" minValue="1907636852" maxValue="1907636852"/>
    </cacheField>
    <cacheField name="FACTURA" numFmtId="0">
      <sharedItems containsSemiMixedTypes="0" containsString="0" containsNumber="1" containsInteger="1" minValue="4225047" maxValue="4543641"/>
    </cacheField>
    <cacheField name="LLAVE" numFmtId="0">
      <sharedItems/>
    </cacheField>
    <cacheField name="FECHA FACT IPS" numFmtId="14">
      <sharedItems containsSemiMixedTypes="0" containsNonDate="0" containsDate="1" containsString="0" minDate="2020-07-15T00:00:00" maxDate="2021-11-17T00:00:00"/>
    </cacheField>
    <cacheField name="VALOR FACT IPS" numFmtId="166">
      <sharedItems containsSemiMixedTypes="0" containsString="0" containsNumber="1" containsInteger="1" minValue="11760" maxValue="34164109"/>
    </cacheField>
    <cacheField name="SALDO FACT IPS" numFmtId="166">
      <sharedItems containsSemiMixedTypes="0" containsString="0" containsNumber="1" containsInteger="1" minValue="11760" maxValue="19068351"/>
    </cacheField>
    <cacheField name="OBSERVACION SASS" numFmtId="0">
      <sharedItems/>
    </cacheField>
    <cacheField name="ESTADO EPS DICIEMBRE 22 DE 2021" numFmtId="0">
      <sharedItems count="4">
        <s v="FACTURA NO RADICADA"/>
        <s v="FACTURA CORRIENTE"/>
        <s v="FACTURA CORRIENTE Y GLOSA ACEPTADA IPS"/>
        <s v="FACTURA DEVUELTA"/>
      </sharedItems>
    </cacheField>
    <cacheField name="POR PAGAR SAP" numFmtId="0">
      <sharedItems containsNonDate="0" containsString="0" containsBlank="1"/>
    </cacheField>
    <cacheField name="DOCUMENTO CONTABLE" numFmtId="0">
      <sharedItems containsNonDate="0" containsString="0" containsBlank="1"/>
    </cacheField>
    <cacheField name="FUERA DE CIERRE" numFmtId="0">
      <sharedItems containsNonDate="0" containsString="0" containsBlank="1"/>
    </cacheField>
    <cacheField name="VALIDACION ALFA FACT" numFmtId="0">
      <sharedItems/>
    </cacheField>
    <cacheField name="VALOR RADICADO FACT" numFmtId="166">
      <sharedItems containsString="0" containsBlank="1" containsNumber="1" containsInteger="1" minValue="11760" maxValue="34164109"/>
    </cacheField>
    <cacheField name="VALOR GLOSA ACEPTDA" numFmtId="166">
      <sharedItems containsString="0" containsBlank="1" containsNumber="1" containsInteger="1" minValue="0" maxValue="39600"/>
    </cacheField>
    <cacheField name="OBSERVACION GLOSA ACEPTADA" numFmtId="0">
      <sharedItems containsBlank="1"/>
    </cacheField>
    <cacheField name="VALOR GLOSA DV" numFmtId="166">
      <sharedItems containsString="0" containsBlank="1" containsNumber="1" containsInteger="1" minValue="0" maxValue="518363"/>
    </cacheField>
    <cacheField name="OBSERVACION GLOSA DV" numFmtId="0">
      <sharedItems containsBlank="1" longText="1"/>
    </cacheField>
    <cacheField name="VALOR CRUZADO SASS" numFmtId="166">
      <sharedItems containsString="0" containsBlank="1" containsNumber="1" containsInteger="1" minValue="0" maxValue="34124509"/>
    </cacheField>
    <cacheField name="SALDO SASS" numFmtId="166">
      <sharedItems containsString="0" containsBlank="1" containsNumber="1" containsInteger="1" minValue="0" maxValue="518363"/>
    </cacheField>
    <cacheField name="RETENCION" numFmtId="166">
      <sharedItems containsString="0" containsBlank="1" containsNumber="1" containsInteger="1" minValue="0" maxValue="0"/>
    </cacheField>
    <cacheField name="VALO CANCELADO SAP" numFmtId="166">
      <sharedItems containsString="0" containsBlank="1" containsNumber="1" containsInteger="1" minValue="33888509" maxValue="33888509"/>
    </cacheField>
    <cacheField name="DOC COMPENSACION SAP" numFmtId="0">
      <sharedItems containsString="0" containsBlank="1" containsNumber="1" containsInteger="1" minValue="2201063461" maxValue="2201063461"/>
    </cacheField>
    <cacheField name="FECHA COMPENSACION SAP" numFmtId="0">
      <sharedItems containsNonDate="0" containsDate="1" containsString="0" containsBlank="1" minDate="2021-05-28T00:00:00" maxDate="2021-05-29T00:00:00"/>
    </cacheField>
    <cacheField name="VALOR TRANFERENCIA" numFmtId="0">
      <sharedItems containsString="0" containsBlank="1" containsNumber="1" containsInteger="1" minValue="2828420" maxValue="2828420"/>
    </cacheField>
    <cacheField name="AUTORIZACION" numFmtId="0">
      <sharedItems containsString="0" containsBlank="1" containsNumber="1" containsInteger="1" minValue="200788000000000" maxValue="212339000000000"/>
    </cacheField>
    <cacheField name="ENTIDAD RESPONSABLE PAGO" numFmtId="0">
      <sharedItems containsNonDate="0" containsString="0" containsBlank="1"/>
    </cacheField>
    <cacheField name="FECHA RAD IPS" numFmtId="14">
      <sharedItems containsSemiMixedTypes="0" containsNonDate="0" containsDate="1" containsString="0" minDate="2020-08-14T00:00:00" maxDate="2021-12-17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5"/>
    </cacheField>
    <cacheField name="F PROBABLE PAGO SASS" numFmtId="0">
      <sharedItems containsString="0" containsBlank="1" containsNumber="1" containsInteger="1" minValue="20211124" maxValue="21001231"/>
    </cacheField>
    <cacheField name="F RAD SASS" numFmtId="0">
      <sharedItems containsString="0" containsBlank="1" containsNumber="1" containsInteger="1" minValue="20211109" maxValue="20211206"/>
    </cacheField>
    <cacheField name="VALOR REPORTADO CRICULAR 030" numFmtId="0">
      <sharedItems containsString="0" containsBlank="1" containsNumber="1" containsInteger="1" minValue="11760" maxValue="34164109"/>
    </cacheField>
    <cacheField name="VALOR GLOSA ACEPTADA REPORTADO CIRCULAR 030" numFmtId="0">
      <sharedItems containsString="0" containsBlank="1" containsNumber="1" containsInteger="1" minValue="0" maxValue="39600"/>
    </cacheField>
    <cacheField name="F CORTE" numFmtId="0">
      <sharedItems containsSemiMixedTypes="0" containsString="0" containsNumber="1" containsInteger="1" minValue="20211222" maxValue="2021122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3">
  <r>
    <n v="890939936"/>
    <s v="CLINICA SOMER S.A"/>
    <m/>
    <n v="4479951"/>
    <m/>
    <m/>
    <m/>
    <n v="4479951"/>
    <s v="890939936_4479951"/>
    <d v="2021-08-20T00:00:00"/>
    <n v="1759500"/>
    <n v="1675800"/>
    <s v="A)Factura no radicada en ERP"/>
    <x v="0"/>
    <m/>
    <m/>
    <m/>
    <s v="no_cruza"/>
    <m/>
    <m/>
    <m/>
    <m/>
    <m/>
    <m/>
    <m/>
    <m/>
    <m/>
    <m/>
    <m/>
    <m/>
    <m/>
    <m/>
    <d v="2021-09-19T00:00:00"/>
    <m/>
    <m/>
    <m/>
    <m/>
    <m/>
    <m/>
    <m/>
    <m/>
    <m/>
    <n v="20211222"/>
  </r>
  <r>
    <n v="890939936"/>
    <s v="CLINICA SOMER S.A"/>
    <m/>
    <n v="4465837"/>
    <m/>
    <n v="4465837"/>
    <m/>
    <n v="4465837"/>
    <s v="890939936_4465837"/>
    <d v="2021-08-18T00:00:00"/>
    <n v="226274"/>
    <n v="226274"/>
    <s v="B)Factura sin saldo ERP"/>
    <x v="1"/>
    <m/>
    <m/>
    <m/>
    <s v="OK"/>
    <n v="226274"/>
    <n v="0"/>
    <m/>
    <n v="0"/>
    <m/>
    <n v="226274"/>
    <n v="0"/>
    <m/>
    <m/>
    <m/>
    <m/>
    <m/>
    <n v="211439000000000"/>
    <m/>
    <d v="2021-09-17T00:00:00"/>
    <m/>
    <n v="2"/>
    <m/>
    <m/>
    <n v="1"/>
    <n v="20211130"/>
    <n v="20211122"/>
    <n v="226274"/>
    <n v="0"/>
    <n v="20211222"/>
  </r>
  <r>
    <n v="890939936"/>
    <s v="CLINICA SOMER S.A"/>
    <m/>
    <n v="4359590"/>
    <m/>
    <n v="4359590"/>
    <m/>
    <n v="4359590"/>
    <s v="890939936_4359590"/>
    <d v="2021-03-15T00:00:00"/>
    <n v="73700"/>
    <n v="73700"/>
    <s v="B)Factura sin saldo ERP"/>
    <x v="1"/>
    <m/>
    <m/>
    <m/>
    <s v="OK"/>
    <n v="73700"/>
    <n v="0"/>
    <m/>
    <n v="0"/>
    <m/>
    <n v="73700"/>
    <n v="0"/>
    <m/>
    <m/>
    <m/>
    <m/>
    <m/>
    <n v="202458000000000"/>
    <m/>
    <d v="2021-04-14T00:00:00"/>
    <m/>
    <n v="2"/>
    <m/>
    <m/>
    <n v="1"/>
    <n v="20211130"/>
    <n v="20211122"/>
    <n v="73700"/>
    <n v="0"/>
    <n v="20211222"/>
  </r>
  <r>
    <n v="890939936"/>
    <s v="CLINICA SOMER S.A"/>
    <m/>
    <n v="4365031"/>
    <m/>
    <n v="4365031"/>
    <m/>
    <n v="4365031"/>
    <s v="890939936_4365031"/>
    <d v="2021-03-15T00:00:00"/>
    <n v="52400"/>
    <n v="52400"/>
    <s v="B)Factura sin saldo ERP"/>
    <x v="1"/>
    <m/>
    <m/>
    <m/>
    <s v="OK"/>
    <n v="52400"/>
    <n v="0"/>
    <m/>
    <n v="0"/>
    <m/>
    <n v="52400"/>
    <n v="0"/>
    <m/>
    <m/>
    <m/>
    <m/>
    <m/>
    <n v="210358000000000"/>
    <m/>
    <d v="2021-04-14T00:00:00"/>
    <m/>
    <n v="2"/>
    <m/>
    <m/>
    <n v="1"/>
    <n v="20211130"/>
    <n v="20211122"/>
    <n v="52400"/>
    <n v="0"/>
    <n v="20211222"/>
  </r>
  <r>
    <n v="890939936"/>
    <s v="CLINICA SOMER S.A"/>
    <m/>
    <n v="4372969"/>
    <m/>
    <n v="4372969"/>
    <m/>
    <n v="4372969"/>
    <s v="890939936_4372969"/>
    <d v="2021-03-15T00:00:00"/>
    <n v="408400"/>
    <n v="408400"/>
    <s v="B)Factura sin saldo ERP"/>
    <x v="1"/>
    <m/>
    <m/>
    <m/>
    <s v="OK"/>
    <n v="408400"/>
    <n v="0"/>
    <m/>
    <n v="0"/>
    <m/>
    <n v="408400"/>
    <n v="0"/>
    <m/>
    <m/>
    <m/>
    <m/>
    <m/>
    <n v="203448000000000"/>
    <m/>
    <d v="2021-04-14T00:00:00"/>
    <m/>
    <n v="2"/>
    <m/>
    <m/>
    <n v="1"/>
    <n v="20211130"/>
    <n v="20211122"/>
    <n v="408400"/>
    <n v="0"/>
    <n v="20211222"/>
  </r>
  <r>
    <n v="890939936"/>
    <s v="CLINICA SOMER S.A"/>
    <m/>
    <n v="4449038"/>
    <m/>
    <n v="4449038"/>
    <m/>
    <n v="4449038"/>
    <s v="890939936_4449038"/>
    <d v="2021-08-18T00:00:00"/>
    <n v="77200"/>
    <n v="77200"/>
    <s v="B)Factura sin saldo ERP"/>
    <x v="1"/>
    <m/>
    <m/>
    <m/>
    <s v="OK"/>
    <n v="77200"/>
    <n v="0"/>
    <m/>
    <n v="0"/>
    <m/>
    <n v="77200"/>
    <n v="0"/>
    <m/>
    <m/>
    <m/>
    <m/>
    <m/>
    <n v="211519000000000"/>
    <m/>
    <d v="2021-09-17T00:00:00"/>
    <m/>
    <n v="2"/>
    <m/>
    <m/>
    <n v="1"/>
    <n v="20211130"/>
    <n v="20211122"/>
    <n v="77200"/>
    <n v="0"/>
    <n v="20211222"/>
  </r>
  <r>
    <n v="890939936"/>
    <s v="CLINICA SOMER S.A"/>
    <m/>
    <n v="4397505"/>
    <m/>
    <n v="4397505"/>
    <m/>
    <n v="4397505"/>
    <s v="890939936_4397505"/>
    <d v="2021-06-01T00:00:00"/>
    <n v="52400"/>
    <n v="52400"/>
    <s v="B)Factura sin saldo ERP"/>
    <x v="1"/>
    <m/>
    <m/>
    <m/>
    <s v="OK"/>
    <n v="52400"/>
    <n v="0"/>
    <m/>
    <n v="0"/>
    <m/>
    <n v="52400"/>
    <n v="0"/>
    <m/>
    <m/>
    <m/>
    <m/>
    <m/>
    <n v="210418000000000"/>
    <m/>
    <d v="2021-07-01T00:00:00"/>
    <m/>
    <n v="2"/>
    <m/>
    <m/>
    <n v="1"/>
    <n v="20211130"/>
    <n v="20211122"/>
    <n v="52400"/>
    <n v="0"/>
    <n v="20211222"/>
  </r>
  <r>
    <n v="890939936"/>
    <s v="CLINICA SOMER S.A"/>
    <m/>
    <n v="4507511"/>
    <m/>
    <n v="4507511"/>
    <m/>
    <n v="4507511"/>
    <s v="890939936_4507511"/>
    <d v="2021-11-16T00:00:00"/>
    <n v="52400"/>
    <n v="52400"/>
    <s v="B)Factura sin saldo ERP"/>
    <x v="1"/>
    <m/>
    <m/>
    <m/>
    <s v="OK"/>
    <n v="52400"/>
    <n v="0"/>
    <m/>
    <n v="0"/>
    <m/>
    <n v="52400"/>
    <n v="0"/>
    <m/>
    <m/>
    <m/>
    <m/>
    <m/>
    <n v="212158000000000"/>
    <m/>
    <d v="2021-12-16T00:00:00"/>
    <m/>
    <n v="2"/>
    <m/>
    <m/>
    <n v="1"/>
    <n v="20211130"/>
    <n v="20211122"/>
    <n v="52400"/>
    <n v="0"/>
    <n v="20211222"/>
  </r>
  <r>
    <n v="890939936"/>
    <s v="CLINICA SOMER S.A"/>
    <m/>
    <n v="4519615"/>
    <m/>
    <n v="4519615"/>
    <m/>
    <n v="4519615"/>
    <s v="890939936_4519615"/>
    <d v="2021-10-11T00:00:00"/>
    <n v="518363"/>
    <n v="518363"/>
    <s v="B)Factura sin saldo ERP"/>
    <x v="1"/>
    <m/>
    <m/>
    <m/>
    <s v="OK"/>
    <n v="518363"/>
    <n v="0"/>
    <m/>
    <n v="0"/>
    <m/>
    <n v="518363"/>
    <n v="0"/>
    <m/>
    <m/>
    <m/>
    <m/>
    <m/>
    <n v="211619000000000"/>
    <m/>
    <d v="2021-11-10T00:00:00"/>
    <m/>
    <n v="2"/>
    <m/>
    <m/>
    <n v="1"/>
    <n v="20211130"/>
    <n v="20211122"/>
    <n v="518363"/>
    <n v="0"/>
    <n v="20211222"/>
  </r>
  <r>
    <n v="890939936"/>
    <s v="CLINICA SOMER S.A"/>
    <m/>
    <n v="4525334"/>
    <m/>
    <n v="4525334"/>
    <m/>
    <n v="4525334"/>
    <s v="890939936_4525334"/>
    <d v="2021-11-16T00:00:00"/>
    <n v="99675"/>
    <n v="99675"/>
    <s v="B)Factura sin saldo ERP"/>
    <x v="1"/>
    <m/>
    <m/>
    <m/>
    <s v="OK"/>
    <n v="99675"/>
    <n v="0"/>
    <m/>
    <n v="0"/>
    <m/>
    <n v="99675"/>
    <n v="0"/>
    <m/>
    <m/>
    <m/>
    <m/>
    <m/>
    <n v="212158000000000"/>
    <m/>
    <d v="2021-12-16T00:00:00"/>
    <m/>
    <n v="2"/>
    <m/>
    <m/>
    <n v="1"/>
    <n v="20211130"/>
    <n v="20211122"/>
    <n v="99675"/>
    <n v="0"/>
    <n v="20211222"/>
  </r>
  <r>
    <n v="890939936"/>
    <s v="CLINICA SOMER S.A"/>
    <m/>
    <n v="4543641"/>
    <m/>
    <n v="4543641"/>
    <m/>
    <n v="4543641"/>
    <s v="890939936_4543641"/>
    <d v="2021-11-16T00:00:00"/>
    <n v="135025"/>
    <n v="135025"/>
    <s v="B)Factura sin saldo ERP"/>
    <x v="1"/>
    <m/>
    <m/>
    <m/>
    <s v="OK"/>
    <n v="135025"/>
    <n v="0"/>
    <m/>
    <n v="0"/>
    <m/>
    <n v="135025"/>
    <n v="0"/>
    <m/>
    <m/>
    <m/>
    <m/>
    <m/>
    <n v="212339000000000"/>
    <m/>
    <d v="2021-12-16T00:00:00"/>
    <m/>
    <n v="2"/>
    <m/>
    <m/>
    <n v="1"/>
    <n v="20211130"/>
    <n v="20211122"/>
    <n v="135025"/>
    <n v="0"/>
    <n v="20211222"/>
  </r>
  <r>
    <n v="890939936"/>
    <s v="CLINICA SOMER S.A"/>
    <m/>
    <n v="4448157"/>
    <m/>
    <n v="4448157"/>
    <m/>
    <n v="4448157"/>
    <s v="890939936_4448157"/>
    <d v="2021-08-18T00:00:00"/>
    <n v="1031195"/>
    <n v="1031195"/>
    <s v="B)Factura sin saldo ERP"/>
    <x v="1"/>
    <m/>
    <m/>
    <m/>
    <s v="OK"/>
    <n v="1031195"/>
    <n v="0"/>
    <m/>
    <n v="0"/>
    <m/>
    <n v="1031195"/>
    <n v="0"/>
    <m/>
    <m/>
    <m/>
    <m/>
    <m/>
    <n v="211109000000000"/>
    <m/>
    <d v="2021-09-17T00:00:00"/>
    <m/>
    <n v="2"/>
    <m/>
    <m/>
    <n v="1"/>
    <n v="20211130"/>
    <n v="20211122"/>
    <n v="1031195"/>
    <n v="0"/>
    <n v="20211222"/>
  </r>
  <r>
    <n v="890939936"/>
    <s v="CLINICA SOMER S.A"/>
    <m/>
    <n v="4431008"/>
    <m/>
    <n v="4431008"/>
    <m/>
    <n v="4431008"/>
    <s v="890939936_4431008"/>
    <d v="2021-08-18T00:00:00"/>
    <n v="73700"/>
    <n v="70200"/>
    <s v="B)Factura sin saldo ERP"/>
    <x v="1"/>
    <m/>
    <m/>
    <m/>
    <s v="OK"/>
    <n v="73700"/>
    <n v="0"/>
    <m/>
    <n v="0"/>
    <m/>
    <n v="73700"/>
    <n v="0"/>
    <m/>
    <m/>
    <m/>
    <m/>
    <m/>
    <n v="203533000000000"/>
    <m/>
    <d v="2021-09-17T00:00:00"/>
    <m/>
    <n v="2"/>
    <m/>
    <m/>
    <n v="1"/>
    <n v="20211130"/>
    <n v="20211122"/>
    <n v="73700"/>
    <n v="0"/>
    <n v="20211222"/>
  </r>
  <r>
    <n v="890939936"/>
    <s v="CLINICA SOMER S.A"/>
    <m/>
    <n v="4254147"/>
    <m/>
    <n v="4254147"/>
    <m/>
    <n v="4254147"/>
    <s v="890939936_4254147"/>
    <d v="2020-09-23T00:00:00"/>
    <n v="50700"/>
    <n v="50700"/>
    <s v="B)Factura sin saldo ERP"/>
    <x v="1"/>
    <m/>
    <m/>
    <m/>
    <s v="OK"/>
    <n v="50700"/>
    <n v="0"/>
    <m/>
    <n v="0"/>
    <m/>
    <n v="50700"/>
    <n v="0"/>
    <m/>
    <m/>
    <m/>
    <m/>
    <m/>
    <n v="200788000000000"/>
    <m/>
    <d v="2020-10-23T00:00:00"/>
    <m/>
    <n v="2"/>
    <m/>
    <m/>
    <n v="1"/>
    <n v="20211130"/>
    <n v="20211122"/>
    <n v="50700"/>
    <n v="0"/>
    <n v="20211222"/>
  </r>
  <r>
    <n v="890939936"/>
    <s v="CLINICA SOMER S.A"/>
    <m/>
    <n v="4234779"/>
    <m/>
    <n v="4234779"/>
    <n v="1907636852"/>
    <n v="4234779"/>
    <s v="890939936_4234779"/>
    <d v="2020-07-15T00:00:00"/>
    <n v="34164109"/>
    <n v="275600"/>
    <s v="B)Factura sin saldo ERP/conciliar diferencia glosa aceptada"/>
    <x v="2"/>
    <m/>
    <m/>
    <m/>
    <s v="OK"/>
    <n v="34164109"/>
    <n v="39600"/>
    <s v="IPS ACEPTA $ 36.900, SEGUN CONCILIACION REALIZADA POR LA DRA MAIBER ACEVEDO Y NORA ELSY GAVIRIA.ELIZABETH FERNANDEZ"/>
    <n v="0"/>
    <m/>
    <n v="34124509"/>
    <n v="0"/>
    <n v="0"/>
    <n v="33888509"/>
    <n v="2201063461"/>
    <d v="2021-05-28T00:00:00"/>
    <n v="2828420"/>
    <n v="201199000000000"/>
    <m/>
    <d v="2020-08-14T00:00:00"/>
    <m/>
    <n v="2"/>
    <m/>
    <m/>
    <n v="5"/>
    <n v="20211124"/>
    <n v="20211109"/>
    <n v="34164109"/>
    <n v="39600"/>
    <n v="20211222"/>
  </r>
  <r>
    <n v="890939936"/>
    <s v="CLINICA SOMER S.A"/>
    <m/>
    <n v="4342059"/>
    <m/>
    <n v="4342059"/>
    <m/>
    <n v="4342059"/>
    <s v="890939936_4342059"/>
    <d v="2021-06-01T00:00:00"/>
    <n v="50674"/>
    <n v="47274"/>
    <s v="B)Factura sin saldo ERP/conciliar diferencia valor de factura"/>
    <x v="1"/>
    <m/>
    <m/>
    <m/>
    <s v="OK"/>
    <n v="47274"/>
    <n v="0"/>
    <m/>
    <n v="0"/>
    <m/>
    <n v="47274"/>
    <n v="0"/>
    <m/>
    <m/>
    <m/>
    <m/>
    <m/>
    <n v="203158000000000"/>
    <m/>
    <d v="2021-07-01T00:00:00"/>
    <m/>
    <n v="2"/>
    <m/>
    <m/>
    <n v="1"/>
    <n v="20211130"/>
    <n v="20211122"/>
    <n v="47274"/>
    <n v="0"/>
    <n v="20211222"/>
  </r>
  <r>
    <n v="890939936"/>
    <s v="CLINICA SOMER S.A"/>
    <m/>
    <n v="4427168"/>
    <m/>
    <n v="4427168"/>
    <m/>
    <n v="4427168"/>
    <s v="890939936_4427168"/>
    <d v="2021-06-01T00:00:00"/>
    <n v="32000"/>
    <n v="28500"/>
    <s v="B)Factura sin saldo ERP/conciliar diferencia valor de factura"/>
    <x v="1"/>
    <m/>
    <m/>
    <m/>
    <s v="OK"/>
    <n v="28500"/>
    <n v="0"/>
    <m/>
    <n v="0"/>
    <m/>
    <n v="28500"/>
    <n v="0"/>
    <m/>
    <m/>
    <m/>
    <m/>
    <m/>
    <n v="211258000000000"/>
    <m/>
    <d v="2021-07-01T00:00:00"/>
    <m/>
    <n v="2"/>
    <m/>
    <m/>
    <n v="1"/>
    <n v="20211130"/>
    <n v="20211122"/>
    <n v="28500"/>
    <n v="0"/>
    <n v="20211222"/>
  </r>
  <r>
    <n v="890939936"/>
    <s v="CLINICA SOMER S.A"/>
    <m/>
    <n v="4429631"/>
    <m/>
    <n v="4429631"/>
    <m/>
    <n v="4429631"/>
    <s v="890939936_4429631"/>
    <d v="2021-06-01T00:00:00"/>
    <n v="103036"/>
    <n v="99636"/>
    <s v="B)Factura sin saldo ERP/conciliar diferencia valor de factura"/>
    <x v="1"/>
    <m/>
    <m/>
    <m/>
    <s v="OK"/>
    <n v="99636"/>
    <n v="0"/>
    <m/>
    <n v="0"/>
    <m/>
    <n v="99636"/>
    <n v="0"/>
    <m/>
    <m/>
    <m/>
    <m/>
    <m/>
    <n v="202198000000000"/>
    <m/>
    <d v="2021-07-01T00:00:00"/>
    <m/>
    <n v="2"/>
    <m/>
    <m/>
    <n v="1"/>
    <n v="20211130"/>
    <n v="20211122"/>
    <n v="99636"/>
    <n v="0"/>
    <n v="20211222"/>
  </r>
  <r>
    <n v="890939936"/>
    <s v="CLINICA SOMER S.A"/>
    <m/>
    <n v="4438425"/>
    <m/>
    <n v="4438425"/>
    <m/>
    <n v="4438425"/>
    <s v="890939936_4438425"/>
    <d v="2021-08-18T00:00:00"/>
    <n v="105500"/>
    <n v="102000"/>
    <s v="B)Factura sin saldo ERP/conciliar diferencia valor de factura"/>
    <x v="1"/>
    <m/>
    <m/>
    <m/>
    <s v="OK"/>
    <n v="102000"/>
    <n v="0"/>
    <m/>
    <n v="0"/>
    <m/>
    <n v="102000"/>
    <n v="0"/>
    <m/>
    <m/>
    <m/>
    <m/>
    <m/>
    <n v="211328000000000"/>
    <m/>
    <d v="2021-09-17T00:00:00"/>
    <m/>
    <n v="2"/>
    <m/>
    <m/>
    <n v="1"/>
    <n v="20211130"/>
    <n v="20211122"/>
    <n v="102000"/>
    <n v="0"/>
    <n v="20211222"/>
  </r>
  <r>
    <n v="890939936"/>
    <s v="CLINICA SOMER S.A"/>
    <m/>
    <n v="4442005"/>
    <m/>
    <n v="4442005"/>
    <m/>
    <n v="4442005"/>
    <s v="890939936_4442005"/>
    <d v="2021-08-18T00:00:00"/>
    <n v="21800"/>
    <n v="18300"/>
    <s v="B)Factura sin saldo ERP/conciliar diferencia valor de factura"/>
    <x v="1"/>
    <m/>
    <m/>
    <m/>
    <s v="OK"/>
    <n v="18300"/>
    <n v="0"/>
    <m/>
    <n v="0"/>
    <m/>
    <n v="18300"/>
    <n v="0"/>
    <m/>
    <m/>
    <m/>
    <m/>
    <m/>
    <n v="211458000000000"/>
    <m/>
    <d v="2021-09-17T00:00:00"/>
    <m/>
    <n v="2"/>
    <m/>
    <m/>
    <n v="1"/>
    <n v="20211130"/>
    <n v="20211122"/>
    <n v="18300"/>
    <n v="0"/>
    <n v="20211222"/>
  </r>
  <r>
    <n v="890939936"/>
    <s v="CLINICA SOMER S.A"/>
    <m/>
    <n v="4444997"/>
    <m/>
    <n v="4444997"/>
    <m/>
    <n v="4444997"/>
    <s v="890939936_4444997"/>
    <d v="2021-08-18T00:00:00"/>
    <n v="75900"/>
    <n v="72400"/>
    <s v="B)Factura sin saldo ERP/conciliar diferencia valor de factura"/>
    <x v="1"/>
    <m/>
    <m/>
    <m/>
    <s v="OK"/>
    <n v="72400"/>
    <n v="0"/>
    <m/>
    <n v="0"/>
    <m/>
    <n v="72400"/>
    <n v="0"/>
    <m/>
    <m/>
    <m/>
    <m/>
    <m/>
    <n v="210848000000000"/>
    <m/>
    <d v="2021-09-17T00:00:00"/>
    <m/>
    <n v="2"/>
    <m/>
    <m/>
    <n v="1"/>
    <n v="20211130"/>
    <n v="20211122"/>
    <n v="72400"/>
    <n v="0"/>
    <n v="20211222"/>
  </r>
  <r>
    <n v="890939936"/>
    <s v="CLINICA SOMER S.A"/>
    <m/>
    <n v="4445983"/>
    <m/>
    <n v="4445983"/>
    <m/>
    <n v="4445983"/>
    <s v="890939936_4445983"/>
    <d v="2021-08-18T00:00:00"/>
    <n v="112500"/>
    <n v="109000"/>
    <s v="B)Factura sin saldo ERP/conciliar diferencia valor de factura"/>
    <x v="1"/>
    <m/>
    <m/>
    <m/>
    <s v="OK"/>
    <n v="109000"/>
    <n v="0"/>
    <m/>
    <n v="0"/>
    <m/>
    <n v="109000"/>
    <n v="0"/>
    <m/>
    <m/>
    <m/>
    <m/>
    <m/>
    <n v="211328000000000"/>
    <m/>
    <d v="2021-09-17T00:00:00"/>
    <m/>
    <n v="2"/>
    <m/>
    <m/>
    <n v="1"/>
    <n v="20211130"/>
    <n v="20211122"/>
    <n v="109000"/>
    <n v="0"/>
    <n v="20211222"/>
  </r>
  <r>
    <n v="890939936"/>
    <s v="CLINICA SOMER S.A"/>
    <m/>
    <n v="4505060"/>
    <m/>
    <n v="4505060"/>
    <m/>
    <n v="4505060"/>
    <s v="890939936_4505060"/>
    <d v="2021-11-16T00:00:00"/>
    <n v="123055"/>
    <n v="116055"/>
    <s v="B)Factura sin saldo ERP/conciliar diferencia valor de factura"/>
    <x v="1"/>
    <m/>
    <m/>
    <m/>
    <s v="OK"/>
    <n v="116055"/>
    <n v="0"/>
    <m/>
    <n v="0"/>
    <m/>
    <n v="116055"/>
    <n v="0"/>
    <m/>
    <m/>
    <m/>
    <m/>
    <m/>
    <n v="212088000000000"/>
    <m/>
    <d v="2021-12-16T00:00:00"/>
    <m/>
    <n v="2"/>
    <m/>
    <m/>
    <n v="1"/>
    <n v="20211130"/>
    <n v="20211122"/>
    <n v="116055"/>
    <n v="0"/>
    <n v="20211222"/>
  </r>
  <r>
    <n v="890939936"/>
    <s v="CLINICA SOMER S.A"/>
    <m/>
    <n v="4507502"/>
    <m/>
    <n v="4507502"/>
    <m/>
    <n v="4507502"/>
    <s v="890939936_4507502"/>
    <d v="2021-11-16T00:00:00"/>
    <n v="15624"/>
    <n v="12124"/>
    <s v="B)Factura sin saldo ERP/conciliar diferencia valor de factura"/>
    <x v="1"/>
    <m/>
    <m/>
    <m/>
    <s v="OK"/>
    <n v="12124"/>
    <n v="0"/>
    <m/>
    <n v="0"/>
    <m/>
    <n v="12124"/>
    <n v="0"/>
    <m/>
    <m/>
    <m/>
    <m/>
    <m/>
    <n v="212188000000000"/>
    <m/>
    <d v="2021-12-16T00:00:00"/>
    <m/>
    <n v="2"/>
    <m/>
    <m/>
    <n v="1"/>
    <n v="20211130"/>
    <n v="20211122"/>
    <n v="12124"/>
    <n v="0"/>
    <n v="20211222"/>
  </r>
  <r>
    <n v="890939936"/>
    <s v="CLINICA SOMER S.A"/>
    <m/>
    <n v="4391865"/>
    <m/>
    <n v="4391865"/>
    <m/>
    <n v="4391865"/>
    <s v="890939936_4391865"/>
    <d v="2021-06-01T00:00:00"/>
    <n v="1342448"/>
    <n v="1327148"/>
    <s v="B)Factura sin saldo ERP/conciliar diferencia valor de factura"/>
    <x v="1"/>
    <m/>
    <m/>
    <m/>
    <s v="OK"/>
    <n v="1327148"/>
    <n v="0"/>
    <m/>
    <n v="0"/>
    <m/>
    <n v="1327148"/>
    <n v="0"/>
    <m/>
    <m/>
    <m/>
    <m/>
    <m/>
    <n v="202188000000000"/>
    <m/>
    <d v="2021-07-01T00:00:00"/>
    <m/>
    <n v="2"/>
    <m/>
    <m/>
    <n v="1"/>
    <n v="20211130"/>
    <n v="20211122"/>
    <n v="1327148"/>
    <n v="0"/>
    <n v="20211222"/>
  </r>
  <r>
    <n v="890939936"/>
    <s v="CLINICA SOMER S.A"/>
    <m/>
    <n v="4392282"/>
    <m/>
    <n v="4392282"/>
    <m/>
    <n v="4392282"/>
    <s v="890939936_4392282"/>
    <d v="2021-06-01T00:00:00"/>
    <n v="52400"/>
    <n v="48900"/>
    <s v="B)Factura sin saldo ERP/conciliar diferencia valor de factura"/>
    <x v="1"/>
    <m/>
    <m/>
    <m/>
    <s v="OK"/>
    <n v="48900"/>
    <n v="0"/>
    <m/>
    <n v="0"/>
    <m/>
    <n v="48900"/>
    <n v="0"/>
    <m/>
    <m/>
    <m/>
    <m/>
    <m/>
    <n v="210418000000000"/>
    <m/>
    <d v="2021-07-01T00:00:00"/>
    <m/>
    <n v="2"/>
    <m/>
    <m/>
    <n v="1"/>
    <n v="20211130"/>
    <n v="20211122"/>
    <n v="48900"/>
    <n v="0"/>
    <n v="20211222"/>
  </r>
  <r>
    <n v="890939936"/>
    <s v="CLINICA SOMER S.A"/>
    <m/>
    <n v="4448640"/>
    <m/>
    <n v="4448640"/>
    <m/>
    <n v="4448640"/>
    <s v="890939936_4448640"/>
    <d v="2021-08-18T00:00:00"/>
    <n v="348300"/>
    <n v="344800"/>
    <s v="B)Factura sin saldo ERP/conciliar diferencia valor de factura"/>
    <x v="1"/>
    <m/>
    <m/>
    <m/>
    <s v="OK"/>
    <n v="344800"/>
    <n v="0"/>
    <m/>
    <n v="0"/>
    <m/>
    <n v="344800"/>
    <n v="0"/>
    <m/>
    <m/>
    <m/>
    <m/>
    <m/>
    <n v="211469000000000"/>
    <m/>
    <d v="2021-09-17T00:00:00"/>
    <m/>
    <n v="2"/>
    <m/>
    <m/>
    <n v="1"/>
    <n v="20211130"/>
    <n v="20211122"/>
    <n v="344800"/>
    <n v="0"/>
    <n v="20211222"/>
  </r>
  <r>
    <n v="890939936"/>
    <s v="CLINICA SOMER S.A"/>
    <m/>
    <n v="4454542"/>
    <m/>
    <n v="4454542"/>
    <m/>
    <n v="4454542"/>
    <s v="890939936_4454542"/>
    <d v="2021-08-18T00:00:00"/>
    <n v="75900"/>
    <n v="72400"/>
    <s v="B)Factura sin saldo ERP/conciliar diferencia valor de factura"/>
    <x v="1"/>
    <m/>
    <m/>
    <m/>
    <s v="OK"/>
    <n v="72400"/>
    <n v="0"/>
    <m/>
    <n v="0"/>
    <m/>
    <n v="72400"/>
    <n v="0"/>
    <m/>
    <m/>
    <m/>
    <m/>
    <m/>
    <n v="211318000000000"/>
    <m/>
    <d v="2021-09-17T00:00:00"/>
    <m/>
    <n v="2"/>
    <m/>
    <m/>
    <n v="1"/>
    <n v="20211130"/>
    <n v="20211122"/>
    <n v="72400"/>
    <n v="0"/>
    <n v="20211222"/>
  </r>
  <r>
    <n v="890939936"/>
    <s v="CLINICA SOMER S.A"/>
    <m/>
    <n v="4454699"/>
    <m/>
    <n v="4454699"/>
    <m/>
    <n v="4454699"/>
    <s v="890939936_4454699"/>
    <d v="2021-07-01T00:00:00"/>
    <n v="19329098"/>
    <n v="19068351"/>
    <s v="B)Factura sin saldo ERP/conciliar diferencia valor de factura"/>
    <x v="1"/>
    <m/>
    <m/>
    <m/>
    <s v="OK"/>
    <n v="19068351"/>
    <n v="0"/>
    <m/>
    <n v="0"/>
    <m/>
    <n v="19068351"/>
    <n v="0"/>
    <m/>
    <m/>
    <m/>
    <m/>
    <m/>
    <n v="211259000000000"/>
    <m/>
    <d v="2021-07-31T00:00:00"/>
    <m/>
    <n v="2"/>
    <m/>
    <m/>
    <n v="1"/>
    <n v="20211130"/>
    <n v="20211122"/>
    <n v="19068351"/>
    <n v="0"/>
    <n v="20211222"/>
  </r>
  <r>
    <n v="890939936"/>
    <s v="CLINICA SOMER S.A"/>
    <m/>
    <n v="4462043"/>
    <m/>
    <n v="4462043"/>
    <m/>
    <n v="4462043"/>
    <s v="890939936_4462043"/>
    <d v="2021-08-18T00:00:00"/>
    <n v="237200"/>
    <n v="229800"/>
    <s v="B)Factura sin saldo ERP/conciliar diferencia valor de factura"/>
    <x v="1"/>
    <m/>
    <m/>
    <m/>
    <s v="OK"/>
    <n v="229800"/>
    <n v="0"/>
    <m/>
    <n v="0"/>
    <m/>
    <n v="229800"/>
    <n v="0"/>
    <m/>
    <m/>
    <m/>
    <m/>
    <m/>
    <n v="211489000000000"/>
    <m/>
    <d v="2021-09-17T00:00:00"/>
    <m/>
    <n v="2"/>
    <m/>
    <m/>
    <n v="1"/>
    <n v="20211130"/>
    <n v="20211122"/>
    <n v="229800"/>
    <n v="0"/>
    <n v="20211222"/>
  </r>
  <r>
    <n v="890939936"/>
    <s v="CLINICA SOMER S.A"/>
    <m/>
    <n v="4464394"/>
    <m/>
    <n v="4464394"/>
    <m/>
    <n v="4464394"/>
    <s v="890939936_4464394"/>
    <d v="2021-08-18T00:00:00"/>
    <n v="75900"/>
    <n v="72400"/>
    <s v="B)Factura sin saldo ERP/conciliar diferencia valor de factura"/>
    <x v="1"/>
    <m/>
    <m/>
    <m/>
    <s v="OK"/>
    <n v="72400"/>
    <n v="0"/>
    <m/>
    <n v="0"/>
    <m/>
    <n v="72400"/>
    <n v="0"/>
    <m/>
    <m/>
    <m/>
    <m/>
    <m/>
    <n v="211318000000000"/>
    <m/>
    <d v="2021-09-17T00:00:00"/>
    <m/>
    <n v="2"/>
    <m/>
    <m/>
    <n v="1"/>
    <n v="20211130"/>
    <n v="20211122"/>
    <n v="72400"/>
    <n v="0"/>
    <n v="20211222"/>
  </r>
  <r>
    <n v="890939936"/>
    <s v="CLINICA SOMER S.A"/>
    <m/>
    <n v="4481551"/>
    <m/>
    <n v="4481551"/>
    <m/>
    <n v="4481551"/>
    <s v="890939936_4481551"/>
    <d v="2021-08-18T00:00:00"/>
    <n v="52400"/>
    <n v="48900"/>
    <s v="B)Factura sin saldo ERP/conciliar diferencia valor de factura"/>
    <x v="1"/>
    <m/>
    <m/>
    <m/>
    <s v="OK"/>
    <n v="48900"/>
    <n v="0"/>
    <m/>
    <n v="0"/>
    <m/>
    <n v="48900"/>
    <n v="0"/>
    <m/>
    <m/>
    <m/>
    <m/>
    <m/>
    <n v="211549000000000"/>
    <m/>
    <d v="2021-09-17T00:00:00"/>
    <m/>
    <n v="2"/>
    <m/>
    <m/>
    <n v="1"/>
    <n v="20211130"/>
    <n v="20211122"/>
    <n v="48900"/>
    <n v="0"/>
    <n v="20211222"/>
  </r>
  <r>
    <n v="890939936"/>
    <s v="CLINICA SOMER S.A"/>
    <m/>
    <n v="4484030"/>
    <m/>
    <n v="4484030"/>
    <m/>
    <n v="4484030"/>
    <s v="890939936_4484030"/>
    <d v="2021-11-16T00:00:00"/>
    <n v="31900"/>
    <n v="28400"/>
    <s v="B)Factura sin saldo ERP/conciliar diferencia valor de factura"/>
    <x v="1"/>
    <m/>
    <m/>
    <m/>
    <s v="OK"/>
    <n v="28400"/>
    <n v="0"/>
    <m/>
    <n v="0"/>
    <m/>
    <n v="28400"/>
    <n v="0"/>
    <m/>
    <m/>
    <m/>
    <m/>
    <m/>
    <n v="211258000000000"/>
    <m/>
    <d v="2021-12-16T00:00:00"/>
    <m/>
    <n v="2"/>
    <m/>
    <m/>
    <n v="1"/>
    <n v="20211130"/>
    <n v="20211122"/>
    <n v="28400"/>
    <n v="0"/>
    <n v="20211222"/>
  </r>
  <r>
    <n v="890939936"/>
    <s v="CLINICA SOMER S.A"/>
    <m/>
    <n v="4497432"/>
    <m/>
    <n v="4497432"/>
    <m/>
    <n v="4497432"/>
    <s v="890939936_4497432"/>
    <d v="2021-11-16T00:00:00"/>
    <n v="52400"/>
    <n v="48900"/>
    <s v="B)Factura sin saldo ERP/conciliar diferencia valor de factura"/>
    <x v="1"/>
    <m/>
    <m/>
    <m/>
    <s v="OK"/>
    <n v="48900"/>
    <n v="0"/>
    <m/>
    <n v="0"/>
    <m/>
    <n v="48900"/>
    <n v="0"/>
    <m/>
    <m/>
    <m/>
    <m/>
    <m/>
    <n v="212078000000000"/>
    <m/>
    <d v="2021-12-16T00:00:00"/>
    <m/>
    <n v="2"/>
    <m/>
    <m/>
    <n v="1"/>
    <n v="20211130"/>
    <n v="20211122"/>
    <n v="48900"/>
    <n v="0"/>
    <n v="20211222"/>
  </r>
  <r>
    <n v="890939936"/>
    <s v="CLINICA SOMER S.A"/>
    <m/>
    <n v="4469815"/>
    <m/>
    <n v="4469815"/>
    <m/>
    <n v="4469815"/>
    <s v="890939936_4469815"/>
    <d v="2021-08-18T00:00:00"/>
    <n v="52400"/>
    <n v="48900"/>
    <s v="B)Factura sin saldo ERP/conciliar diferencia valor de factura"/>
    <x v="1"/>
    <m/>
    <m/>
    <m/>
    <s v="OK"/>
    <n v="48900"/>
    <n v="0"/>
    <m/>
    <n v="0"/>
    <m/>
    <n v="48900"/>
    <n v="0"/>
    <m/>
    <m/>
    <m/>
    <m/>
    <m/>
    <n v="211679000000000"/>
    <m/>
    <d v="2021-09-17T00:00:00"/>
    <m/>
    <n v="2"/>
    <m/>
    <m/>
    <n v="1"/>
    <n v="20211130"/>
    <n v="20211122"/>
    <n v="48900"/>
    <n v="0"/>
    <n v="20211222"/>
  </r>
  <r>
    <n v="890939936"/>
    <s v="CLINICA SOMER S.A"/>
    <m/>
    <n v="4485525"/>
    <m/>
    <n v="4485525"/>
    <m/>
    <n v="4485525"/>
    <s v="890939936_4485525"/>
    <d v="2021-08-18T00:00:00"/>
    <n v="518363"/>
    <n v="514963"/>
    <s v="C)Glosas total pendiente por respuesta de IPS"/>
    <x v="3"/>
    <m/>
    <m/>
    <m/>
    <s v="OK"/>
    <n v="514963"/>
    <n v="0"/>
    <m/>
    <n v="514963"/>
    <s v="SE DEVUELVE FACTURA NO ENVIAN SOPORTES PARA EL SERVICIO FACTRADO. MILENA"/>
    <n v="0"/>
    <n v="514963"/>
    <m/>
    <m/>
    <m/>
    <m/>
    <m/>
    <m/>
    <m/>
    <d v="2021-09-17T00:00:00"/>
    <m/>
    <n v="9"/>
    <m/>
    <s v="SI"/>
    <n v="1"/>
    <n v="21001231"/>
    <n v="20211122"/>
    <n v="514963"/>
    <n v="0"/>
    <n v="20211222"/>
  </r>
  <r>
    <n v="890939936"/>
    <s v="CLINICA SOMER S.A"/>
    <m/>
    <n v="4339550"/>
    <m/>
    <n v="4339550"/>
    <m/>
    <n v="4339550"/>
    <s v="890939936_4339550"/>
    <d v="2021-10-01T00:00:00"/>
    <n v="250000"/>
    <n v="250000"/>
    <s v="C)Glosas total pendiente por respuesta de IPS"/>
    <x v="3"/>
    <m/>
    <m/>
    <m/>
    <s v="OK"/>
    <n v="250000"/>
    <n v="0"/>
    <m/>
    <n v="250000"/>
    <s v="SE DEVUELVE FACTURA COVID CODIGO 908856 NO ENVIAN SOPORTE DE REPORTE PARA  HACER LA VALIDACION SI ES APTA O NO PARA PAGO. REVISAR SI ESTA MONTADA EN LA BASE SISMUESTRA NO ENVIAN SOPORTE. MILENA"/>
    <n v="0"/>
    <n v="250000"/>
    <m/>
    <m/>
    <m/>
    <m/>
    <m/>
    <m/>
    <m/>
    <d v="2021-10-31T00:00:00"/>
    <m/>
    <n v="9"/>
    <m/>
    <s v="SI"/>
    <n v="1"/>
    <n v="21001231"/>
    <n v="20211122"/>
    <n v="250000"/>
    <n v="0"/>
    <n v="20211222"/>
  </r>
  <r>
    <n v="890939936"/>
    <s v="CLINICA SOMER S.A"/>
    <m/>
    <n v="4340386"/>
    <m/>
    <n v="4340386"/>
    <m/>
    <n v="4340386"/>
    <s v="890939936_4340386"/>
    <d v="2021-09-17T00:00:00"/>
    <n v="26460"/>
    <n v="26460"/>
    <s v="C)Glosas total pendiente por respuesta de IPS"/>
    <x v="3"/>
    <m/>
    <m/>
    <m/>
    <s v="OK"/>
    <n v="26460"/>
    <n v="0"/>
    <m/>
    <n v="26460"/>
    <s v="SE DEVUELVE NO POS MIPRES NO EXITOSO SE ESCALA CASO A MANDELA NO AUTORIZAN no éxito ya que se especifica en al observaciones que es un error en el ámbito.prescripciones hospitalarihospitalarias solo van por 30 dias. REVISAR CASO CON EL AREAENCARGADA DE AUTORIZACIONES.MILENA"/>
    <n v="0"/>
    <n v="26460"/>
    <m/>
    <m/>
    <m/>
    <m/>
    <m/>
    <m/>
    <m/>
    <d v="2021-10-17T00:00:00"/>
    <m/>
    <n v="9"/>
    <m/>
    <s v="SI"/>
    <n v="1"/>
    <n v="21001231"/>
    <n v="20211122"/>
    <n v="26460"/>
    <n v="0"/>
    <n v="20211222"/>
  </r>
  <r>
    <n v="890939936"/>
    <s v="CLINICA SOMER S.A"/>
    <m/>
    <n v="4454700"/>
    <m/>
    <n v="4454700"/>
    <m/>
    <n v="4454700"/>
    <s v="890939936_4454700"/>
    <d v="2021-08-02T00:00:00"/>
    <n v="11760"/>
    <n v="11760"/>
    <s v="C)Glosas total pendiente por respuesta de IPS"/>
    <x v="3"/>
    <m/>
    <m/>
    <m/>
    <s v="OK"/>
    <n v="11760"/>
    <n v="0"/>
    <m/>
    <n v="11760"/>
    <s v="SE DEVUELVE FACTURA NO POS SE VALIDA NO APTA PARA PAGOVALIDAR FECHA DE SUMINISTRO EN LA WE SERVICE.MILENA"/>
    <n v="0"/>
    <n v="11760"/>
    <m/>
    <m/>
    <m/>
    <m/>
    <m/>
    <m/>
    <m/>
    <d v="2021-09-01T00:00:00"/>
    <m/>
    <n v="9"/>
    <m/>
    <s v="SI"/>
    <n v="1"/>
    <n v="21001231"/>
    <n v="20211122"/>
    <n v="11760"/>
    <n v="0"/>
    <n v="20211222"/>
  </r>
  <r>
    <n v="890939936"/>
    <s v="CLINICA SOMER S.A"/>
    <m/>
    <n v="4501167"/>
    <m/>
    <n v="4501167"/>
    <m/>
    <n v="4501167"/>
    <s v="890939936_4501167"/>
    <d v="2021-11-16T00:00:00"/>
    <n v="369800"/>
    <n v="369800"/>
    <s v="C)Glosas total pendiente por respuesta de IPS"/>
    <x v="3"/>
    <m/>
    <m/>
    <m/>
    <s v="OK"/>
    <n v="369800"/>
    <n v="0"/>
    <m/>
    <n v="369800"/>
    <s v="SE DEVUELVE FACTURA LA AUTORIZACION 210906701273088 ESTA GENERADA PARA EPS SEDE  8 COMPENSAR BOGOTA. NO PERTENECE USUARIO EPS 12 COMFENALCO .MILENA"/>
    <n v="0"/>
    <n v="369800"/>
    <m/>
    <m/>
    <m/>
    <m/>
    <m/>
    <m/>
    <m/>
    <d v="2021-12-16T00:00:00"/>
    <m/>
    <n v="9"/>
    <m/>
    <s v="SI"/>
    <n v="1"/>
    <n v="21001231"/>
    <n v="20211122"/>
    <n v="369800"/>
    <n v="0"/>
    <n v="20211222"/>
  </r>
  <r>
    <n v="890939936"/>
    <s v="CLINICA SOMER S.A"/>
    <m/>
    <n v="4502111"/>
    <m/>
    <n v="4502111"/>
    <m/>
    <n v="4502111"/>
    <s v="890939936_4502111"/>
    <d v="2021-11-16T00:00:00"/>
    <n v="357100"/>
    <n v="357100"/>
    <s v="C)Glosas total pendiente por respuesta de IPS"/>
    <x v="3"/>
    <m/>
    <m/>
    <m/>
    <s v="OK"/>
    <n v="357100"/>
    <n v="0"/>
    <m/>
    <n v="357100"/>
    <s v="SE DEVUELVE FACTURA LA AUTORIZACION 210906701277211 ESTA GENERADA PARA EPS 8 BOGOTA COMPENSAR NO ESTA GENERADA PARA EPSCOMFENALCO 12 VALLE.MILENA"/>
    <n v="0"/>
    <n v="357100"/>
    <m/>
    <m/>
    <m/>
    <m/>
    <m/>
    <m/>
    <m/>
    <d v="2021-12-16T00:00:00"/>
    <m/>
    <n v="9"/>
    <m/>
    <s v="SI"/>
    <n v="1"/>
    <n v="21001231"/>
    <n v="20211122"/>
    <n v="357100"/>
    <n v="0"/>
    <n v="20211222"/>
  </r>
  <r>
    <n v="890939936"/>
    <s v="CLINICA SOMER S.A"/>
    <m/>
    <n v="4435704"/>
    <m/>
    <n v="4435704"/>
    <m/>
    <n v="4435704"/>
    <s v="890939936_4435704"/>
    <d v="2021-07-07T00:00:00"/>
    <n v="217000"/>
    <n v="217000"/>
    <s v="D)Glosas parcial pendiente por respuesta de IPS"/>
    <x v="1"/>
    <m/>
    <m/>
    <m/>
    <s v="OK"/>
    <n v="217000"/>
    <n v="0"/>
    <m/>
    <n v="6"/>
    <s v="MAYOR VALOR COBRADO EN TARIFA CODIGO 908856 FACTURAN $ 217.000 TARIFA $ 216.994 SE OBJETA LA DIFERENCIA.MILENA"/>
    <n v="216994"/>
    <n v="6"/>
    <m/>
    <m/>
    <m/>
    <m/>
    <m/>
    <n v="211289000000000"/>
    <m/>
    <d v="2021-08-06T00:00:00"/>
    <m/>
    <n v="9"/>
    <m/>
    <s v="NO"/>
    <n v="1"/>
    <n v="21001231"/>
    <n v="20211122"/>
    <n v="217000"/>
    <n v="0"/>
    <n v="20211222"/>
  </r>
  <r>
    <n v="890939936"/>
    <s v="CLINICA SOMER S.A"/>
    <m/>
    <n v="4225047"/>
    <m/>
    <n v="4225047"/>
    <m/>
    <n v="4225047"/>
    <s v="890939936_4225047"/>
    <d v="2020-07-15T00:00:00"/>
    <n v="518363"/>
    <n v="518363"/>
    <s v="E)Glosas total en Gestion por ERP"/>
    <x v="1"/>
    <m/>
    <m/>
    <m/>
    <s v="OK"/>
    <n v="518363"/>
    <n v="0"/>
    <m/>
    <n v="518363"/>
    <s v="SE SOSTIENE DEVOLUCION EL NAP QUE ANEXAN POR EL SERVICIO FACTURADO NO SE ENCUENTRA APTO NO ESTA DIRECIONADO  PARA USTEDES IPS SE ENCUENTRA DIRECCIONADO PARA OTRA IPS FAVOR VALIDARCON EL AREA DE AUTORIZACIONES O AL CORREO DE LA CORRDINADORAPATRIVINOC@EPSCOMFENALCOVALLE.COM.CO PARA DAR TRAMITE.JENNIFER REBOLLEDO"/>
    <n v="0"/>
    <n v="518363"/>
    <m/>
    <m/>
    <m/>
    <m/>
    <m/>
    <m/>
    <m/>
    <d v="2020-08-14T00:00:00"/>
    <m/>
    <n v="0"/>
    <m/>
    <s v="SI"/>
    <n v="3"/>
    <n v="20211230"/>
    <n v="20211206"/>
    <n v="518363"/>
    <n v="0"/>
    <n v="2021122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21642C9-D367-421B-9651-A266A08966F1}" name="TablaDinámica1" cacheId="16"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A3:E8" firstHeaderRow="0" firstDataRow="1" firstDataCol="1"/>
  <pivotFields count="43">
    <pivotField showAll="0"/>
    <pivotField showAll="0"/>
    <pivotField showAll="0"/>
    <pivotField showAll="0"/>
    <pivotField showAll="0"/>
    <pivotField showAll="0"/>
    <pivotField showAll="0"/>
    <pivotField dataField="1" showAll="0"/>
    <pivotField showAll="0"/>
    <pivotField numFmtId="14" showAll="0"/>
    <pivotField numFmtId="166" showAll="0"/>
    <pivotField dataField="1" numFmtId="166" showAll="0"/>
    <pivotField showAll="0"/>
    <pivotField axis="axisRow" showAll="0">
      <items count="5">
        <item x="1"/>
        <item x="2"/>
        <item x="3"/>
        <item x="0"/>
        <item t="default"/>
      </items>
    </pivotField>
    <pivotField dataField="1"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5">
    <i>
      <x/>
    </i>
    <i>
      <x v="1"/>
    </i>
    <i>
      <x v="2"/>
    </i>
    <i>
      <x v="3"/>
    </i>
    <i t="grand">
      <x/>
    </i>
  </rowItems>
  <colFields count="1">
    <field x="-2"/>
  </colFields>
  <colItems count="4">
    <i>
      <x/>
    </i>
    <i i="1">
      <x v="1"/>
    </i>
    <i i="2">
      <x v="2"/>
    </i>
    <i i="3">
      <x v="3"/>
    </i>
  </colItems>
  <dataFields count="4">
    <dataField name="Cuenta de FACTURA" fld="7" subtotal="count" baseField="13" baseItem="0"/>
    <dataField name="Suma de SALDO FACT IPS" fld="11" baseField="0" baseItem="0"/>
    <dataField name="Suma de POR PAGAR SAP" fld="14" baseField="13" baseItem="2"/>
    <dataField name="Suma de VALOR GLOSA DV" fld="2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065F0-6227-43C1-A8F6-6965A4A65F3F}">
  <dimension ref="B2:K52"/>
  <sheetViews>
    <sheetView workbookViewId="0">
      <selection activeCell="M10" sqref="M10"/>
    </sheetView>
  </sheetViews>
  <sheetFormatPr baseColWidth="10" defaultRowHeight="15" x14ac:dyDescent="0.25"/>
  <cols>
    <col min="3" max="3" width="13.85546875" style="10" customWidth="1"/>
    <col min="4" max="4" width="19" bestFit="1" customWidth="1"/>
    <col min="5" max="5" width="12" customWidth="1"/>
    <col min="6" max="7" width="13.85546875" style="10" customWidth="1"/>
    <col min="8" max="11" width="11.42578125" style="1"/>
  </cols>
  <sheetData>
    <row r="2" spans="2:11" x14ac:dyDescent="0.25">
      <c r="B2" s="65" t="s">
        <v>0</v>
      </c>
      <c r="C2" s="65"/>
      <c r="D2" s="65"/>
      <c r="E2" s="65"/>
      <c r="F2" s="65"/>
      <c r="G2" s="65"/>
      <c r="H2" s="65"/>
      <c r="I2" s="65"/>
    </row>
    <row r="3" spans="2:11" x14ac:dyDescent="0.25">
      <c r="B3" s="65" t="s">
        <v>1</v>
      </c>
      <c r="C3" s="65"/>
      <c r="D3" s="65"/>
      <c r="E3" s="65"/>
      <c r="F3" s="65"/>
      <c r="G3" s="65"/>
      <c r="H3" s="65"/>
      <c r="I3" s="65"/>
    </row>
    <row r="4" spans="2:11" ht="18.75" x14ac:dyDescent="0.3">
      <c r="B4" s="66" t="s">
        <v>2</v>
      </c>
      <c r="C4" s="66"/>
      <c r="D4" s="66"/>
      <c r="E4" s="66"/>
      <c r="F4" s="66"/>
      <c r="G4" s="66"/>
      <c r="H4" s="66"/>
      <c r="I4" s="66"/>
    </row>
    <row r="5" spans="2:11" x14ac:dyDescent="0.25">
      <c r="B5" s="65" t="s">
        <v>3</v>
      </c>
      <c r="C5" s="65"/>
      <c r="D5" s="65"/>
      <c r="E5" s="65"/>
      <c r="F5" s="65"/>
      <c r="G5" s="65"/>
      <c r="H5" s="65"/>
      <c r="I5" s="65"/>
    </row>
    <row r="6" spans="2:11" x14ac:dyDescent="0.25">
      <c r="B6" s="67" t="s">
        <v>4</v>
      </c>
      <c r="C6" s="67"/>
      <c r="D6" s="67"/>
      <c r="E6" s="67"/>
      <c r="F6" s="67"/>
      <c r="G6" s="67"/>
      <c r="H6" s="67"/>
      <c r="I6" s="67"/>
    </row>
    <row r="7" spans="2:11" ht="15.75" thickBot="1" x14ac:dyDescent="0.3">
      <c r="B7" s="65" t="s">
        <v>5</v>
      </c>
      <c r="C7" s="65"/>
      <c r="D7" s="65"/>
      <c r="E7" s="65"/>
      <c r="F7" s="65"/>
      <c r="G7" s="65"/>
      <c r="H7" s="65"/>
      <c r="I7" s="65"/>
    </row>
    <row r="8" spans="2:11" ht="39.950000000000003" customHeight="1" thickBot="1" x14ac:dyDescent="0.3">
      <c r="B8" s="2" t="s">
        <v>6</v>
      </c>
      <c r="C8" s="3" t="s">
        <v>7</v>
      </c>
      <c r="D8" s="2" t="s">
        <v>8</v>
      </c>
      <c r="E8" s="2" t="s">
        <v>9</v>
      </c>
      <c r="F8" s="3" t="s">
        <v>10</v>
      </c>
      <c r="G8" s="3" t="s">
        <v>11</v>
      </c>
      <c r="H8" s="4" t="s">
        <v>12</v>
      </c>
      <c r="I8" s="4" t="s">
        <v>13</v>
      </c>
      <c r="J8" s="4" t="s">
        <v>14</v>
      </c>
      <c r="K8" s="4" t="s">
        <v>15</v>
      </c>
    </row>
    <row r="9" spans="2:11" x14ac:dyDescent="0.25">
      <c r="B9" s="5">
        <v>4225047</v>
      </c>
      <c r="C9" s="6">
        <v>43993</v>
      </c>
      <c r="D9" s="7" t="s">
        <v>16</v>
      </c>
      <c r="E9" s="5">
        <v>114055</v>
      </c>
      <c r="F9" s="6">
        <v>44027</v>
      </c>
      <c r="G9" s="6">
        <v>44057</v>
      </c>
      <c r="H9" s="8">
        <v>518363</v>
      </c>
      <c r="I9" s="8">
        <v>518363</v>
      </c>
      <c r="J9" s="8">
        <v>0</v>
      </c>
      <c r="K9" s="8">
        <v>518363</v>
      </c>
    </row>
    <row r="10" spans="2:11" x14ac:dyDescent="0.25">
      <c r="B10" s="5">
        <v>4234779</v>
      </c>
      <c r="C10" s="6">
        <v>44019</v>
      </c>
      <c r="D10" s="7" t="s">
        <v>16</v>
      </c>
      <c r="E10" s="5">
        <v>114463</v>
      </c>
      <c r="F10" s="6">
        <v>44027</v>
      </c>
      <c r="G10" s="6">
        <v>44057</v>
      </c>
      <c r="H10" s="8">
        <v>34164109</v>
      </c>
      <c r="I10" s="8">
        <v>275600</v>
      </c>
      <c r="J10" s="8">
        <v>0</v>
      </c>
      <c r="K10" s="8">
        <v>275600</v>
      </c>
    </row>
    <row r="11" spans="2:11" x14ac:dyDescent="0.25">
      <c r="B11" s="5">
        <v>4254147</v>
      </c>
      <c r="C11" s="6">
        <v>44056</v>
      </c>
      <c r="D11" s="7" t="s">
        <v>17</v>
      </c>
      <c r="E11" s="5">
        <v>116191</v>
      </c>
      <c r="F11" s="6">
        <v>44097</v>
      </c>
      <c r="G11" s="6">
        <v>44127</v>
      </c>
      <c r="H11" s="8">
        <v>50700</v>
      </c>
      <c r="I11" s="8">
        <v>0</v>
      </c>
      <c r="J11" s="8">
        <v>0</v>
      </c>
      <c r="K11" s="8">
        <v>50700</v>
      </c>
    </row>
    <row r="12" spans="2:11" x14ac:dyDescent="0.25">
      <c r="B12" s="5">
        <v>4339550</v>
      </c>
      <c r="C12" s="6">
        <v>44201</v>
      </c>
      <c r="D12" s="7" t="s">
        <v>17</v>
      </c>
      <c r="E12" s="5">
        <v>136207</v>
      </c>
      <c r="F12" s="6">
        <v>44470</v>
      </c>
      <c r="G12" s="6">
        <v>44500</v>
      </c>
      <c r="H12" s="8">
        <v>250000</v>
      </c>
      <c r="I12" s="8">
        <v>0</v>
      </c>
      <c r="J12" s="8">
        <v>0</v>
      </c>
      <c r="K12" s="8">
        <v>250000</v>
      </c>
    </row>
    <row r="13" spans="2:11" x14ac:dyDescent="0.25">
      <c r="B13" s="5">
        <v>4340386</v>
      </c>
      <c r="C13" s="6">
        <v>44202</v>
      </c>
      <c r="D13" s="7" t="s">
        <v>17</v>
      </c>
      <c r="E13" s="5">
        <v>135306</v>
      </c>
      <c r="F13" s="6">
        <v>44456</v>
      </c>
      <c r="G13" s="6">
        <v>44486</v>
      </c>
      <c r="H13" s="8">
        <v>26460</v>
      </c>
      <c r="I13" s="8">
        <v>0</v>
      </c>
      <c r="J13" s="8">
        <v>0</v>
      </c>
      <c r="K13" s="8">
        <v>26460</v>
      </c>
    </row>
    <row r="14" spans="2:11" x14ac:dyDescent="0.25">
      <c r="B14" s="5">
        <v>4342059</v>
      </c>
      <c r="C14" s="6">
        <v>44204</v>
      </c>
      <c r="D14" s="7" t="s">
        <v>17</v>
      </c>
      <c r="E14" s="5">
        <v>130542</v>
      </c>
      <c r="F14" s="6">
        <v>44348</v>
      </c>
      <c r="G14" s="6">
        <v>44378</v>
      </c>
      <c r="H14" s="8">
        <v>50674</v>
      </c>
      <c r="I14" s="8">
        <v>0</v>
      </c>
      <c r="J14" s="8">
        <v>0</v>
      </c>
      <c r="K14" s="8">
        <v>47274</v>
      </c>
    </row>
    <row r="15" spans="2:11" x14ac:dyDescent="0.25">
      <c r="B15" s="5">
        <v>4359590</v>
      </c>
      <c r="C15" s="6">
        <v>44231</v>
      </c>
      <c r="D15" s="7" t="s">
        <v>17</v>
      </c>
      <c r="E15" s="5">
        <v>125529</v>
      </c>
      <c r="F15" s="6">
        <v>44270</v>
      </c>
      <c r="G15" s="6">
        <v>44300</v>
      </c>
      <c r="H15" s="8">
        <v>73700</v>
      </c>
      <c r="I15" s="8">
        <v>0</v>
      </c>
      <c r="J15" s="8">
        <v>0</v>
      </c>
      <c r="K15" s="8">
        <v>73700</v>
      </c>
    </row>
    <row r="16" spans="2:11" x14ac:dyDescent="0.25">
      <c r="B16" s="5">
        <v>4365031</v>
      </c>
      <c r="C16" s="6">
        <v>44239</v>
      </c>
      <c r="D16" s="7" t="s">
        <v>17</v>
      </c>
      <c r="E16" s="5">
        <v>125529</v>
      </c>
      <c r="F16" s="6">
        <v>44270</v>
      </c>
      <c r="G16" s="6">
        <v>44300</v>
      </c>
      <c r="H16" s="8">
        <v>52400</v>
      </c>
      <c r="I16" s="8">
        <v>0</v>
      </c>
      <c r="J16" s="8">
        <v>0</v>
      </c>
      <c r="K16" s="8">
        <v>52400</v>
      </c>
    </row>
    <row r="17" spans="2:11" x14ac:dyDescent="0.25">
      <c r="B17" s="5">
        <v>4372969</v>
      </c>
      <c r="C17" s="6">
        <v>44251</v>
      </c>
      <c r="D17" s="7" t="s">
        <v>17</v>
      </c>
      <c r="E17" s="5">
        <v>125529</v>
      </c>
      <c r="F17" s="6">
        <v>44270</v>
      </c>
      <c r="G17" s="6">
        <v>44300</v>
      </c>
      <c r="H17" s="8">
        <v>408400</v>
      </c>
      <c r="I17" s="8">
        <v>0</v>
      </c>
      <c r="J17" s="8">
        <v>0</v>
      </c>
      <c r="K17" s="8">
        <v>408400</v>
      </c>
    </row>
    <row r="18" spans="2:11" x14ac:dyDescent="0.25">
      <c r="B18" s="5">
        <v>4391865</v>
      </c>
      <c r="C18" s="6">
        <v>44274</v>
      </c>
      <c r="D18" s="7" t="s">
        <v>17</v>
      </c>
      <c r="E18" s="5">
        <v>130542</v>
      </c>
      <c r="F18" s="6">
        <v>44348</v>
      </c>
      <c r="G18" s="6">
        <v>44378</v>
      </c>
      <c r="H18" s="8">
        <v>1342448</v>
      </c>
      <c r="I18" s="8">
        <v>0</v>
      </c>
      <c r="J18" s="8">
        <v>0</v>
      </c>
      <c r="K18" s="8">
        <v>1327148</v>
      </c>
    </row>
    <row r="19" spans="2:11" x14ac:dyDescent="0.25">
      <c r="B19" s="5">
        <v>4392282</v>
      </c>
      <c r="C19" s="6">
        <v>44275</v>
      </c>
      <c r="D19" s="7" t="s">
        <v>17</v>
      </c>
      <c r="E19" s="5">
        <v>130542</v>
      </c>
      <c r="F19" s="6">
        <v>44348</v>
      </c>
      <c r="G19" s="6">
        <v>44378</v>
      </c>
      <c r="H19" s="8">
        <v>52400</v>
      </c>
      <c r="I19" s="8">
        <v>0</v>
      </c>
      <c r="J19" s="8">
        <v>0</v>
      </c>
      <c r="K19" s="8">
        <v>48900</v>
      </c>
    </row>
    <row r="20" spans="2:11" x14ac:dyDescent="0.25">
      <c r="B20" s="5">
        <v>4397505</v>
      </c>
      <c r="C20" s="6">
        <v>44284</v>
      </c>
      <c r="D20" s="7" t="s">
        <v>17</v>
      </c>
      <c r="E20" s="5">
        <v>130542</v>
      </c>
      <c r="F20" s="6">
        <v>44348</v>
      </c>
      <c r="G20" s="6">
        <v>44378</v>
      </c>
      <c r="H20" s="8">
        <v>52400</v>
      </c>
      <c r="I20" s="8">
        <v>0</v>
      </c>
      <c r="J20" s="8">
        <v>0</v>
      </c>
      <c r="K20" s="8">
        <v>52400</v>
      </c>
    </row>
    <row r="21" spans="2:11" x14ac:dyDescent="0.25">
      <c r="B21" s="5">
        <v>4427168</v>
      </c>
      <c r="C21" s="6">
        <v>44328</v>
      </c>
      <c r="D21" s="7" t="s">
        <v>17</v>
      </c>
      <c r="E21" s="5">
        <v>130542</v>
      </c>
      <c r="F21" s="6">
        <v>44348</v>
      </c>
      <c r="G21" s="6">
        <v>44378</v>
      </c>
      <c r="H21" s="8">
        <v>32000</v>
      </c>
      <c r="I21" s="8">
        <v>0</v>
      </c>
      <c r="J21" s="8">
        <v>0</v>
      </c>
      <c r="K21" s="8">
        <v>28500</v>
      </c>
    </row>
    <row r="22" spans="2:11" x14ac:dyDescent="0.25">
      <c r="B22" s="5">
        <v>4429631</v>
      </c>
      <c r="C22" s="6">
        <v>44333</v>
      </c>
      <c r="D22" s="7" t="s">
        <v>17</v>
      </c>
      <c r="E22" s="5">
        <v>130542</v>
      </c>
      <c r="F22" s="6">
        <v>44348</v>
      </c>
      <c r="G22" s="6">
        <v>44378</v>
      </c>
      <c r="H22" s="8">
        <v>103036</v>
      </c>
      <c r="I22" s="8">
        <v>0</v>
      </c>
      <c r="J22" s="8">
        <v>0</v>
      </c>
      <c r="K22" s="8">
        <v>99636</v>
      </c>
    </row>
    <row r="23" spans="2:11" x14ac:dyDescent="0.25">
      <c r="B23" s="5">
        <v>4431008</v>
      </c>
      <c r="C23" s="6">
        <v>44335</v>
      </c>
      <c r="D23" s="7" t="s">
        <v>17</v>
      </c>
      <c r="E23" s="5">
        <v>133570</v>
      </c>
      <c r="F23" s="6">
        <v>44426</v>
      </c>
      <c r="G23" s="6">
        <v>44456</v>
      </c>
      <c r="H23" s="8">
        <v>73700</v>
      </c>
      <c r="I23" s="8">
        <v>0</v>
      </c>
      <c r="J23" s="8">
        <v>0</v>
      </c>
      <c r="K23" s="8">
        <v>70200</v>
      </c>
    </row>
    <row r="24" spans="2:11" x14ac:dyDescent="0.25">
      <c r="B24" s="5">
        <v>4435704</v>
      </c>
      <c r="C24" s="6">
        <v>44341</v>
      </c>
      <c r="D24" s="7" t="s">
        <v>17</v>
      </c>
      <c r="E24" s="5">
        <v>131853</v>
      </c>
      <c r="F24" s="6">
        <v>44384</v>
      </c>
      <c r="G24" s="6">
        <v>44414</v>
      </c>
      <c r="H24" s="8">
        <v>217000</v>
      </c>
      <c r="I24" s="8">
        <v>0</v>
      </c>
      <c r="J24" s="8">
        <v>0</v>
      </c>
      <c r="K24" s="8">
        <v>217000</v>
      </c>
    </row>
    <row r="25" spans="2:11" x14ac:dyDescent="0.25">
      <c r="B25" s="5">
        <v>4438425</v>
      </c>
      <c r="C25" s="6">
        <v>44344</v>
      </c>
      <c r="D25" s="7" t="s">
        <v>17</v>
      </c>
      <c r="E25" s="5">
        <v>133570</v>
      </c>
      <c r="F25" s="6">
        <v>44426</v>
      </c>
      <c r="G25" s="6">
        <v>44456</v>
      </c>
      <c r="H25" s="8">
        <v>105500</v>
      </c>
      <c r="I25" s="8">
        <v>0</v>
      </c>
      <c r="J25" s="8">
        <v>0</v>
      </c>
      <c r="K25" s="8">
        <v>102000</v>
      </c>
    </row>
    <row r="26" spans="2:11" x14ac:dyDescent="0.25">
      <c r="B26" s="5">
        <v>4442005</v>
      </c>
      <c r="C26" s="6">
        <v>44349</v>
      </c>
      <c r="D26" s="7" t="s">
        <v>17</v>
      </c>
      <c r="E26" s="5">
        <v>133570</v>
      </c>
      <c r="F26" s="6">
        <v>44426</v>
      </c>
      <c r="G26" s="6">
        <v>44456</v>
      </c>
      <c r="H26" s="8">
        <v>21800</v>
      </c>
      <c r="I26" s="8">
        <v>0</v>
      </c>
      <c r="J26" s="8">
        <v>0</v>
      </c>
      <c r="K26" s="8">
        <v>18300</v>
      </c>
    </row>
    <row r="27" spans="2:11" x14ac:dyDescent="0.25">
      <c r="B27" s="5">
        <v>4444997</v>
      </c>
      <c r="C27" s="6">
        <v>44355</v>
      </c>
      <c r="D27" s="7" t="s">
        <v>17</v>
      </c>
      <c r="E27" s="5">
        <v>133570</v>
      </c>
      <c r="F27" s="6">
        <v>44426</v>
      </c>
      <c r="G27" s="6">
        <v>44456</v>
      </c>
      <c r="H27" s="8">
        <v>75900</v>
      </c>
      <c r="I27" s="8">
        <v>0</v>
      </c>
      <c r="J27" s="8">
        <v>0</v>
      </c>
      <c r="K27" s="8">
        <v>72400</v>
      </c>
    </row>
    <row r="28" spans="2:11" x14ac:dyDescent="0.25">
      <c r="B28" s="5">
        <v>4445983</v>
      </c>
      <c r="C28" s="6">
        <v>44356</v>
      </c>
      <c r="D28" s="7" t="s">
        <v>17</v>
      </c>
      <c r="E28" s="5">
        <v>133570</v>
      </c>
      <c r="F28" s="6">
        <v>44426</v>
      </c>
      <c r="G28" s="6">
        <v>44456</v>
      </c>
      <c r="H28" s="8">
        <v>112500</v>
      </c>
      <c r="I28" s="8">
        <v>0</v>
      </c>
      <c r="J28" s="8">
        <v>0</v>
      </c>
      <c r="K28" s="8">
        <v>109000</v>
      </c>
    </row>
    <row r="29" spans="2:11" x14ac:dyDescent="0.25">
      <c r="B29" s="5">
        <v>4448157</v>
      </c>
      <c r="C29" s="6">
        <v>44358</v>
      </c>
      <c r="D29" s="7" t="s">
        <v>17</v>
      </c>
      <c r="E29" s="5">
        <v>133570</v>
      </c>
      <c r="F29" s="6">
        <v>44426</v>
      </c>
      <c r="G29" s="6">
        <v>44456</v>
      </c>
      <c r="H29" s="8">
        <v>1031195</v>
      </c>
      <c r="I29" s="8">
        <v>0</v>
      </c>
      <c r="J29" s="8">
        <v>0</v>
      </c>
      <c r="K29" s="8">
        <v>1031195</v>
      </c>
    </row>
    <row r="30" spans="2:11" x14ac:dyDescent="0.25">
      <c r="B30" s="5">
        <v>4448640</v>
      </c>
      <c r="C30" s="6">
        <v>44358</v>
      </c>
      <c r="D30" s="7" t="s">
        <v>17</v>
      </c>
      <c r="E30" s="5">
        <v>133570</v>
      </c>
      <c r="F30" s="6">
        <v>44426</v>
      </c>
      <c r="G30" s="6">
        <v>44456</v>
      </c>
      <c r="H30" s="8">
        <v>348300</v>
      </c>
      <c r="I30" s="8">
        <v>0</v>
      </c>
      <c r="J30" s="8">
        <v>0</v>
      </c>
      <c r="K30" s="8">
        <v>344800</v>
      </c>
    </row>
    <row r="31" spans="2:11" x14ac:dyDescent="0.25">
      <c r="B31" s="5">
        <v>4449038</v>
      </c>
      <c r="C31" s="6">
        <v>44359</v>
      </c>
      <c r="D31" s="7" t="s">
        <v>17</v>
      </c>
      <c r="E31" s="5">
        <v>133570</v>
      </c>
      <c r="F31" s="6">
        <v>44426</v>
      </c>
      <c r="G31" s="6">
        <v>44456</v>
      </c>
      <c r="H31" s="8">
        <v>77200</v>
      </c>
      <c r="I31" s="8">
        <v>0</v>
      </c>
      <c r="J31" s="8">
        <v>0</v>
      </c>
      <c r="K31" s="8">
        <v>77200</v>
      </c>
    </row>
    <row r="32" spans="2:11" x14ac:dyDescent="0.25">
      <c r="B32" s="5">
        <v>4454542</v>
      </c>
      <c r="C32" s="6">
        <v>44368</v>
      </c>
      <c r="D32" s="7" t="s">
        <v>17</v>
      </c>
      <c r="E32" s="5">
        <v>133570</v>
      </c>
      <c r="F32" s="6">
        <v>44426</v>
      </c>
      <c r="G32" s="6">
        <v>44456</v>
      </c>
      <c r="H32" s="8">
        <v>75900</v>
      </c>
      <c r="I32" s="8">
        <v>0</v>
      </c>
      <c r="J32" s="8">
        <v>0</v>
      </c>
      <c r="K32" s="8">
        <v>72400</v>
      </c>
    </row>
    <row r="33" spans="2:11" x14ac:dyDescent="0.25">
      <c r="B33" s="5">
        <v>4454699</v>
      </c>
      <c r="C33" s="6">
        <v>44368</v>
      </c>
      <c r="D33" s="7" t="s">
        <v>17</v>
      </c>
      <c r="E33" s="5">
        <v>131854</v>
      </c>
      <c r="F33" s="6">
        <v>44378</v>
      </c>
      <c r="G33" s="6">
        <v>44408</v>
      </c>
      <c r="H33" s="8">
        <v>19329098</v>
      </c>
      <c r="I33" s="8">
        <v>0</v>
      </c>
      <c r="J33" s="8">
        <v>0</v>
      </c>
      <c r="K33" s="8">
        <v>19068351</v>
      </c>
    </row>
    <row r="34" spans="2:11" x14ac:dyDescent="0.25">
      <c r="B34" s="5">
        <v>4454700</v>
      </c>
      <c r="C34" s="6">
        <v>44368</v>
      </c>
      <c r="D34" s="7" t="s">
        <v>17</v>
      </c>
      <c r="E34" s="5">
        <v>132608</v>
      </c>
      <c r="F34" s="6">
        <v>44410</v>
      </c>
      <c r="G34" s="6">
        <v>44440</v>
      </c>
      <c r="H34" s="8">
        <v>11760</v>
      </c>
      <c r="I34" s="8">
        <v>0</v>
      </c>
      <c r="J34" s="8">
        <v>0</v>
      </c>
      <c r="K34" s="8">
        <v>11760</v>
      </c>
    </row>
    <row r="35" spans="2:11" x14ac:dyDescent="0.25">
      <c r="B35" s="5">
        <v>4462043</v>
      </c>
      <c r="C35" s="6">
        <v>44376</v>
      </c>
      <c r="D35" s="7" t="s">
        <v>17</v>
      </c>
      <c r="E35" s="5">
        <v>133570</v>
      </c>
      <c r="F35" s="6">
        <v>44426</v>
      </c>
      <c r="G35" s="6">
        <v>44456</v>
      </c>
      <c r="H35" s="8">
        <v>237200</v>
      </c>
      <c r="I35" s="8">
        <v>0</v>
      </c>
      <c r="J35" s="8">
        <v>0</v>
      </c>
      <c r="K35" s="8">
        <v>229800</v>
      </c>
    </row>
    <row r="36" spans="2:11" x14ac:dyDescent="0.25">
      <c r="B36" s="5">
        <v>4464394</v>
      </c>
      <c r="C36" s="6">
        <v>44377</v>
      </c>
      <c r="D36" s="7" t="s">
        <v>17</v>
      </c>
      <c r="E36" s="5">
        <v>133570</v>
      </c>
      <c r="F36" s="6">
        <v>44426</v>
      </c>
      <c r="G36" s="6">
        <v>44456</v>
      </c>
      <c r="H36" s="8">
        <v>75900</v>
      </c>
      <c r="I36" s="8">
        <v>0</v>
      </c>
      <c r="J36" s="8">
        <v>0</v>
      </c>
      <c r="K36" s="8">
        <v>72400</v>
      </c>
    </row>
    <row r="37" spans="2:11" x14ac:dyDescent="0.25">
      <c r="B37" s="5">
        <v>4465837</v>
      </c>
      <c r="C37" s="6">
        <v>44379</v>
      </c>
      <c r="D37" s="7" t="s">
        <v>17</v>
      </c>
      <c r="E37" s="5">
        <v>133570</v>
      </c>
      <c r="F37" s="6">
        <v>44426</v>
      </c>
      <c r="G37" s="6">
        <v>44456</v>
      </c>
      <c r="H37" s="8">
        <v>226274</v>
      </c>
      <c r="I37" s="8">
        <v>0</v>
      </c>
      <c r="J37" s="8">
        <v>0</v>
      </c>
      <c r="K37" s="8">
        <v>226274</v>
      </c>
    </row>
    <row r="38" spans="2:11" x14ac:dyDescent="0.25">
      <c r="B38" s="5">
        <v>4469815</v>
      </c>
      <c r="C38" s="6">
        <v>44385</v>
      </c>
      <c r="D38" s="7" t="s">
        <v>17</v>
      </c>
      <c r="E38" s="5">
        <v>133570</v>
      </c>
      <c r="F38" s="6">
        <v>44426</v>
      </c>
      <c r="G38" s="6">
        <v>44456</v>
      </c>
      <c r="H38" s="8">
        <v>52400</v>
      </c>
      <c r="I38" s="8">
        <v>0</v>
      </c>
      <c r="J38" s="8">
        <v>0</v>
      </c>
      <c r="K38" s="8">
        <v>48900</v>
      </c>
    </row>
    <row r="39" spans="2:11" x14ac:dyDescent="0.25">
      <c r="B39" s="5">
        <v>4479951</v>
      </c>
      <c r="C39" s="6">
        <v>44398</v>
      </c>
      <c r="D39" s="7" t="s">
        <v>17</v>
      </c>
      <c r="E39" s="5">
        <v>133781</v>
      </c>
      <c r="F39" s="6">
        <v>44428</v>
      </c>
      <c r="G39" s="6">
        <v>44458</v>
      </c>
      <c r="H39" s="8">
        <v>1759500</v>
      </c>
      <c r="I39" s="8">
        <v>0</v>
      </c>
      <c r="J39" s="8">
        <v>0</v>
      </c>
      <c r="K39" s="8">
        <v>1675800</v>
      </c>
    </row>
    <row r="40" spans="2:11" x14ac:dyDescent="0.25">
      <c r="B40" s="5">
        <v>4481551</v>
      </c>
      <c r="C40" s="6">
        <v>44400</v>
      </c>
      <c r="D40" s="7" t="s">
        <v>17</v>
      </c>
      <c r="E40" s="5">
        <v>133570</v>
      </c>
      <c r="F40" s="6">
        <v>44426</v>
      </c>
      <c r="G40" s="6">
        <v>44456</v>
      </c>
      <c r="H40" s="8">
        <v>52400</v>
      </c>
      <c r="I40" s="8">
        <v>0</v>
      </c>
      <c r="J40" s="8">
        <v>0</v>
      </c>
      <c r="K40" s="8">
        <v>48900</v>
      </c>
    </row>
    <row r="41" spans="2:11" x14ac:dyDescent="0.25">
      <c r="B41" s="5">
        <v>4484030</v>
      </c>
      <c r="C41" s="6">
        <v>44403</v>
      </c>
      <c r="D41" s="7" t="s">
        <v>17</v>
      </c>
      <c r="E41" s="5">
        <v>17035</v>
      </c>
      <c r="F41" s="6">
        <v>44516</v>
      </c>
      <c r="G41" s="6">
        <v>44546</v>
      </c>
      <c r="H41" s="8">
        <v>31900</v>
      </c>
      <c r="I41" s="8">
        <v>0</v>
      </c>
      <c r="J41" s="8">
        <v>0</v>
      </c>
      <c r="K41" s="8">
        <v>28400</v>
      </c>
    </row>
    <row r="42" spans="2:11" x14ac:dyDescent="0.25">
      <c r="B42" s="5">
        <v>4485525</v>
      </c>
      <c r="C42" s="6">
        <v>44404</v>
      </c>
      <c r="D42" s="7" t="s">
        <v>17</v>
      </c>
      <c r="E42" s="5">
        <v>133570</v>
      </c>
      <c r="F42" s="6">
        <v>44426</v>
      </c>
      <c r="G42" s="6">
        <v>44456</v>
      </c>
      <c r="H42" s="8">
        <v>518363</v>
      </c>
      <c r="I42" s="8">
        <v>0</v>
      </c>
      <c r="J42" s="8">
        <v>0</v>
      </c>
      <c r="K42" s="8">
        <v>514963</v>
      </c>
    </row>
    <row r="43" spans="2:11" x14ac:dyDescent="0.25">
      <c r="B43" s="5">
        <v>4497432</v>
      </c>
      <c r="C43" s="6">
        <v>44417</v>
      </c>
      <c r="D43" s="7" t="s">
        <v>17</v>
      </c>
      <c r="E43" s="5">
        <v>17035</v>
      </c>
      <c r="F43" s="6">
        <v>44516</v>
      </c>
      <c r="G43" s="6">
        <v>44546</v>
      </c>
      <c r="H43" s="8">
        <v>52400</v>
      </c>
      <c r="I43" s="8">
        <v>0</v>
      </c>
      <c r="J43" s="8">
        <v>0</v>
      </c>
      <c r="K43" s="8">
        <v>48900</v>
      </c>
    </row>
    <row r="44" spans="2:11" x14ac:dyDescent="0.25">
      <c r="B44" s="5">
        <v>4501167</v>
      </c>
      <c r="C44" s="6">
        <v>44419</v>
      </c>
      <c r="D44" s="7" t="s">
        <v>17</v>
      </c>
      <c r="E44" s="5">
        <v>17035</v>
      </c>
      <c r="F44" s="6">
        <v>44516</v>
      </c>
      <c r="G44" s="6">
        <v>44546</v>
      </c>
      <c r="H44" s="8">
        <v>369800</v>
      </c>
      <c r="I44" s="8">
        <v>0</v>
      </c>
      <c r="J44" s="8">
        <v>0</v>
      </c>
      <c r="K44" s="8">
        <v>369800</v>
      </c>
    </row>
    <row r="45" spans="2:11" x14ac:dyDescent="0.25">
      <c r="B45" s="5">
        <v>4502111</v>
      </c>
      <c r="C45" s="6">
        <v>44420</v>
      </c>
      <c r="D45" s="7" t="s">
        <v>17</v>
      </c>
      <c r="E45" s="5">
        <v>17035</v>
      </c>
      <c r="F45" s="6">
        <v>44516</v>
      </c>
      <c r="G45" s="6">
        <v>44546</v>
      </c>
      <c r="H45" s="8">
        <v>357100</v>
      </c>
      <c r="I45" s="8">
        <v>0</v>
      </c>
      <c r="J45" s="8">
        <v>0</v>
      </c>
      <c r="K45" s="8">
        <v>357100</v>
      </c>
    </row>
    <row r="46" spans="2:11" x14ac:dyDescent="0.25">
      <c r="B46" s="5">
        <v>4505060</v>
      </c>
      <c r="C46" s="6">
        <v>44425</v>
      </c>
      <c r="D46" s="7" t="s">
        <v>17</v>
      </c>
      <c r="E46" s="5">
        <v>17035</v>
      </c>
      <c r="F46" s="6">
        <v>44516</v>
      </c>
      <c r="G46" s="6">
        <v>44546</v>
      </c>
      <c r="H46" s="8">
        <v>123055</v>
      </c>
      <c r="I46" s="8">
        <v>0</v>
      </c>
      <c r="J46" s="8">
        <v>0</v>
      </c>
      <c r="K46" s="8">
        <v>116055</v>
      </c>
    </row>
    <row r="47" spans="2:11" x14ac:dyDescent="0.25">
      <c r="B47" s="5">
        <v>4507502</v>
      </c>
      <c r="C47" s="6">
        <v>44427</v>
      </c>
      <c r="D47" s="7" t="s">
        <v>17</v>
      </c>
      <c r="E47" s="5">
        <v>17035</v>
      </c>
      <c r="F47" s="6">
        <v>44516</v>
      </c>
      <c r="G47" s="6">
        <v>44546</v>
      </c>
      <c r="H47" s="8">
        <v>15624</v>
      </c>
      <c r="I47" s="8">
        <v>0</v>
      </c>
      <c r="J47" s="8">
        <v>0</v>
      </c>
      <c r="K47" s="8">
        <v>12124</v>
      </c>
    </row>
    <row r="48" spans="2:11" x14ac:dyDescent="0.25">
      <c r="B48" s="5">
        <v>4507511</v>
      </c>
      <c r="C48" s="6">
        <v>44427</v>
      </c>
      <c r="D48" s="7" t="s">
        <v>17</v>
      </c>
      <c r="E48" s="5">
        <v>17035</v>
      </c>
      <c r="F48" s="6">
        <v>44516</v>
      </c>
      <c r="G48" s="6">
        <v>44546</v>
      </c>
      <c r="H48" s="8">
        <v>52400</v>
      </c>
      <c r="I48" s="8">
        <v>0</v>
      </c>
      <c r="J48" s="8">
        <v>0</v>
      </c>
      <c r="K48" s="8">
        <v>52400</v>
      </c>
    </row>
    <row r="49" spans="2:11" x14ac:dyDescent="0.25">
      <c r="B49" s="5">
        <v>4519615</v>
      </c>
      <c r="C49" s="6">
        <v>44439</v>
      </c>
      <c r="D49" s="7" t="s">
        <v>17</v>
      </c>
      <c r="E49" s="5">
        <v>137036</v>
      </c>
      <c r="F49" s="6">
        <v>44480</v>
      </c>
      <c r="G49" s="6">
        <v>44510</v>
      </c>
      <c r="H49" s="8">
        <v>518363</v>
      </c>
      <c r="I49" s="8">
        <v>0</v>
      </c>
      <c r="J49" s="8">
        <v>0</v>
      </c>
      <c r="K49" s="8">
        <v>518363</v>
      </c>
    </row>
    <row r="50" spans="2:11" x14ac:dyDescent="0.25">
      <c r="B50" s="5">
        <v>4525334</v>
      </c>
      <c r="C50" s="6">
        <v>44445</v>
      </c>
      <c r="D50" s="7" t="s">
        <v>17</v>
      </c>
      <c r="E50" s="5">
        <v>17035</v>
      </c>
      <c r="F50" s="6">
        <v>44516</v>
      </c>
      <c r="G50" s="6">
        <v>44546</v>
      </c>
      <c r="H50" s="8">
        <v>99675</v>
      </c>
      <c r="I50" s="8">
        <v>0</v>
      </c>
      <c r="J50" s="8">
        <v>0</v>
      </c>
      <c r="K50" s="8">
        <v>99675</v>
      </c>
    </row>
    <row r="51" spans="2:11" ht="15.75" thickBot="1" x14ac:dyDescent="0.3">
      <c r="B51" s="5">
        <v>4543641</v>
      </c>
      <c r="C51" s="6">
        <v>44462</v>
      </c>
      <c r="D51" s="7" t="s">
        <v>17</v>
      </c>
      <c r="E51" s="5">
        <v>17035</v>
      </c>
      <c r="F51" s="6">
        <v>44516</v>
      </c>
      <c r="G51" s="6">
        <v>44546</v>
      </c>
      <c r="H51" s="9">
        <v>135025</v>
      </c>
      <c r="I51" s="9">
        <v>0</v>
      </c>
      <c r="J51" s="9">
        <v>0</v>
      </c>
      <c r="K51" s="9">
        <v>135025</v>
      </c>
    </row>
    <row r="52" spans="2:11" ht="15.75" thickBot="1" x14ac:dyDescent="0.3">
      <c r="H52" s="11">
        <v>63334322</v>
      </c>
      <c r="I52" s="11">
        <v>793963</v>
      </c>
      <c r="J52" s="11">
        <v>0</v>
      </c>
      <c r="K52" s="11">
        <v>29008966</v>
      </c>
    </row>
  </sheetData>
  <mergeCells count="6">
    <mergeCell ref="B7:I7"/>
    <mergeCell ref="B2:I2"/>
    <mergeCell ref="B3:I3"/>
    <mergeCell ref="B4:I4"/>
    <mergeCell ref="B5:I5"/>
    <mergeCell ref="B6:I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D7346-3666-4A6C-9F6E-937151CF73C3}">
  <dimension ref="B1:F15"/>
  <sheetViews>
    <sheetView workbookViewId="0">
      <selection activeCell="A11" sqref="A11"/>
    </sheetView>
  </sheetViews>
  <sheetFormatPr baseColWidth="10" defaultRowHeight="15" x14ac:dyDescent="0.25"/>
  <cols>
    <col min="3" max="3" width="13.85546875" style="10" customWidth="1"/>
    <col min="4" max="4" width="19" bestFit="1" customWidth="1"/>
    <col min="5" max="6" width="11.42578125" style="1"/>
  </cols>
  <sheetData>
    <row r="1" spans="2:6" ht="15.75" thickBot="1" x14ac:dyDescent="0.3"/>
    <row r="2" spans="2:6" ht="39.950000000000003" customHeight="1" thickBot="1" x14ac:dyDescent="0.3">
      <c r="B2" s="2" t="s">
        <v>6</v>
      </c>
      <c r="C2" s="3" t="s">
        <v>7</v>
      </c>
      <c r="D2" s="2" t="s">
        <v>8</v>
      </c>
      <c r="E2" s="4" t="s">
        <v>12</v>
      </c>
      <c r="F2" s="4" t="s">
        <v>15</v>
      </c>
    </row>
    <row r="3" spans="2:6" x14ac:dyDescent="0.25">
      <c r="B3" s="5">
        <v>4533307</v>
      </c>
      <c r="C3" s="6">
        <v>44453</v>
      </c>
      <c r="D3" s="7" t="s">
        <v>18</v>
      </c>
      <c r="E3" s="8">
        <v>38007</v>
      </c>
      <c r="F3" s="8">
        <v>34507</v>
      </c>
    </row>
    <row r="4" spans="2:6" x14ac:dyDescent="0.25">
      <c r="B4" s="5">
        <v>4537869</v>
      </c>
      <c r="C4" s="6">
        <v>44456</v>
      </c>
      <c r="D4" s="7" t="s">
        <v>18</v>
      </c>
      <c r="E4" s="8">
        <v>50900</v>
      </c>
      <c r="F4" s="8">
        <v>47400</v>
      </c>
    </row>
    <row r="5" spans="2:6" x14ac:dyDescent="0.25">
      <c r="B5" s="5">
        <v>4551823</v>
      </c>
      <c r="C5" s="6">
        <v>44469</v>
      </c>
      <c r="D5" s="7" t="s">
        <v>18</v>
      </c>
      <c r="E5" s="8">
        <v>391400</v>
      </c>
      <c r="F5" s="8">
        <v>382700</v>
      </c>
    </row>
    <row r="6" spans="2:6" x14ac:dyDescent="0.25">
      <c r="B6" s="5">
        <v>4568132</v>
      </c>
      <c r="C6" s="6">
        <v>44488</v>
      </c>
      <c r="D6" s="7" t="s">
        <v>18</v>
      </c>
      <c r="E6" s="8">
        <v>689858</v>
      </c>
      <c r="F6" s="8">
        <v>637658</v>
      </c>
    </row>
    <row r="7" spans="2:6" x14ac:dyDescent="0.25">
      <c r="B7" s="5">
        <v>4453319</v>
      </c>
      <c r="C7" s="6">
        <v>44365</v>
      </c>
      <c r="D7" s="7" t="s">
        <v>19</v>
      </c>
      <c r="E7" s="8">
        <v>52400</v>
      </c>
      <c r="F7" s="8">
        <v>48900</v>
      </c>
    </row>
    <row r="8" spans="2:6" x14ac:dyDescent="0.25">
      <c r="B8" s="5">
        <v>4581543</v>
      </c>
      <c r="C8" s="6">
        <v>44502</v>
      </c>
      <c r="D8" s="7" t="s">
        <v>19</v>
      </c>
      <c r="E8" s="8">
        <v>707226</v>
      </c>
      <c r="F8" s="8">
        <v>707226</v>
      </c>
    </row>
    <row r="9" spans="2:6" x14ac:dyDescent="0.25">
      <c r="B9" s="5">
        <v>4597465</v>
      </c>
      <c r="C9" s="6">
        <v>44519</v>
      </c>
      <c r="D9" s="7" t="s">
        <v>19</v>
      </c>
      <c r="E9" s="8">
        <v>52400</v>
      </c>
      <c r="F9" s="8">
        <v>52400</v>
      </c>
    </row>
    <row r="10" spans="2:6" x14ac:dyDescent="0.25">
      <c r="B10" s="5">
        <v>4599976</v>
      </c>
      <c r="C10" s="6">
        <v>44523</v>
      </c>
      <c r="D10" s="7" t="s">
        <v>19</v>
      </c>
      <c r="E10" s="8">
        <v>75900</v>
      </c>
      <c r="F10" s="8">
        <v>72400</v>
      </c>
    </row>
    <row r="11" spans="2:6" x14ac:dyDescent="0.25">
      <c r="B11" s="5">
        <v>4601460</v>
      </c>
      <c r="C11" s="6">
        <v>44524</v>
      </c>
      <c r="D11" s="7" t="s">
        <v>19</v>
      </c>
      <c r="E11" s="8">
        <v>75900</v>
      </c>
      <c r="F11" s="8">
        <v>75900</v>
      </c>
    </row>
    <row r="12" spans="2:6" x14ac:dyDescent="0.25">
      <c r="B12" s="5">
        <v>4602899</v>
      </c>
      <c r="C12" s="6">
        <v>44525</v>
      </c>
      <c r="D12" s="7" t="s">
        <v>19</v>
      </c>
      <c r="E12" s="8">
        <v>502000</v>
      </c>
      <c r="F12" s="8">
        <v>489600</v>
      </c>
    </row>
    <row r="13" spans="2:6" x14ac:dyDescent="0.25">
      <c r="B13" s="5">
        <v>4606460</v>
      </c>
      <c r="C13" s="6">
        <v>44527</v>
      </c>
      <c r="D13" s="7" t="s">
        <v>19</v>
      </c>
      <c r="E13" s="8">
        <v>5601786</v>
      </c>
      <c r="F13" s="8">
        <v>5601786</v>
      </c>
    </row>
    <row r="14" spans="2:6" ht="15.75" thickBot="1" x14ac:dyDescent="0.3">
      <c r="B14" s="5">
        <v>4607115</v>
      </c>
      <c r="C14" s="6">
        <v>44527</v>
      </c>
      <c r="D14" s="7" t="s">
        <v>19</v>
      </c>
      <c r="E14" s="9">
        <v>14970786</v>
      </c>
      <c r="F14" s="9">
        <v>14710039</v>
      </c>
    </row>
    <row r="15" spans="2:6" ht="15.75" thickBot="1" x14ac:dyDescent="0.3">
      <c r="E15" s="11">
        <f>SUM(E3:E14)</f>
        <v>23208563</v>
      </c>
      <c r="F15" s="11">
        <f>SUM(F3:F14)</f>
        <v>22860516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B3130-90AC-4818-A0B0-AB0834FB9E08}">
  <dimension ref="A3:E8"/>
  <sheetViews>
    <sheetView topLeftCell="A2" workbookViewId="0">
      <selection activeCell="E8" sqref="A4:E8"/>
    </sheetView>
  </sheetViews>
  <sheetFormatPr baseColWidth="10" defaultRowHeight="15" x14ac:dyDescent="0.25"/>
  <cols>
    <col min="1" max="1" width="40.85546875" bestFit="1" customWidth="1"/>
    <col min="2" max="2" width="18.85546875" bestFit="1" customWidth="1"/>
    <col min="3" max="3" width="23.140625" bestFit="1" customWidth="1"/>
    <col min="4" max="4" width="23.5703125" bestFit="1" customWidth="1"/>
    <col min="5" max="5" width="24.7109375" bestFit="1" customWidth="1"/>
  </cols>
  <sheetData>
    <row r="3" spans="1:5" x14ac:dyDescent="0.25">
      <c r="A3" s="21" t="s">
        <v>89</v>
      </c>
      <c r="B3" t="s">
        <v>92</v>
      </c>
      <c r="C3" t="s">
        <v>91</v>
      </c>
      <c r="D3" t="s">
        <v>94</v>
      </c>
      <c r="E3" t="s">
        <v>93</v>
      </c>
    </row>
    <row r="4" spans="1:5" x14ac:dyDescent="0.25">
      <c r="A4" s="22" t="s">
        <v>85</v>
      </c>
      <c r="B4" s="23">
        <v>35</v>
      </c>
      <c r="C4" s="23">
        <v>25527483</v>
      </c>
      <c r="D4" s="23"/>
      <c r="E4" s="23">
        <v>518369</v>
      </c>
    </row>
    <row r="5" spans="1:5" x14ac:dyDescent="0.25">
      <c r="A5" s="22" t="s">
        <v>86</v>
      </c>
      <c r="B5" s="23">
        <v>1</v>
      </c>
      <c r="C5" s="23">
        <v>275600</v>
      </c>
      <c r="D5" s="23"/>
      <c r="E5" s="23">
        <v>0</v>
      </c>
    </row>
    <row r="6" spans="1:5" x14ac:dyDescent="0.25">
      <c r="A6" s="22" t="s">
        <v>88</v>
      </c>
      <c r="B6" s="23">
        <v>6</v>
      </c>
      <c r="C6" s="23">
        <v>1530083</v>
      </c>
      <c r="D6" s="23"/>
      <c r="E6" s="23">
        <v>1530083</v>
      </c>
    </row>
    <row r="7" spans="1:5" x14ac:dyDescent="0.25">
      <c r="A7" s="22" t="s">
        <v>87</v>
      </c>
      <c r="B7" s="23">
        <v>1</v>
      </c>
      <c r="C7" s="23">
        <v>1675800</v>
      </c>
      <c r="D7" s="23"/>
      <c r="E7" s="23"/>
    </row>
    <row r="8" spans="1:5" x14ac:dyDescent="0.25">
      <c r="A8" s="22" t="s">
        <v>90</v>
      </c>
      <c r="B8" s="23">
        <v>43</v>
      </c>
      <c r="C8" s="23">
        <v>29008966</v>
      </c>
      <c r="D8" s="23"/>
      <c r="E8" s="23">
        <v>2048452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92980-6F2B-456F-B37E-A072A33950DB}">
  <dimension ref="A1:AQ45"/>
  <sheetViews>
    <sheetView showGridLines="0" topLeftCell="J1" zoomScale="85" zoomScaleNormal="85" workbookViewId="0">
      <selection activeCell="Q5" sqref="Q5"/>
    </sheetView>
  </sheetViews>
  <sheetFormatPr baseColWidth="10" defaultRowHeight="15" x14ac:dyDescent="0.25"/>
  <cols>
    <col min="1" max="1" width="10" bestFit="1" customWidth="1"/>
    <col min="2" max="2" width="18.140625" bestFit="1" customWidth="1"/>
    <col min="3" max="3" width="13.42578125" bestFit="1" customWidth="1"/>
    <col min="4" max="4" width="17.7109375" bestFit="1" customWidth="1"/>
    <col min="5" max="5" width="12.7109375" bestFit="1" customWidth="1"/>
    <col min="6" max="6" width="19.7109375" bestFit="1" customWidth="1"/>
    <col min="7" max="7" width="14.5703125" bestFit="1" customWidth="1"/>
    <col min="8" max="8" width="14.5703125" customWidth="1"/>
    <col min="9" max="9" width="18.42578125" bestFit="1" customWidth="1"/>
    <col min="10" max="10" width="14.7109375" bestFit="1" customWidth="1"/>
    <col min="11" max="11" width="15" bestFit="1" customWidth="1"/>
    <col min="12" max="12" width="14.85546875" bestFit="1" customWidth="1"/>
    <col min="13" max="13" width="54.140625" bestFit="1" customWidth="1"/>
    <col min="14" max="14" width="40.85546875" bestFit="1" customWidth="1"/>
    <col min="15" max="15" width="20.140625" bestFit="1" customWidth="1"/>
    <col min="16" max="16" width="27.7109375" bestFit="1" customWidth="1"/>
    <col min="17" max="17" width="21.85546875" bestFit="1" customWidth="1"/>
    <col min="18" max="18" width="22.140625" bestFit="1" customWidth="1"/>
    <col min="19" max="19" width="22" bestFit="1" customWidth="1"/>
    <col min="20" max="20" width="22.140625" bestFit="1" customWidth="1"/>
    <col min="21" max="21" width="30.7109375" customWidth="1"/>
    <col min="22" max="22" width="16.42578125" bestFit="1" customWidth="1"/>
    <col min="23" max="23" width="31.42578125" customWidth="1"/>
    <col min="24" max="24" width="20.85546875" bestFit="1" customWidth="1"/>
    <col min="25" max="25" width="11.5703125" bestFit="1" customWidth="1"/>
    <col min="26" max="26" width="11.140625" bestFit="1" customWidth="1"/>
    <col min="27" max="27" width="21.28515625" bestFit="1" customWidth="1"/>
    <col min="28" max="28" width="24.140625" bestFit="1" customWidth="1"/>
    <col min="29" max="29" width="26" bestFit="1" customWidth="1"/>
    <col min="30" max="30" width="21" bestFit="1" customWidth="1"/>
    <col min="31" max="31" width="14.5703125" bestFit="1" customWidth="1"/>
    <col min="32" max="32" width="27.7109375" bestFit="1" customWidth="1"/>
    <col min="33" max="33" width="14" bestFit="1" customWidth="1"/>
    <col min="34" max="34" width="22.7109375" bestFit="1" customWidth="1"/>
    <col min="35" max="35" width="20.28515625" bestFit="1" customWidth="1"/>
    <col min="36" max="36" width="23.5703125" bestFit="1" customWidth="1"/>
    <col min="37" max="37" width="20.85546875" bestFit="1" customWidth="1"/>
    <col min="38" max="38" width="22.42578125" bestFit="1" customWidth="1"/>
    <col min="39" max="39" width="22.140625" bestFit="1" customWidth="1"/>
    <col min="40" max="40" width="10.85546875" bestFit="1" customWidth="1"/>
    <col min="41" max="41" width="31.140625" bestFit="1" customWidth="1"/>
    <col min="42" max="42" width="47.85546875" bestFit="1" customWidth="1"/>
    <col min="43" max="43" width="9.28515625" bestFit="1" customWidth="1"/>
  </cols>
  <sheetData>
    <row r="1" spans="1:43" x14ac:dyDescent="0.25">
      <c r="J1" s="18" t="s">
        <v>80</v>
      </c>
      <c r="K1" s="19">
        <f>SUBTOTAL(9,K3:K45)</f>
        <v>63334322</v>
      </c>
      <c r="L1" s="19">
        <f>SUBTOTAL(9,L3:L45)</f>
        <v>29008966</v>
      </c>
      <c r="O1" s="19">
        <f>SUBTOTAL(9,O3:O45)</f>
        <v>0</v>
      </c>
      <c r="S1" s="19">
        <f>SUBTOTAL(9,S3:S45)</f>
        <v>61225175</v>
      </c>
      <c r="V1" s="19">
        <f>SUBTOTAL(9,V3:V45)</f>
        <v>2048452</v>
      </c>
    </row>
    <row r="2" spans="1:43" ht="39.950000000000003" customHeight="1" x14ac:dyDescent="0.25">
      <c r="A2" s="15" t="s">
        <v>45</v>
      </c>
      <c r="B2" s="15" t="s">
        <v>20</v>
      </c>
      <c r="C2" s="15" t="s">
        <v>21</v>
      </c>
      <c r="D2" s="15" t="s">
        <v>46</v>
      </c>
      <c r="E2" s="15" t="s">
        <v>47</v>
      </c>
      <c r="F2" s="15" t="s">
        <v>48</v>
      </c>
      <c r="G2" s="15" t="s">
        <v>49</v>
      </c>
      <c r="H2" s="16" t="s">
        <v>78</v>
      </c>
      <c r="I2" s="16" t="s">
        <v>79</v>
      </c>
      <c r="J2" s="15" t="s">
        <v>50</v>
      </c>
      <c r="K2" s="15" t="s">
        <v>51</v>
      </c>
      <c r="L2" s="15" t="s">
        <v>52</v>
      </c>
      <c r="M2" s="15" t="s">
        <v>53</v>
      </c>
      <c r="N2" s="20" t="s">
        <v>84</v>
      </c>
      <c r="O2" s="20" t="s">
        <v>81</v>
      </c>
      <c r="P2" s="20" t="s">
        <v>82</v>
      </c>
      <c r="Q2" s="20" t="s">
        <v>83</v>
      </c>
      <c r="R2" s="15" t="s">
        <v>54</v>
      </c>
      <c r="S2" s="15" t="s">
        <v>55</v>
      </c>
      <c r="T2" s="16" t="s">
        <v>56</v>
      </c>
      <c r="U2" s="16" t="s">
        <v>76</v>
      </c>
      <c r="V2" s="16" t="s">
        <v>57</v>
      </c>
      <c r="W2" s="16" t="s">
        <v>65</v>
      </c>
      <c r="X2" s="15" t="s">
        <v>58</v>
      </c>
      <c r="Y2" s="15" t="s">
        <v>59</v>
      </c>
      <c r="Z2" s="16" t="s">
        <v>22</v>
      </c>
      <c r="AA2" s="16" t="s">
        <v>60</v>
      </c>
      <c r="AB2" s="16" t="s">
        <v>61</v>
      </c>
      <c r="AC2" s="16" t="s">
        <v>62</v>
      </c>
      <c r="AD2" s="15" t="s">
        <v>63</v>
      </c>
      <c r="AE2" s="15" t="s">
        <v>23</v>
      </c>
      <c r="AF2" s="15" t="s">
        <v>64</v>
      </c>
      <c r="AG2" s="15" t="s">
        <v>66</v>
      </c>
      <c r="AH2" s="15" t="s">
        <v>67</v>
      </c>
      <c r="AI2" s="15" t="s">
        <v>68</v>
      </c>
      <c r="AJ2" s="15" t="s">
        <v>69</v>
      </c>
      <c r="AK2" s="15" t="s">
        <v>70</v>
      </c>
      <c r="AL2" s="15" t="s">
        <v>71</v>
      </c>
      <c r="AM2" s="15" t="s">
        <v>72</v>
      </c>
      <c r="AN2" s="15" t="s">
        <v>73</v>
      </c>
      <c r="AO2" s="15" t="s">
        <v>74</v>
      </c>
      <c r="AP2" s="15" t="s">
        <v>75</v>
      </c>
      <c r="AQ2" s="15" t="s">
        <v>77</v>
      </c>
    </row>
    <row r="3" spans="1:43" x14ac:dyDescent="0.25">
      <c r="A3" s="12">
        <v>890939936</v>
      </c>
      <c r="B3" s="12" t="s">
        <v>24</v>
      </c>
      <c r="C3" s="12"/>
      <c r="D3" s="12">
        <v>4479951</v>
      </c>
      <c r="E3" s="12"/>
      <c r="F3" s="12"/>
      <c r="G3" s="12"/>
      <c r="H3" s="12">
        <v>4479951</v>
      </c>
      <c r="I3" s="12" t="str">
        <f>CONCATENATE(A3,"_",H3)</f>
        <v>890939936_4479951</v>
      </c>
      <c r="J3" s="13">
        <v>44428</v>
      </c>
      <c r="K3" s="17">
        <v>1759500</v>
      </c>
      <c r="L3" s="17">
        <v>1675800</v>
      </c>
      <c r="M3" s="12" t="s">
        <v>25</v>
      </c>
      <c r="N3" s="12" t="s">
        <v>87</v>
      </c>
      <c r="O3" s="12"/>
      <c r="P3" s="12"/>
      <c r="Q3" s="12"/>
      <c r="R3" s="12" t="s">
        <v>26</v>
      </c>
      <c r="S3" s="17"/>
      <c r="T3" s="17"/>
      <c r="U3" s="12"/>
      <c r="V3" s="17"/>
      <c r="W3" s="12"/>
      <c r="X3" s="17"/>
      <c r="Y3" s="17"/>
      <c r="Z3" s="17"/>
      <c r="AA3" s="17"/>
      <c r="AB3" s="12"/>
      <c r="AC3" s="12"/>
      <c r="AD3" s="12"/>
      <c r="AE3" s="12"/>
      <c r="AF3" s="12"/>
      <c r="AG3" s="13">
        <v>44458</v>
      </c>
      <c r="AH3" s="12"/>
      <c r="AI3" s="12"/>
      <c r="AJ3" s="12"/>
      <c r="AK3" s="12"/>
      <c r="AL3" s="12"/>
      <c r="AM3" s="12"/>
      <c r="AN3" s="12"/>
      <c r="AO3" s="12"/>
      <c r="AP3" s="12"/>
      <c r="AQ3" s="12">
        <v>20211222</v>
      </c>
    </row>
    <row r="4" spans="1:43" x14ac:dyDescent="0.25">
      <c r="A4" s="12">
        <v>890939936</v>
      </c>
      <c r="B4" s="12" t="s">
        <v>24</v>
      </c>
      <c r="C4" s="12"/>
      <c r="D4" s="12">
        <v>4465837</v>
      </c>
      <c r="E4" s="12"/>
      <c r="F4" s="12">
        <v>4465837</v>
      </c>
      <c r="G4" s="12"/>
      <c r="H4" s="12">
        <v>4465837</v>
      </c>
      <c r="I4" s="12" t="str">
        <f t="shared" ref="I4:I45" si="0">CONCATENATE(A4,"_",H4)</f>
        <v>890939936_4465837</v>
      </c>
      <c r="J4" s="13">
        <v>44426</v>
      </c>
      <c r="K4" s="17">
        <v>226274</v>
      </c>
      <c r="L4" s="17">
        <v>226274</v>
      </c>
      <c r="M4" s="12" t="s">
        <v>27</v>
      </c>
      <c r="N4" s="12" t="s">
        <v>85</v>
      </c>
      <c r="O4" s="12"/>
      <c r="P4" s="12"/>
      <c r="Q4" s="12"/>
      <c r="R4" s="12" t="s">
        <v>28</v>
      </c>
      <c r="S4" s="17">
        <v>226274</v>
      </c>
      <c r="T4" s="17">
        <v>0</v>
      </c>
      <c r="U4" s="12"/>
      <c r="V4" s="17">
        <v>0</v>
      </c>
      <c r="W4" s="12"/>
      <c r="X4" s="17">
        <v>226274</v>
      </c>
      <c r="Y4" s="17">
        <v>0</v>
      </c>
      <c r="Z4" s="17"/>
      <c r="AA4" s="17"/>
      <c r="AB4" s="12"/>
      <c r="AC4" s="12"/>
      <c r="AD4" s="12"/>
      <c r="AE4" s="14">
        <v>211439000000000</v>
      </c>
      <c r="AF4" s="12"/>
      <c r="AG4" s="13">
        <v>44456</v>
      </c>
      <c r="AH4" s="12"/>
      <c r="AI4" s="12">
        <v>2</v>
      </c>
      <c r="AJ4" s="12"/>
      <c r="AK4" s="12"/>
      <c r="AL4" s="12">
        <v>1</v>
      </c>
      <c r="AM4" s="12">
        <v>20211130</v>
      </c>
      <c r="AN4" s="12">
        <v>20211122</v>
      </c>
      <c r="AO4" s="12">
        <v>226274</v>
      </c>
      <c r="AP4" s="12">
        <v>0</v>
      </c>
      <c r="AQ4" s="12">
        <v>20211222</v>
      </c>
    </row>
    <row r="5" spans="1:43" x14ac:dyDescent="0.25">
      <c r="A5" s="12">
        <v>890939936</v>
      </c>
      <c r="B5" s="12" t="s">
        <v>24</v>
      </c>
      <c r="C5" s="12"/>
      <c r="D5" s="12">
        <v>4359590</v>
      </c>
      <c r="E5" s="12"/>
      <c r="F5" s="12">
        <v>4359590</v>
      </c>
      <c r="G5" s="12"/>
      <c r="H5" s="12">
        <v>4359590</v>
      </c>
      <c r="I5" s="12" t="str">
        <f t="shared" si="0"/>
        <v>890939936_4359590</v>
      </c>
      <c r="J5" s="13">
        <v>44270</v>
      </c>
      <c r="K5" s="17">
        <v>73700</v>
      </c>
      <c r="L5" s="17">
        <v>73700</v>
      </c>
      <c r="M5" s="12" t="s">
        <v>27</v>
      </c>
      <c r="N5" s="12" t="s">
        <v>85</v>
      </c>
      <c r="O5" s="12"/>
      <c r="P5" s="12"/>
      <c r="Q5" s="12"/>
      <c r="R5" s="12" t="s">
        <v>28</v>
      </c>
      <c r="S5" s="17">
        <v>73700</v>
      </c>
      <c r="T5" s="17">
        <v>0</v>
      </c>
      <c r="U5" s="12"/>
      <c r="V5" s="17">
        <v>0</v>
      </c>
      <c r="W5" s="12"/>
      <c r="X5" s="17">
        <v>73700</v>
      </c>
      <c r="Y5" s="17">
        <v>0</v>
      </c>
      <c r="Z5" s="17"/>
      <c r="AA5" s="17"/>
      <c r="AB5" s="12"/>
      <c r="AC5" s="12"/>
      <c r="AD5" s="12"/>
      <c r="AE5" s="14">
        <v>202458000000000</v>
      </c>
      <c r="AF5" s="12"/>
      <c r="AG5" s="13">
        <v>44300</v>
      </c>
      <c r="AH5" s="12"/>
      <c r="AI5" s="12">
        <v>2</v>
      </c>
      <c r="AJ5" s="12"/>
      <c r="AK5" s="12"/>
      <c r="AL5" s="12">
        <v>1</v>
      </c>
      <c r="AM5" s="12">
        <v>20211130</v>
      </c>
      <c r="AN5" s="12">
        <v>20211122</v>
      </c>
      <c r="AO5" s="12">
        <v>73700</v>
      </c>
      <c r="AP5" s="12">
        <v>0</v>
      </c>
      <c r="AQ5" s="12">
        <v>20211222</v>
      </c>
    </row>
    <row r="6" spans="1:43" x14ac:dyDescent="0.25">
      <c r="A6" s="12">
        <v>890939936</v>
      </c>
      <c r="B6" s="12" t="s">
        <v>24</v>
      </c>
      <c r="C6" s="12"/>
      <c r="D6" s="12">
        <v>4365031</v>
      </c>
      <c r="E6" s="12"/>
      <c r="F6" s="12">
        <v>4365031</v>
      </c>
      <c r="G6" s="12"/>
      <c r="H6" s="12">
        <v>4365031</v>
      </c>
      <c r="I6" s="12" t="str">
        <f t="shared" si="0"/>
        <v>890939936_4365031</v>
      </c>
      <c r="J6" s="13">
        <v>44270</v>
      </c>
      <c r="K6" s="17">
        <v>52400</v>
      </c>
      <c r="L6" s="17">
        <v>52400</v>
      </c>
      <c r="M6" s="12" t="s">
        <v>27</v>
      </c>
      <c r="N6" s="12" t="s">
        <v>85</v>
      </c>
      <c r="O6" s="12"/>
      <c r="P6" s="12"/>
      <c r="Q6" s="12"/>
      <c r="R6" s="12" t="s">
        <v>28</v>
      </c>
      <c r="S6" s="17">
        <v>52400</v>
      </c>
      <c r="T6" s="17">
        <v>0</v>
      </c>
      <c r="U6" s="12"/>
      <c r="V6" s="17">
        <v>0</v>
      </c>
      <c r="W6" s="12"/>
      <c r="X6" s="17">
        <v>52400</v>
      </c>
      <c r="Y6" s="17">
        <v>0</v>
      </c>
      <c r="Z6" s="17"/>
      <c r="AA6" s="17"/>
      <c r="AB6" s="12"/>
      <c r="AC6" s="12"/>
      <c r="AD6" s="12"/>
      <c r="AE6" s="14">
        <v>210358000000000</v>
      </c>
      <c r="AF6" s="12"/>
      <c r="AG6" s="13">
        <v>44300</v>
      </c>
      <c r="AH6" s="12"/>
      <c r="AI6" s="12">
        <v>2</v>
      </c>
      <c r="AJ6" s="12"/>
      <c r="AK6" s="12"/>
      <c r="AL6" s="12">
        <v>1</v>
      </c>
      <c r="AM6" s="12">
        <v>20211130</v>
      </c>
      <c r="AN6" s="12">
        <v>20211122</v>
      </c>
      <c r="AO6" s="12">
        <v>52400</v>
      </c>
      <c r="AP6" s="12">
        <v>0</v>
      </c>
      <c r="AQ6" s="12">
        <v>20211222</v>
      </c>
    </row>
    <row r="7" spans="1:43" x14ac:dyDescent="0.25">
      <c r="A7" s="12">
        <v>890939936</v>
      </c>
      <c r="B7" s="12" t="s">
        <v>24</v>
      </c>
      <c r="C7" s="12"/>
      <c r="D7" s="12">
        <v>4372969</v>
      </c>
      <c r="E7" s="12"/>
      <c r="F7" s="12">
        <v>4372969</v>
      </c>
      <c r="G7" s="12"/>
      <c r="H7" s="12">
        <v>4372969</v>
      </c>
      <c r="I7" s="12" t="str">
        <f t="shared" si="0"/>
        <v>890939936_4372969</v>
      </c>
      <c r="J7" s="13">
        <v>44270</v>
      </c>
      <c r="K7" s="17">
        <v>408400</v>
      </c>
      <c r="L7" s="17">
        <v>408400</v>
      </c>
      <c r="M7" s="12" t="s">
        <v>27</v>
      </c>
      <c r="N7" s="12" t="s">
        <v>85</v>
      </c>
      <c r="O7" s="12"/>
      <c r="P7" s="12"/>
      <c r="Q7" s="12"/>
      <c r="R7" s="12" t="s">
        <v>28</v>
      </c>
      <c r="S7" s="17">
        <v>408400</v>
      </c>
      <c r="T7" s="17">
        <v>0</v>
      </c>
      <c r="U7" s="12"/>
      <c r="V7" s="17">
        <v>0</v>
      </c>
      <c r="W7" s="12"/>
      <c r="X7" s="17">
        <v>408400</v>
      </c>
      <c r="Y7" s="17">
        <v>0</v>
      </c>
      <c r="Z7" s="17"/>
      <c r="AA7" s="17"/>
      <c r="AB7" s="12"/>
      <c r="AC7" s="12"/>
      <c r="AD7" s="12"/>
      <c r="AE7" s="14">
        <v>203448000000000</v>
      </c>
      <c r="AF7" s="12"/>
      <c r="AG7" s="13">
        <v>44300</v>
      </c>
      <c r="AH7" s="12"/>
      <c r="AI7" s="12">
        <v>2</v>
      </c>
      <c r="AJ7" s="12"/>
      <c r="AK7" s="12"/>
      <c r="AL7" s="12">
        <v>1</v>
      </c>
      <c r="AM7" s="12">
        <v>20211130</v>
      </c>
      <c r="AN7" s="12">
        <v>20211122</v>
      </c>
      <c r="AO7" s="12">
        <v>408400</v>
      </c>
      <c r="AP7" s="12">
        <v>0</v>
      </c>
      <c r="AQ7" s="12">
        <v>20211222</v>
      </c>
    </row>
    <row r="8" spans="1:43" x14ac:dyDescent="0.25">
      <c r="A8" s="12">
        <v>890939936</v>
      </c>
      <c r="B8" s="12" t="s">
        <v>24</v>
      </c>
      <c r="C8" s="12"/>
      <c r="D8" s="12">
        <v>4449038</v>
      </c>
      <c r="E8" s="12"/>
      <c r="F8" s="12">
        <v>4449038</v>
      </c>
      <c r="G8" s="12"/>
      <c r="H8" s="12">
        <v>4449038</v>
      </c>
      <c r="I8" s="12" t="str">
        <f t="shared" si="0"/>
        <v>890939936_4449038</v>
      </c>
      <c r="J8" s="13">
        <v>44426</v>
      </c>
      <c r="K8" s="17">
        <v>77200</v>
      </c>
      <c r="L8" s="17">
        <v>77200</v>
      </c>
      <c r="M8" s="12" t="s">
        <v>27</v>
      </c>
      <c r="N8" s="12" t="s">
        <v>85</v>
      </c>
      <c r="O8" s="12"/>
      <c r="P8" s="12"/>
      <c r="Q8" s="12"/>
      <c r="R8" s="12" t="s">
        <v>28</v>
      </c>
      <c r="S8" s="17">
        <v>77200</v>
      </c>
      <c r="T8" s="17">
        <v>0</v>
      </c>
      <c r="U8" s="12"/>
      <c r="V8" s="17">
        <v>0</v>
      </c>
      <c r="W8" s="12"/>
      <c r="X8" s="17">
        <v>77200</v>
      </c>
      <c r="Y8" s="17">
        <v>0</v>
      </c>
      <c r="Z8" s="17"/>
      <c r="AA8" s="17"/>
      <c r="AB8" s="12"/>
      <c r="AC8" s="12"/>
      <c r="AD8" s="12"/>
      <c r="AE8" s="14">
        <v>211519000000000</v>
      </c>
      <c r="AF8" s="12"/>
      <c r="AG8" s="13">
        <v>44456</v>
      </c>
      <c r="AH8" s="12"/>
      <c r="AI8" s="12">
        <v>2</v>
      </c>
      <c r="AJ8" s="12"/>
      <c r="AK8" s="12"/>
      <c r="AL8" s="12">
        <v>1</v>
      </c>
      <c r="AM8" s="12">
        <v>20211130</v>
      </c>
      <c r="AN8" s="12">
        <v>20211122</v>
      </c>
      <c r="AO8" s="12">
        <v>77200</v>
      </c>
      <c r="AP8" s="12">
        <v>0</v>
      </c>
      <c r="AQ8" s="12">
        <v>20211222</v>
      </c>
    </row>
    <row r="9" spans="1:43" x14ac:dyDescent="0.25">
      <c r="A9" s="12">
        <v>890939936</v>
      </c>
      <c r="B9" s="12" t="s">
        <v>24</v>
      </c>
      <c r="C9" s="12"/>
      <c r="D9" s="12">
        <v>4397505</v>
      </c>
      <c r="E9" s="12"/>
      <c r="F9" s="12">
        <v>4397505</v>
      </c>
      <c r="G9" s="12"/>
      <c r="H9" s="12">
        <v>4397505</v>
      </c>
      <c r="I9" s="12" t="str">
        <f t="shared" si="0"/>
        <v>890939936_4397505</v>
      </c>
      <c r="J9" s="13">
        <v>44348</v>
      </c>
      <c r="K9" s="17">
        <v>52400</v>
      </c>
      <c r="L9" s="17">
        <v>52400</v>
      </c>
      <c r="M9" s="12" t="s">
        <v>27</v>
      </c>
      <c r="N9" s="12" t="s">
        <v>85</v>
      </c>
      <c r="O9" s="12"/>
      <c r="P9" s="12"/>
      <c r="Q9" s="12"/>
      <c r="R9" s="12" t="s">
        <v>28</v>
      </c>
      <c r="S9" s="17">
        <v>52400</v>
      </c>
      <c r="T9" s="17">
        <v>0</v>
      </c>
      <c r="U9" s="12"/>
      <c r="V9" s="17">
        <v>0</v>
      </c>
      <c r="W9" s="12"/>
      <c r="X9" s="17">
        <v>52400</v>
      </c>
      <c r="Y9" s="17">
        <v>0</v>
      </c>
      <c r="Z9" s="17"/>
      <c r="AA9" s="17"/>
      <c r="AB9" s="12"/>
      <c r="AC9" s="12"/>
      <c r="AD9" s="12"/>
      <c r="AE9" s="14">
        <v>210418000000000</v>
      </c>
      <c r="AF9" s="12"/>
      <c r="AG9" s="13">
        <v>44378</v>
      </c>
      <c r="AH9" s="12"/>
      <c r="AI9" s="12">
        <v>2</v>
      </c>
      <c r="AJ9" s="12"/>
      <c r="AK9" s="12"/>
      <c r="AL9" s="12">
        <v>1</v>
      </c>
      <c r="AM9" s="12">
        <v>20211130</v>
      </c>
      <c r="AN9" s="12">
        <v>20211122</v>
      </c>
      <c r="AO9" s="12">
        <v>52400</v>
      </c>
      <c r="AP9" s="12">
        <v>0</v>
      </c>
      <c r="AQ9" s="12">
        <v>20211222</v>
      </c>
    </row>
    <row r="10" spans="1:43" x14ac:dyDescent="0.25">
      <c r="A10" s="12">
        <v>890939936</v>
      </c>
      <c r="B10" s="12" t="s">
        <v>24</v>
      </c>
      <c r="C10" s="12"/>
      <c r="D10" s="12">
        <v>4507511</v>
      </c>
      <c r="E10" s="12"/>
      <c r="F10" s="12">
        <v>4507511</v>
      </c>
      <c r="G10" s="12"/>
      <c r="H10" s="12">
        <v>4507511</v>
      </c>
      <c r="I10" s="12" t="str">
        <f t="shared" si="0"/>
        <v>890939936_4507511</v>
      </c>
      <c r="J10" s="13">
        <v>44516</v>
      </c>
      <c r="K10" s="17">
        <v>52400</v>
      </c>
      <c r="L10" s="17">
        <v>52400</v>
      </c>
      <c r="M10" s="12" t="s">
        <v>27</v>
      </c>
      <c r="N10" s="12" t="s">
        <v>85</v>
      </c>
      <c r="O10" s="12"/>
      <c r="P10" s="12"/>
      <c r="Q10" s="12"/>
      <c r="R10" s="12" t="s">
        <v>28</v>
      </c>
      <c r="S10" s="17">
        <v>52400</v>
      </c>
      <c r="T10" s="17">
        <v>0</v>
      </c>
      <c r="U10" s="12"/>
      <c r="V10" s="17">
        <v>0</v>
      </c>
      <c r="W10" s="12"/>
      <c r="X10" s="17">
        <v>52400</v>
      </c>
      <c r="Y10" s="17">
        <v>0</v>
      </c>
      <c r="Z10" s="17"/>
      <c r="AA10" s="17"/>
      <c r="AB10" s="12"/>
      <c r="AC10" s="12"/>
      <c r="AD10" s="12"/>
      <c r="AE10" s="14">
        <v>212158000000000</v>
      </c>
      <c r="AF10" s="12"/>
      <c r="AG10" s="13">
        <v>44546</v>
      </c>
      <c r="AH10" s="12"/>
      <c r="AI10" s="12">
        <v>2</v>
      </c>
      <c r="AJ10" s="12"/>
      <c r="AK10" s="12"/>
      <c r="AL10" s="12">
        <v>1</v>
      </c>
      <c r="AM10" s="12">
        <v>20211130</v>
      </c>
      <c r="AN10" s="12">
        <v>20211122</v>
      </c>
      <c r="AO10" s="12">
        <v>52400</v>
      </c>
      <c r="AP10" s="12">
        <v>0</v>
      </c>
      <c r="AQ10" s="12">
        <v>20211222</v>
      </c>
    </row>
    <row r="11" spans="1:43" x14ac:dyDescent="0.25">
      <c r="A11" s="12">
        <v>890939936</v>
      </c>
      <c r="B11" s="12" t="s">
        <v>24</v>
      </c>
      <c r="C11" s="12"/>
      <c r="D11" s="12">
        <v>4519615</v>
      </c>
      <c r="E11" s="12"/>
      <c r="F11" s="12">
        <v>4519615</v>
      </c>
      <c r="G11" s="12"/>
      <c r="H11" s="12">
        <v>4519615</v>
      </c>
      <c r="I11" s="12" t="str">
        <f t="shared" si="0"/>
        <v>890939936_4519615</v>
      </c>
      <c r="J11" s="13">
        <v>44480</v>
      </c>
      <c r="K11" s="17">
        <v>518363</v>
      </c>
      <c r="L11" s="17">
        <v>518363</v>
      </c>
      <c r="M11" s="12" t="s">
        <v>27</v>
      </c>
      <c r="N11" s="12" t="s">
        <v>85</v>
      </c>
      <c r="O11" s="12"/>
      <c r="P11" s="12"/>
      <c r="Q11" s="12"/>
      <c r="R11" s="12" t="s">
        <v>28</v>
      </c>
      <c r="S11" s="17">
        <v>518363</v>
      </c>
      <c r="T11" s="17">
        <v>0</v>
      </c>
      <c r="U11" s="12"/>
      <c r="V11" s="17">
        <v>0</v>
      </c>
      <c r="W11" s="12"/>
      <c r="X11" s="17">
        <v>518363</v>
      </c>
      <c r="Y11" s="17">
        <v>0</v>
      </c>
      <c r="Z11" s="17"/>
      <c r="AA11" s="17"/>
      <c r="AB11" s="12"/>
      <c r="AC11" s="12"/>
      <c r="AD11" s="12"/>
      <c r="AE11" s="14">
        <v>211619000000000</v>
      </c>
      <c r="AF11" s="12"/>
      <c r="AG11" s="13">
        <v>44510</v>
      </c>
      <c r="AH11" s="12"/>
      <c r="AI11" s="12">
        <v>2</v>
      </c>
      <c r="AJ11" s="12"/>
      <c r="AK11" s="12"/>
      <c r="AL11" s="12">
        <v>1</v>
      </c>
      <c r="AM11" s="12">
        <v>20211130</v>
      </c>
      <c r="AN11" s="12">
        <v>20211122</v>
      </c>
      <c r="AO11" s="12">
        <v>518363</v>
      </c>
      <c r="AP11" s="12">
        <v>0</v>
      </c>
      <c r="AQ11" s="12">
        <v>20211222</v>
      </c>
    </row>
    <row r="12" spans="1:43" x14ac:dyDescent="0.25">
      <c r="A12" s="12">
        <v>890939936</v>
      </c>
      <c r="B12" s="12" t="s">
        <v>24</v>
      </c>
      <c r="C12" s="12"/>
      <c r="D12" s="12">
        <v>4525334</v>
      </c>
      <c r="E12" s="12"/>
      <c r="F12" s="12">
        <v>4525334</v>
      </c>
      <c r="G12" s="12"/>
      <c r="H12" s="12">
        <v>4525334</v>
      </c>
      <c r="I12" s="12" t="str">
        <f t="shared" si="0"/>
        <v>890939936_4525334</v>
      </c>
      <c r="J12" s="13">
        <v>44516</v>
      </c>
      <c r="K12" s="17">
        <v>99675</v>
      </c>
      <c r="L12" s="17">
        <v>99675</v>
      </c>
      <c r="M12" s="12" t="s">
        <v>27</v>
      </c>
      <c r="N12" s="12" t="s">
        <v>85</v>
      </c>
      <c r="O12" s="12"/>
      <c r="P12" s="12"/>
      <c r="Q12" s="12"/>
      <c r="R12" s="12" t="s">
        <v>28</v>
      </c>
      <c r="S12" s="17">
        <v>99675</v>
      </c>
      <c r="T12" s="17">
        <v>0</v>
      </c>
      <c r="U12" s="12"/>
      <c r="V12" s="17">
        <v>0</v>
      </c>
      <c r="W12" s="12"/>
      <c r="X12" s="17">
        <v>99675</v>
      </c>
      <c r="Y12" s="17">
        <v>0</v>
      </c>
      <c r="Z12" s="17"/>
      <c r="AA12" s="17"/>
      <c r="AB12" s="12"/>
      <c r="AC12" s="12"/>
      <c r="AD12" s="12"/>
      <c r="AE12" s="14">
        <v>212158000000000</v>
      </c>
      <c r="AF12" s="12"/>
      <c r="AG12" s="13">
        <v>44546</v>
      </c>
      <c r="AH12" s="12"/>
      <c r="AI12" s="12">
        <v>2</v>
      </c>
      <c r="AJ12" s="12"/>
      <c r="AK12" s="12"/>
      <c r="AL12" s="12">
        <v>1</v>
      </c>
      <c r="AM12" s="12">
        <v>20211130</v>
      </c>
      <c r="AN12" s="12">
        <v>20211122</v>
      </c>
      <c r="AO12" s="12">
        <v>99675</v>
      </c>
      <c r="AP12" s="12">
        <v>0</v>
      </c>
      <c r="AQ12" s="12">
        <v>20211222</v>
      </c>
    </row>
    <row r="13" spans="1:43" x14ac:dyDescent="0.25">
      <c r="A13" s="12">
        <v>890939936</v>
      </c>
      <c r="B13" s="12" t="s">
        <v>24</v>
      </c>
      <c r="C13" s="12"/>
      <c r="D13" s="12">
        <v>4543641</v>
      </c>
      <c r="E13" s="12"/>
      <c r="F13" s="12">
        <v>4543641</v>
      </c>
      <c r="G13" s="12"/>
      <c r="H13" s="12">
        <v>4543641</v>
      </c>
      <c r="I13" s="12" t="str">
        <f t="shared" si="0"/>
        <v>890939936_4543641</v>
      </c>
      <c r="J13" s="13">
        <v>44516</v>
      </c>
      <c r="K13" s="17">
        <v>135025</v>
      </c>
      <c r="L13" s="17">
        <v>135025</v>
      </c>
      <c r="M13" s="12" t="s">
        <v>27</v>
      </c>
      <c r="N13" s="12" t="s">
        <v>85</v>
      </c>
      <c r="O13" s="12"/>
      <c r="P13" s="12"/>
      <c r="Q13" s="12"/>
      <c r="R13" s="12" t="s">
        <v>28</v>
      </c>
      <c r="S13" s="17">
        <v>135025</v>
      </c>
      <c r="T13" s="17">
        <v>0</v>
      </c>
      <c r="U13" s="12"/>
      <c r="V13" s="17">
        <v>0</v>
      </c>
      <c r="W13" s="12"/>
      <c r="X13" s="17">
        <v>135025</v>
      </c>
      <c r="Y13" s="17">
        <v>0</v>
      </c>
      <c r="Z13" s="17"/>
      <c r="AA13" s="17"/>
      <c r="AB13" s="12"/>
      <c r="AC13" s="12"/>
      <c r="AD13" s="12"/>
      <c r="AE13" s="14">
        <v>212339000000000</v>
      </c>
      <c r="AF13" s="12"/>
      <c r="AG13" s="13">
        <v>44546</v>
      </c>
      <c r="AH13" s="12"/>
      <c r="AI13" s="12">
        <v>2</v>
      </c>
      <c r="AJ13" s="12"/>
      <c r="AK13" s="12"/>
      <c r="AL13" s="12">
        <v>1</v>
      </c>
      <c r="AM13" s="12">
        <v>20211130</v>
      </c>
      <c r="AN13" s="12">
        <v>20211122</v>
      </c>
      <c r="AO13" s="12">
        <v>135025</v>
      </c>
      <c r="AP13" s="12">
        <v>0</v>
      </c>
      <c r="AQ13" s="12">
        <v>20211222</v>
      </c>
    </row>
    <row r="14" spans="1:43" x14ac:dyDescent="0.25">
      <c r="A14" s="12">
        <v>890939936</v>
      </c>
      <c r="B14" s="12" t="s">
        <v>24</v>
      </c>
      <c r="C14" s="12"/>
      <c r="D14" s="12">
        <v>4448157</v>
      </c>
      <c r="E14" s="12"/>
      <c r="F14" s="12">
        <v>4448157</v>
      </c>
      <c r="G14" s="12"/>
      <c r="H14" s="12">
        <v>4448157</v>
      </c>
      <c r="I14" s="12" t="str">
        <f t="shared" si="0"/>
        <v>890939936_4448157</v>
      </c>
      <c r="J14" s="13">
        <v>44426</v>
      </c>
      <c r="K14" s="17">
        <v>1031195</v>
      </c>
      <c r="L14" s="17">
        <v>1031195</v>
      </c>
      <c r="M14" s="12" t="s">
        <v>27</v>
      </c>
      <c r="N14" s="12" t="s">
        <v>85</v>
      </c>
      <c r="O14" s="12"/>
      <c r="P14" s="12"/>
      <c r="Q14" s="12"/>
      <c r="R14" s="12" t="s">
        <v>28</v>
      </c>
      <c r="S14" s="17">
        <v>1031195</v>
      </c>
      <c r="T14" s="17">
        <v>0</v>
      </c>
      <c r="U14" s="12"/>
      <c r="V14" s="17">
        <v>0</v>
      </c>
      <c r="W14" s="12"/>
      <c r="X14" s="17">
        <v>1031195</v>
      </c>
      <c r="Y14" s="17">
        <v>0</v>
      </c>
      <c r="Z14" s="17"/>
      <c r="AA14" s="17"/>
      <c r="AB14" s="12"/>
      <c r="AC14" s="12"/>
      <c r="AD14" s="12"/>
      <c r="AE14" s="14">
        <v>211109000000000</v>
      </c>
      <c r="AF14" s="12"/>
      <c r="AG14" s="13">
        <v>44456</v>
      </c>
      <c r="AH14" s="12"/>
      <c r="AI14" s="12">
        <v>2</v>
      </c>
      <c r="AJ14" s="12"/>
      <c r="AK14" s="12"/>
      <c r="AL14" s="12">
        <v>1</v>
      </c>
      <c r="AM14" s="12">
        <v>20211130</v>
      </c>
      <c r="AN14" s="12">
        <v>20211122</v>
      </c>
      <c r="AO14" s="12">
        <v>1031195</v>
      </c>
      <c r="AP14" s="12">
        <v>0</v>
      </c>
      <c r="AQ14" s="12">
        <v>20211222</v>
      </c>
    </row>
    <row r="15" spans="1:43" x14ac:dyDescent="0.25">
      <c r="A15" s="12">
        <v>890939936</v>
      </c>
      <c r="B15" s="12" t="s">
        <v>24</v>
      </c>
      <c r="C15" s="12"/>
      <c r="D15" s="12">
        <v>4431008</v>
      </c>
      <c r="E15" s="12"/>
      <c r="F15" s="12">
        <v>4431008</v>
      </c>
      <c r="G15" s="12"/>
      <c r="H15" s="12">
        <v>4431008</v>
      </c>
      <c r="I15" s="12" t="str">
        <f t="shared" si="0"/>
        <v>890939936_4431008</v>
      </c>
      <c r="J15" s="13">
        <v>44426</v>
      </c>
      <c r="K15" s="17">
        <v>73700</v>
      </c>
      <c r="L15" s="17">
        <v>70200</v>
      </c>
      <c r="M15" s="12" t="s">
        <v>27</v>
      </c>
      <c r="N15" s="12" t="s">
        <v>85</v>
      </c>
      <c r="O15" s="12"/>
      <c r="P15" s="12"/>
      <c r="Q15" s="12"/>
      <c r="R15" s="12" t="s">
        <v>28</v>
      </c>
      <c r="S15" s="17">
        <v>73700</v>
      </c>
      <c r="T15" s="17">
        <v>0</v>
      </c>
      <c r="U15" s="12"/>
      <c r="V15" s="17">
        <v>0</v>
      </c>
      <c r="W15" s="12"/>
      <c r="X15" s="17">
        <v>73700</v>
      </c>
      <c r="Y15" s="17">
        <v>0</v>
      </c>
      <c r="Z15" s="17"/>
      <c r="AA15" s="17"/>
      <c r="AB15" s="12"/>
      <c r="AC15" s="12"/>
      <c r="AD15" s="12"/>
      <c r="AE15" s="14">
        <v>203533000000000</v>
      </c>
      <c r="AF15" s="12"/>
      <c r="AG15" s="13">
        <v>44456</v>
      </c>
      <c r="AH15" s="12"/>
      <c r="AI15" s="12">
        <v>2</v>
      </c>
      <c r="AJ15" s="12"/>
      <c r="AK15" s="12"/>
      <c r="AL15" s="12">
        <v>1</v>
      </c>
      <c r="AM15" s="12">
        <v>20211130</v>
      </c>
      <c r="AN15" s="12">
        <v>20211122</v>
      </c>
      <c r="AO15" s="12">
        <v>73700</v>
      </c>
      <c r="AP15" s="12">
        <v>0</v>
      </c>
      <c r="AQ15" s="12">
        <v>20211222</v>
      </c>
    </row>
    <row r="16" spans="1:43" x14ac:dyDescent="0.25">
      <c r="A16" s="12">
        <v>890939936</v>
      </c>
      <c r="B16" s="12" t="s">
        <v>24</v>
      </c>
      <c r="C16" s="12"/>
      <c r="D16" s="12">
        <v>4254147</v>
      </c>
      <c r="E16" s="12"/>
      <c r="F16" s="12">
        <v>4254147</v>
      </c>
      <c r="G16" s="12"/>
      <c r="H16" s="12">
        <v>4254147</v>
      </c>
      <c r="I16" s="12" t="str">
        <f t="shared" si="0"/>
        <v>890939936_4254147</v>
      </c>
      <c r="J16" s="13">
        <v>44097</v>
      </c>
      <c r="K16" s="17">
        <v>50700</v>
      </c>
      <c r="L16" s="17">
        <v>50700</v>
      </c>
      <c r="M16" s="12" t="s">
        <v>27</v>
      </c>
      <c r="N16" s="12" t="s">
        <v>85</v>
      </c>
      <c r="O16" s="12"/>
      <c r="P16" s="12"/>
      <c r="Q16" s="12"/>
      <c r="R16" s="12" t="s">
        <v>28</v>
      </c>
      <c r="S16" s="17">
        <v>50700</v>
      </c>
      <c r="T16" s="17">
        <v>0</v>
      </c>
      <c r="U16" s="12"/>
      <c r="V16" s="17">
        <v>0</v>
      </c>
      <c r="W16" s="12"/>
      <c r="X16" s="17">
        <v>50700</v>
      </c>
      <c r="Y16" s="17">
        <v>0</v>
      </c>
      <c r="Z16" s="17"/>
      <c r="AA16" s="17"/>
      <c r="AB16" s="12"/>
      <c r="AC16" s="12"/>
      <c r="AD16" s="12"/>
      <c r="AE16" s="14">
        <v>200788000000000</v>
      </c>
      <c r="AF16" s="12"/>
      <c r="AG16" s="13">
        <v>44127</v>
      </c>
      <c r="AH16" s="12"/>
      <c r="AI16" s="12">
        <v>2</v>
      </c>
      <c r="AJ16" s="12"/>
      <c r="AK16" s="12"/>
      <c r="AL16" s="12">
        <v>1</v>
      </c>
      <c r="AM16" s="12">
        <v>20211130</v>
      </c>
      <c r="AN16" s="12">
        <v>20211122</v>
      </c>
      <c r="AO16" s="12">
        <v>50700</v>
      </c>
      <c r="AP16" s="12">
        <v>0</v>
      </c>
      <c r="AQ16" s="12">
        <v>20211222</v>
      </c>
    </row>
    <row r="17" spans="1:43" x14ac:dyDescent="0.25">
      <c r="A17" s="12">
        <v>890939936</v>
      </c>
      <c r="B17" s="12" t="s">
        <v>24</v>
      </c>
      <c r="C17" s="12"/>
      <c r="D17" s="12">
        <v>4234779</v>
      </c>
      <c r="E17" s="12"/>
      <c r="F17" s="12">
        <v>4234779</v>
      </c>
      <c r="G17" s="12">
        <v>1907636852</v>
      </c>
      <c r="H17" s="12">
        <v>4234779</v>
      </c>
      <c r="I17" s="12" t="str">
        <f t="shared" si="0"/>
        <v>890939936_4234779</v>
      </c>
      <c r="J17" s="13">
        <v>44027</v>
      </c>
      <c r="K17" s="17">
        <v>34164109</v>
      </c>
      <c r="L17" s="17">
        <v>275600</v>
      </c>
      <c r="M17" s="12" t="s">
        <v>29</v>
      </c>
      <c r="N17" s="12" t="s">
        <v>86</v>
      </c>
      <c r="O17" s="12"/>
      <c r="P17" s="12"/>
      <c r="Q17" s="12"/>
      <c r="R17" s="12" t="s">
        <v>28</v>
      </c>
      <c r="S17" s="17">
        <v>34164109</v>
      </c>
      <c r="T17" s="17">
        <v>39600</v>
      </c>
      <c r="U17" s="12" t="s">
        <v>30</v>
      </c>
      <c r="V17" s="17">
        <v>0</v>
      </c>
      <c r="W17" s="12"/>
      <c r="X17" s="17">
        <v>34124509</v>
      </c>
      <c r="Y17" s="17">
        <v>0</v>
      </c>
      <c r="Z17" s="17">
        <v>0</v>
      </c>
      <c r="AA17" s="17">
        <v>33888509</v>
      </c>
      <c r="AB17" s="12">
        <v>2201063461</v>
      </c>
      <c r="AC17" s="13">
        <v>44344</v>
      </c>
      <c r="AD17" s="12">
        <v>2828420</v>
      </c>
      <c r="AE17" s="14">
        <v>201199000000000</v>
      </c>
      <c r="AF17" s="12"/>
      <c r="AG17" s="13">
        <v>44057</v>
      </c>
      <c r="AH17" s="12"/>
      <c r="AI17" s="12">
        <v>2</v>
      </c>
      <c r="AJ17" s="12"/>
      <c r="AK17" s="12"/>
      <c r="AL17" s="12">
        <v>5</v>
      </c>
      <c r="AM17" s="12">
        <v>20211124</v>
      </c>
      <c r="AN17" s="12">
        <v>20211109</v>
      </c>
      <c r="AO17" s="12">
        <v>34164109</v>
      </c>
      <c r="AP17" s="12">
        <v>39600</v>
      </c>
      <c r="AQ17" s="12">
        <v>20211222</v>
      </c>
    </row>
    <row r="18" spans="1:43" x14ac:dyDescent="0.25">
      <c r="A18" s="12">
        <v>890939936</v>
      </c>
      <c r="B18" s="12" t="s">
        <v>24</v>
      </c>
      <c r="C18" s="12"/>
      <c r="D18" s="12">
        <v>4342059</v>
      </c>
      <c r="E18" s="12"/>
      <c r="F18" s="12">
        <v>4342059</v>
      </c>
      <c r="G18" s="12"/>
      <c r="H18" s="12">
        <v>4342059</v>
      </c>
      <c r="I18" s="12" t="str">
        <f t="shared" si="0"/>
        <v>890939936_4342059</v>
      </c>
      <c r="J18" s="13">
        <v>44348</v>
      </c>
      <c r="K18" s="17">
        <v>50674</v>
      </c>
      <c r="L18" s="17">
        <v>47274</v>
      </c>
      <c r="M18" s="12" t="s">
        <v>31</v>
      </c>
      <c r="N18" s="12" t="s">
        <v>85</v>
      </c>
      <c r="O18" s="12"/>
      <c r="P18" s="12"/>
      <c r="Q18" s="12"/>
      <c r="R18" s="12" t="s">
        <v>28</v>
      </c>
      <c r="S18" s="17">
        <v>47274</v>
      </c>
      <c r="T18" s="17">
        <v>0</v>
      </c>
      <c r="U18" s="12"/>
      <c r="V18" s="17">
        <v>0</v>
      </c>
      <c r="W18" s="12"/>
      <c r="X18" s="17">
        <v>47274</v>
      </c>
      <c r="Y18" s="17">
        <v>0</v>
      </c>
      <c r="Z18" s="17"/>
      <c r="AA18" s="17"/>
      <c r="AB18" s="12"/>
      <c r="AC18" s="12"/>
      <c r="AD18" s="12"/>
      <c r="AE18" s="14">
        <v>203158000000000</v>
      </c>
      <c r="AF18" s="12"/>
      <c r="AG18" s="13">
        <v>44378</v>
      </c>
      <c r="AH18" s="12"/>
      <c r="AI18" s="12">
        <v>2</v>
      </c>
      <c r="AJ18" s="12"/>
      <c r="AK18" s="12"/>
      <c r="AL18" s="12">
        <v>1</v>
      </c>
      <c r="AM18" s="12">
        <v>20211130</v>
      </c>
      <c r="AN18" s="12">
        <v>20211122</v>
      </c>
      <c r="AO18" s="12">
        <v>47274</v>
      </c>
      <c r="AP18" s="12">
        <v>0</v>
      </c>
      <c r="AQ18" s="12">
        <v>20211222</v>
      </c>
    </row>
    <row r="19" spans="1:43" x14ac:dyDescent="0.25">
      <c r="A19" s="12">
        <v>890939936</v>
      </c>
      <c r="B19" s="12" t="s">
        <v>24</v>
      </c>
      <c r="C19" s="12"/>
      <c r="D19" s="12">
        <v>4427168</v>
      </c>
      <c r="E19" s="12"/>
      <c r="F19" s="12">
        <v>4427168</v>
      </c>
      <c r="G19" s="12"/>
      <c r="H19" s="12">
        <v>4427168</v>
      </c>
      <c r="I19" s="12" t="str">
        <f t="shared" si="0"/>
        <v>890939936_4427168</v>
      </c>
      <c r="J19" s="13">
        <v>44348</v>
      </c>
      <c r="K19" s="17">
        <v>32000</v>
      </c>
      <c r="L19" s="17">
        <v>28500</v>
      </c>
      <c r="M19" s="12" t="s">
        <v>31</v>
      </c>
      <c r="N19" s="12" t="s">
        <v>85</v>
      </c>
      <c r="O19" s="12"/>
      <c r="P19" s="12"/>
      <c r="Q19" s="12"/>
      <c r="R19" s="12" t="s">
        <v>28</v>
      </c>
      <c r="S19" s="17">
        <v>28500</v>
      </c>
      <c r="T19" s="17">
        <v>0</v>
      </c>
      <c r="U19" s="12"/>
      <c r="V19" s="17">
        <v>0</v>
      </c>
      <c r="W19" s="12"/>
      <c r="X19" s="17">
        <v>28500</v>
      </c>
      <c r="Y19" s="17">
        <v>0</v>
      </c>
      <c r="Z19" s="17"/>
      <c r="AA19" s="17"/>
      <c r="AB19" s="12"/>
      <c r="AC19" s="12"/>
      <c r="AD19" s="12"/>
      <c r="AE19" s="14">
        <v>211258000000000</v>
      </c>
      <c r="AF19" s="12"/>
      <c r="AG19" s="13">
        <v>44378</v>
      </c>
      <c r="AH19" s="12"/>
      <c r="AI19" s="12">
        <v>2</v>
      </c>
      <c r="AJ19" s="12"/>
      <c r="AK19" s="12"/>
      <c r="AL19" s="12">
        <v>1</v>
      </c>
      <c r="AM19" s="12">
        <v>20211130</v>
      </c>
      <c r="AN19" s="12">
        <v>20211122</v>
      </c>
      <c r="AO19" s="12">
        <v>28500</v>
      </c>
      <c r="AP19" s="12">
        <v>0</v>
      </c>
      <c r="AQ19" s="12">
        <v>20211222</v>
      </c>
    </row>
    <row r="20" spans="1:43" x14ac:dyDescent="0.25">
      <c r="A20" s="12">
        <v>890939936</v>
      </c>
      <c r="B20" s="12" t="s">
        <v>24</v>
      </c>
      <c r="C20" s="12"/>
      <c r="D20" s="12">
        <v>4429631</v>
      </c>
      <c r="E20" s="12"/>
      <c r="F20" s="12">
        <v>4429631</v>
      </c>
      <c r="G20" s="12"/>
      <c r="H20" s="12">
        <v>4429631</v>
      </c>
      <c r="I20" s="12" t="str">
        <f t="shared" si="0"/>
        <v>890939936_4429631</v>
      </c>
      <c r="J20" s="13">
        <v>44348</v>
      </c>
      <c r="K20" s="17">
        <v>103036</v>
      </c>
      <c r="L20" s="17">
        <v>99636</v>
      </c>
      <c r="M20" s="12" t="s">
        <v>31</v>
      </c>
      <c r="N20" s="12" t="s">
        <v>85</v>
      </c>
      <c r="O20" s="12"/>
      <c r="P20" s="12"/>
      <c r="Q20" s="12"/>
      <c r="R20" s="12" t="s">
        <v>28</v>
      </c>
      <c r="S20" s="17">
        <v>99636</v>
      </c>
      <c r="T20" s="17">
        <v>0</v>
      </c>
      <c r="U20" s="12"/>
      <c r="V20" s="17">
        <v>0</v>
      </c>
      <c r="W20" s="12"/>
      <c r="X20" s="17">
        <v>99636</v>
      </c>
      <c r="Y20" s="17">
        <v>0</v>
      </c>
      <c r="Z20" s="17"/>
      <c r="AA20" s="17"/>
      <c r="AB20" s="12"/>
      <c r="AC20" s="12"/>
      <c r="AD20" s="12"/>
      <c r="AE20" s="14">
        <v>202198000000000</v>
      </c>
      <c r="AF20" s="12"/>
      <c r="AG20" s="13">
        <v>44378</v>
      </c>
      <c r="AH20" s="12"/>
      <c r="AI20" s="12">
        <v>2</v>
      </c>
      <c r="AJ20" s="12"/>
      <c r="AK20" s="12"/>
      <c r="AL20" s="12">
        <v>1</v>
      </c>
      <c r="AM20" s="12">
        <v>20211130</v>
      </c>
      <c r="AN20" s="12">
        <v>20211122</v>
      </c>
      <c r="AO20" s="12">
        <v>99636</v>
      </c>
      <c r="AP20" s="12">
        <v>0</v>
      </c>
      <c r="AQ20" s="12">
        <v>20211222</v>
      </c>
    </row>
    <row r="21" spans="1:43" x14ac:dyDescent="0.25">
      <c r="A21" s="12">
        <v>890939936</v>
      </c>
      <c r="B21" s="12" t="s">
        <v>24</v>
      </c>
      <c r="C21" s="12"/>
      <c r="D21" s="12">
        <v>4438425</v>
      </c>
      <c r="E21" s="12"/>
      <c r="F21" s="12">
        <v>4438425</v>
      </c>
      <c r="G21" s="12"/>
      <c r="H21" s="12">
        <v>4438425</v>
      </c>
      <c r="I21" s="12" t="str">
        <f t="shared" si="0"/>
        <v>890939936_4438425</v>
      </c>
      <c r="J21" s="13">
        <v>44426</v>
      </c>
      <c r="K21" s="17">
        <v>105500</v>
      </c>
      <c r="L21" s="17">
        <v>102000</v>
      </c>
      <c r="M21" s="12" t="s">
        <v>31</v>
      </c>
      <c r="N21" s="12" t="s">
        <v>85</v>
      </c>
      <c r="O21" s="12"/>
      <c r="P21" s="12"/>
      <c r="Q21" s="12"/>
      <c r="R21" s="12" t="s">
        <v>28</v>
      </c>
      <c r="S21" s="17">
        <v>102000</v>
      </c>
      <c r="T21" s="17">
        <v>0</v>
      </c>
      <c r="U21" s="12"/>
      <c r="V21" s="17">
        <v>0</v>
      </c>
      <c r="W21" s="12"/>
      <c r="X21" s="17">
        <v>102000</v>
      </c>
      <c r="Y21" s="17">
        <v>0</v>
      </c>
      <c r="Z21" s="17"/>
      <c r="AA21" s="17"/>
      <c r="AB21" s="12"/>
      <c r="AC21" s="12"/>
      <c r="AD21" s="12"/>
      <c r="AE21" s="14">
        <v>211328000000000</v>
      </c>
      <c r="AF21" s="12"/>
      <c r="AG21" s="13">
        <v>44456</v>
      </c>
      <c r="AH21" s="12"/>
      <c r="AI21" s="12">
        <v>2</v>
      </c>
      <c r="AJ21" s="12"/>
      <c r="AK21" s="12"/>
      <c r="AL21" s="12">
        <v>1</v>
      </c>
      <c r="AM21" s="12">
        <v>20211130</v>
      </c>
      <c r="AN21" s="12">
        <v>20211122</v>
      </c>
      <c r="AO21" s="12">
        <v>102000</v>
      </c>
      <c r="AP21" s="12">
        <v>0</v>
      </c>
      <c r="AQ21" s="12">
        <v>20211222</v>
      </c>
    </row>
    <row r="22" spans="1:43" x14ac:dyDescent="0.25">
      <c r="A22" s="12">
        <v>890939936</v>
      </c>
      <c r="B22" s="12" t="s">
        <v>24</v>
      </c>
      <c r="C22" s="12"/>
      <c r="D22" s="12">
        <v>4442005</v>
      </c>
      <c r="E22" s="12"/>
      <c r="F22" s="12">
        <v>4442005</v>
      </c>
      <c r="G22" s="12"/>
      <c r="H22" s="12">
        <v>4442005</v>
      </c>
      <c r="I22" s="12" t="str">
        <f t="shared" si="0"/>
        <v>890939936_4442005</v>
      </c>
      <c r="J22" s="13">
        <v>44426</v>
      </c>
      <c r="K22" s="17">
        <v>21800</v>
      </c>
      <c r="L22" s="17">
        <v>18300</v>
      </c>
      <c r="M22" s="12" t="s">
        <v>31</v>
      </c>
      <c r="N22" s="12" t="s">
        <v>85</v>
      </c>
      <c r="O22" s="12"/>
      <c r="P22" s="12"/>
      <c r="Q22" s="12"/>
      <c r="R22" s="12" t="s">
        <v>28</v>
      </c>
      <c r="S22" s="17">
        <v>18300</v>
      </c>
      <c r="T22" s="17">
        <v>0</v>
      </c>
      <c r="U22" s="12"/>
      <c r="V22" s="17">
        <v>0</v>
      </c>
      <c r="W22" s="12"/>
      <c r="X22" s="17">
        <v>18300</v>
      </c>
      <c r="Y22" s="17">
        <v>0</v>
      </c>
      <c r="Z22" s="17"/>
      <c r="AA22" s="17"/>
      <c r="AB22" s="12"/>
      <c r="AC22" s="12"/>
      <c r="AD22" s="12"/>
      <c r="AE22" s="14">
        <v>211458000000000</v>
      </c>
      <c r="AF22" s="12"/>
      <c r="AG22" s="13">
        <v>44456</v>
      </c>
      <c r="AH22" s="12"/>
      <c r="AI22" s="12">
        <v>2</v>
      </c>
      <c r="AJ22" s="12"/>
      <c r="AK22" s="12"/>
      <c r="AL22" s="12">
        <v>1</v>
      </c>
      <c r="AM22" s="12">
        <v>20211130</v>
      </c>
      <c r="AN22" s="12">
        <v>20211122</v>
      </c>
      <c r="AO22" s="12">
        <v>18300</v>
      </c>
      <c r="AP22" s="12">
        <v>0</v>
      </c>
      <c r="AQ22" s="12">
        <v>20211222</v>
      </c>
    </row>
    <row r="23" spans="1:43" x14ac:dyDescent="0.25">
      <c r="A23" s="12">
        <v>890939936</v>
      </c>
      <c r="B23" s="12" t="s">
        <v>24</v>
      </c>
      <c r="C23" s="12"/>
      <c r="D23" s="12">
        <v>4444997</v>
      </c>
      <c r="E23" s="12"/>
      <c r="F23" s="12">
        <v>4444997</v>
      </c>
      <c r="G23" s="12"/>
      <c r="H23" s="12">
        <v>4444997</v>
      </c>
      <c r="I23" s="12" t="str">
        <f t="shared" si="0"/>
        <v>890939936_4444997</v>
      </c>
      <c r="J23" s="13">
        <v>44426</v>
      </c>
      <c r="K23" s="17">
        <v>75900</v>
      </c>
      <c r="L23" s="17">
        <v>72400</v>
      </c>
      <c r="M23" s="12" t="s">
        <v>31</v>
      </c>
      <c r="N23" s="12" t="s">
        <v>85</v>
      </c>
      <c r="O23" s="12"/>
      <c r="P23" s="12"/>
      <c r="Q23" s="12"/>
      <c r="R23" s="12" t="s">
        <v>28</v>
      </c>
      <c r="S23" s="17">
        <v>72400</v>
      </c>
      <c r="T23" s="17">
        <v>0</v>
      </c>
      <c r="U23" s="12"/>
      <c r="V23" s="17">
        <v>0</v>
      </c>
      <c r="W23" s="12"/>
      <c r="X23" s="17">
        <v>72400</v>
      </c>
      <c r="Y23" s="17">
        <v>0</v>
      </c>
      <c r="Z23" s="17"/>
      <c r="AA23" s="17"/>
      <c r="AB23" s="12"/>
      <c r="AC23" s="12"/>
      <c r="AD23" s="12"/>
      <c r="AE23" s="14">
        <v>210848000000000</v>
      </c>
      <c r="AF23" s="12"/>
      <c r="AG23" s="13">
        <v>44456</v>
      </c>
      <c r="AH23" s="12"/>
      <c r="AI23" s="12">
        <v>2</v>
      </c>
      <c r="AJ23" s="12"/>
      <c r="AK23" s="12"/>
      <c r="AL23" s="12">
        <v>1</v>
      </c>
      <c r="AM23" s="12">
        <v>20211130</v>
      </c>
      <c r="AN23" s="12">
        <v>20211122</v>
      </c>
      <c r="AO23" s="12">
        <v>72400</v>
      </c>
      <c r="AP23" s="12">
        <v>0</v>
      </c>
      <c r="AQ23" s="12">
        <v>20211222</v>
      </c>
    </row>
    <row r="24" spans="1:43" x14ac:dyDescent="0.25">
      <c r="A24" s="12">
        <v>890939936</v>
      </c>
      <c r="B24" s="12" t="s">
        <v>24</v>
      </c>
      <c r="C24" s="12"/>
      <c r="D24" s="12">
        <v>4445983</v>
      </c>
      <c r="E24" s="12"/>
      <c r="F24" s="12">
        <v>4445983</v>
      </c>
      <c r="G24" s="12"/>
      <c r="H24" s="12">
        <v>4445983</v>
      </c>
      <c r="I24" s="12" t="str">
        <f t="shared" si="0"/>
        <v>890939936_4445983</v>
      </c>
      <c r="J24" s="13">
        <v>44426</v>
      </c>
      <c r="K24" s="17">
        <v>112500</v>
      </c>
      <c r="L24" s="17">
        <v>109000</v>
      </c>
      <c r="M24" s="12" t="s">
        <v>31</v>
      </c>
      <c r="N24" s="12" t="s">
        <v>85</v>
      </c>
      <c r="O24" s="12"/>
      <c r="P24" s="12"/>
      <c r="Q24" s="12"/>
      <c r="R24" s="12" t="s">
        <v>28</v>
      </c>
      <c r="S24" s="17">
        <v>109000</v>
      </c>
      <c r="T24" s="17">
        <v>0</v>
      </c>
      <c r="U24" s="12"/>
      <c r="V24" s="17">
        <v>0</v>
      </c>
      <c r="W24" s="12"/>
      <c r="X24" s="17">
        <v>109000</v>
      </c>
      <c r="Y24" s="17">
        <v>0</v>
      </c>
      <c r="Z24" s="17"/>
      <c r="AA24" s="17"/>
      <c r="AB24" s="12"/>
      <c r="AC24" s="12"/>
      <c r="AD24" s="12"/>
      <c r="AE24" s="14">
        <v>211328000000000</v>
      </c>
      <c r="AF24" s="12"/>
      <c r="AG24" s="13">
        <v>44456</v>
      </c>
      <c r="AH24" s="12"/>
      <c r="AI24" s="12">
        <v>2</v>
      </c>
      <c r="AJ24" s="12"/>
      <c r="AK24" s="12"/>
      <c r="AL24" s="12">
        <v>1</v>
      </c>
      <c r="AM24" s="12">
        <v>20211130</v>
      </c>
      <c r="AN24" s="12">
        <v>20211122</v>
      </c>
      <c r="AO24" s="12">
        <v>109000</v>
      </c>
      <c r="AP24" s="12">
        <v>0</v>
      </c>
      <c r="AQ24" s="12">
        <v>20211222</v>
      </c>
    </row>
    <row r="25" spans="1:43" x14ac:dyDescent="0.25">
      <c r="A25" s="12">
        <v>890939936</v>
      </c>
      <c r="B25" s="12" t="s">
        <v>24</v>
      </c>
      <c r="C25" s="12"/>
      <c r="D25" s="12">
        <v>4505060</v>
      </c>
      <c r="E25" s="12"/>
      <c r="F25" s="12">
        <v>4505060</v>
      </c>
      <c r="G25" s="12"/>
      <c r="H25" s="12">
        <v>4505060</v>
      </c>
      <c r="I25" s="12" t="str">
        <f t="shared" si="0"/>
        <v>890939936_4505060</v>
      </c>
      <c r="J25" s="13">
        <v>44516</v>
      </c>
      <c r="K25" s="17">
        <v>123055</v>
      </c>
      <c r="L25" s="17">
        <v>116055</v>
      </c>
      <c r="M25" s="12" t="s">
        <v>31</v>
      </c>
      <c r="N25" s="12" t="s">
        <v>85</v>
      </c>
      <c r="O25" s="12"/>
      <c r="P25" s="12"/>
      <c r="Q25" s="12"/>
      <c r="R25" s="12" t="s">
        <v>28</v>
      </c>
      <c r="S25" s="17">
        <v>116055</v>
      </c>
      <c r="T25" s="17">
        <v>0</v>
      </c>
      <c r="U25" s="12"/>
      <c r="V25" s="17">
        <v>0</v>
      </c>
      <c r="W25" s="12"/>
      <c r="X25" s="17">
        <v>116055</v>
      </c>
      <c r="Y25" s="17">
        <v>0</v>
      </c>
      <c r="Z25" s="17"/>
      <c r="AA25" s="17"/>
      <c r="AB25" s="12"/>
      <c r="AC25" s="12"/>
      <c r="AD25" s="12"/>
      <c r="AE25" s="14">
        <v>212088000000000</v>
      </c>
      <c r="AF25" s="12"/>
      <c r="AG25" s="13">
        <v>44546</v>
      </c>
      <c r="AH25" s="12"/>
      <c r="AI25" s="12">
        <v>2</v>
      </c>
      <c r="AJ25" s="12"/>
      <c r="AK25" s="12"/>
      <c r="AL25" s="12">
        <v>1</v>
      </c>
      <c r="AM25" s="12">
        <v>20211130</v>
      </c>
      <c r="AN25" s="12">
        <v>20211122</v>
      </c>
      <c r="AO25" s="12">
        <v>116055</v>
      </c>
      <c r="AP25" s="12">
        <v>0</v>
      </c>
      <c r="AQ25" s="12">
        <v>20211222</v>
      </c>
    </row>
    <row r="26" spans="1:43" x14ac:dyDescent="0.25">
      <c r="A26" s="12">
        <v>890939936</v>
      </c>
      <c r="B26" s="12" t="s">
        <v>24</v>
      </c>
      <c r="C26" s="12"/>
      <c r="D26" s="12">
        <v>4507502</v>
      </c>
      <c r="E26" s="12"/>
      <c r="F26" s="12">
        <v>4507502</v>
      </c>
      <c r="G26" s="12"/>
      <c r="H26" s="12">
        <v>4507502</v>
      </c>
      <c r="I26" s="12" t="str">
        <f t="shared" si="0"/>
        <v>890939936_4507502</v>
      </c>
      <c r="J26" s="13">
        <v>44516</v>
      </c>
      <c r="K26" s="17">
        <v>15624</v>
      </c>
      <c r="L26" s="17">
        <v>12124</v>
      </c>
      <c r="M26" s="12" t="s">
        <v>31</v>
      </c>
      <c r="N26" s="12" t="s">
        <v>85</v>
      </c>
      <c r="O26" s="12"/>
      <c r="P26" s="12"/>
      <c r="Q26" s="12"/>
      <c r="R26" s="12" t="s">
        <v>28</v>
      </c>
      <c r="S26" s="17">
        <v>12124</v>
      </c>
      <c r="T26" s="17">
        <v>0</v>
      </c>
      <c r="U26" s="12"/>
      <c r="V26" s="17">
        <v>0</v>
      </c>
      <c r="W26" s="12"/>
      <c r="X26" s="17">
        <v>12124</v>
      </c>
      <c r="Y26" s="17">
        <v>0</v>
      </c>
      <c r="Z26" s="17"/>
      <c r="AA26" s="17"/>
      <c r="AB26" s="12"/>
      <c r="AC26" s="12"/>
      <c r="AD26" s="12"/>
      <c r="AE26" s="14">
        <v>212188000000000</v>
      </c>
      <c r="AF26" s="12"/>
      <c r="AG26" s="13">
        <v>44546</v>
      </c>
      <c r="AH26" s="12"/>
      <c r="AI26" s="12">
        <v>2</v>
      </c>
      <c r="AJ26" s="12"/>
      <c r="AK26" s="12"/>
      <c r="AL26" s="12">
        <v>1</v>
      </c>
      <c r="AM26" s="12">
        <v>20211130</v>
      </c>
      <c r="AN26" s="12">
        <v>20211122</v>
      </c>
      <c r="AO26" s="12">
        <v>12124</v>
      </c>
      <c r="AP26" s="12">
        <v>0</v>
      </c>
      <c r="AQ26" s="12">
        <v>20211222</v>
      </c>
    </row>
    <row r="27" spans="1:43" x14ac:dyDescent="0.25">
      <c r="A27" s="12">
        <v>890939936</v>
      </c>
      <c r="B27" s="12" t="s">
        <v>24</v>
      </c>
      <c r="C27" s="12"/>
      <c r="D27" s="12">
        <v>4391865</v>
      </c>
      <c r="E27" s="12"/>
      <c r="F27" s="12">
        <v>4391865</v>
      </c>
      <c r="G27" s="12"/>
      <c r="H27" s="12">
        <v>4391865</v>
      </c>
      <c r="I27" s="12" t="str">
        <f t="shared" si="0"/>
        <v>890939936_4391865</v>
      </c>
      <c r="J27" s="13">
        <v>44348</v>
      </c>
      <c r="K27" s="17">
        <v>1342448</v>
      </c>
      <c r="L27" s="17">
        <v>1327148</v>
      </c>
      <c r="M27" s="12" t="s">
        <v>31</v>
      </c>
      <c r="N27" s="12" t="s">
        <v>85</v>
      </c>
      <c r="O27" s="12"/>
      <c r="P27" s="12"/>
      <c r="Q27" s="12"/>
      <c r="R27" s="12" t="s">
        <v>28</v>
      </c>
      <c r="S27" s="17">
        <v>1327148</v>
      </c>
      <c r="T27" s="17">
        <v>0</v>
      </c>
      <c r="U27" s="12"/>
      <c r="V27" s="17">
        <v>0</v>
      </c>
      <c r="W27" s="12"/>
      <c r="X27" s="17">
        <v>1327148</v>
      </c>
      <c r="Y27" s="17">
        <v>0</v>
      </c>
      <c r="Z27" s="17"/>
      <c r="AA27" s="17"/>
      <c r="AB27" s="12"/>
      <c r="AC27" s="12"/>
      <c r="AD27" s="12"/>
      <c r="AE27" s="14">
        <v>202188000000000</v>
      </c>
      <c r="AF27" s="12"/>
      <c r="AG27" s="13">
        <v>44378</v>
      </c>
      <c r="AH27" s="12"/>
      <c r="AI27" s="12">
        <v>2</v>
      </c>
      <c r="AJ27" s="12"/>
      <c r="AK27" s="12"/>
      <c r="AL27" s="12">
        <v>1</v>
      </c>
      <c r="AM27" s="12">
        <v>20211130</v>
      </c>
      <c r="AN27" s="12">
        <v>20211122</v>
      </c>
      <c r="AO27" s="12">
        <v>1327148</v>
      </c>
      <c r="AP27" s="12">
        <v>0</v>
      </c>
      <c r="AQ27" s="12">
        <v>20211222</v>
      </c>
    </row>
    <row r="28" spans="1:43" x14ac:dyDescent="0.25">
      <c r="A28" s="12">
        <v>890939936</v>
      </c>
      <c r="B28" s="12" t="s">
        <v>24</v>
      </c>
      <c r="C28" s="12"/>
      <c r="D28" s="12">
        <v>4392282</v>
      </c>
      <c r="E28" s="12"/>
      <c r="F28" s="12">
        <v>4392282</v>
      </c>
      <c r="G28" s="12"/>
      <c r="H28" s="12">
        <v>4392282</v>
      </c>
      <c r="I28" s="12" t="str">
        <f t="shared" si="0"/>
        <v>890939936_4392282</v>
      </c>
      <c r="J28" s="13">
        <v>44348</v>
      </c>
      <c r="K28" s="17">
        <v>52400</v>
      </c>
      <c r="L28" s="17">
        <v>48900</v>
      </c>
      <c r="M28" s="12" t="s">
        <v>31</v>
      </c>
      <c r="N28" s="12" t="s">
        <v>85</v>
      </c>
      <c r="O28" s="12"/>
      <c r="P28" s="12"/>
      <c r="Q28" s="12"/>
      <c r="R28" s="12" t="s">
        <v>28</v>
      </c>
      <c r="S28" s="17">
        <v>48900</v>
      </c>
      <c r="T28" s="17">
        <v>0</v>
      </c>
      <c r="U28" s="12"/>
      <c r="V28" s="17">
        <v>0</v>
      </c>
      <c r="W28" s="12"/>
      <c r="X28" s="17">
        <v>48900</v>
      </c>
      <c r="Y28" s="17">
        <v>0</v>
      </c>
      <c r="Z28" s="17"/>
      <c r="AA28" s="17"/>
      <c r="AB28" s="12"/>
      <c r="AC28" s="12"/>
      <c r="AD28" s="12"/>
      <c r="AE28" s="14">
        <v>210418000000000</v>
      </c>
      <c r="AF28" s="12"/>
      <c r="AG28" s="13">
        <v>44378</v>
      </c>
      <c r="AH28" s="12"/>
      <c r="AI28" s="12">
        <v>2</v>
      </c>
      <c r="AJ28" s="12"/>
      <c r="AK28" s="12"/>
      <c r="AL28" s="12">
        <v>1</v>
      </c>
      <c r="AM28" s="12">
        <v>20211130</v>
      </c>
      <c r="AN28" s="12">
        <v>20211122</v>
      </c>
      <c r="AO28" s="12">
        <v>48900</v>
      </c>
      <c r="AP28" s="12">
        <v>0</v>
      </c>
      <c r="AQ28" s="12">
        <v>20211222</v>
      </c>
    </row>
    <row r="29" spans="1:43" x14ac:dyDescent="0.25">
      <c r="A29" s="12">
        <v>890939936</v>
      </c>
      <c r="B29" s="12" t="s">
        <v>24</v>
      </c>
      <c r="C29" s="12"/>
      <c r="D29" s="12">
        <v>4448640</v>
      </c>
      <c r="E29" s="12"/>
      <c r="F29" s="12">
        <v>4448640</v>
      </c>
      <c r="G29" s="12"/>
      <c r="H29" s="12">
        <v>4448640</v>
      </c>
      <c r="I29" s="12" t="str">
        <f t="shared" si="0"/>
        <v>890939936_4448640</v>
      </c>
      <c r="J29" s="13">
        <v>44426</v>
      </c>
      <c r="K29" s="17">
        <v>348300</v>
      </c>
      <c r="L29" s="17">
        <v>344800</v>
      </c>
      <c r="M29" s="12" t="s">
        <v>31</v>
      </c>
      <c r="N29" s="12" t="s">
        <v>85</v>
      </c>
      <c r="O29" s="12"/>
      <c r="P29" s="12"/>
      <c r="Q29" s="12"/>
      <c r="R29" s="12" t="s">
        <v>28</v>
      </c>
      <c r="S29" s="17">
        <v>344800</v>
      </c>
      <c r="T29" s="17">
        <v>0</v>
      </c>
      <c r="U29" s="12"/>
      <c r="V29" s="17">
        <v>0</v>
      </c>
      <c r="W29" s="12"/>
      <c r="X29" s="17">
        <v>344800</v>
      </c>
      <c r="Y29" s="17">
        <v>0</v>
      </c>
      <c r="Z29" s="17"/>
      <c r="AA29" s="17"/>
      <c r="AB29" s="12"/>
      <c r="AC29" s="12"/>
      <c r="AD29" s="12"/>
      <c r="AE29" s="14">
        <v>211469000000000</v>
      </c>
      <c r="AF29" s="12"/>
      <c r="AG29" s="13">
        <v>44456</v>
      </c>
      <c r="AH29" s="12"/>
      <c r="AI29" s="12">
        <v>2</v>
      </c>
      <c r="AJ29" s="12"/>
      <c r="AK29" s="12"/>
      <c r="AL29" s="12">
        <v>1</v>
      </c>
      <c r="AM29" s="12">
        <v>20211130</v>
      </c>
      <c r="AN29" s="12">
        <v>20211122</v>
      </c>
      <c r="AO29" s="12">
        <v>344800</v>
      </c>
      <c r="AP29" s="12">
        <v>0</v>
      </c>
      <c r="AQ29" s="12">
        <v>20211222</v>
      </c>
    </row>
    <row r="30" spans="1:43" x14ac:dyDescent="0.25">
      <c r="A30" s="12">
        <v>890939936</v>
      </c>
      <c r="B30" s="12" t="s">
        <v>24</v>
      </c>
      <c r="C30" s="12"/>
      <c r="D30" s="12">
        <v>4454542</v>
      </c>
      <c r="E30" s="12"/>
      <c r="F30" s="12">
        <v>4454542</v>
      </c>
      <c r="G30" s="12"/>
      <c r="H30" s="12">
        <v>4454542</v>
      </c>
      <c r="I30" s="12" t="str">
        <f t="shared" si="0"/>
        <v>890939936_4454542</v>
      </c>
      <c r="J30" s="13">
        <v>44426</v>
      </c>
      <c r="K30" s="17">
        <v>75900</v>
      </c>
      <c r="L30" s="17">
        <v>72400</v>
      </c>
      <c r="M30" s="12" t="s">
        <v>31</v>
      </c>
      <c r="N30" s="12" t="s">
        <v>85</v>
      </c>
      <c r="O30" s="12"/>
      <c r="P30" s="12"/>
      <c r="Q30" s="12"/>
      <c r="R30" s="12" t="s">
        <v>28</v>
      </c>
      <c r="S30" s="17">
        <v>72400</v>
      </c>
      <c r="T30" s="17">
        <v>0</v>
      </c>
      <c r="U30" s="12"/>
      <c r="V30" s="17">
        <v>0</v>
      </c>
      <c r="W30" s="12"/>
      <c r="X30" s="17">
        <v>72400</v>
      </c>
      <c r="Y30" s="17">
        <v>0</v>
      </c>
      <c r="Z30" s="17"/>
      <c r="AA30" s="17"/>
      <c r="AB30" s="12"/>
      <c r="AC30" s="12"/>
      <c r="AD30" s="12"/>
      <c r="AE30" s="14">
        <v>211318000000000</v>
      </c>
      <c r="AF30" s="12"/>
      <c r="AG30" s="13">
        <v>44456</v>
      </c>
      <c r="AH30" s="12"/>
      <c r="AI30" s="12">
        <v>2</v>
      </c>
      <c r="AJ30" s="12"/>
      <c r="AK30" s="12"/>
      <c r="AL30" s="12">
        <v>1</v>
      </c>
      <c r="AM30" s="12">
        <v>20211130</v>
      </c>
      <c r="AN30" s="12">
        <v>20211122</v>
      </c>
      <c r="AO30" s="12">
        <v>72400</v>
      </c>
      <c r="AP30" s="12">
        <v>0</v>
      </c>
      <c r="AQ30" s="12">
        <v>20211222</v>
      </c>
    </row>
    <row r="31" spans="1:43" x14ac:dyDescent="0.25">
      <c r="A31" s="12">
        <v>890939936</v>
      </c>
      <c r="B31" s="12" t="s">
        <v>24</v>
      </c>
      <c r="C31" s="12"/>
      <c r="D31" s="12">
        <v>4454699</v>
      </c>
      <c r="E31" s="12"/>
      <c r="F31" s="12">
        <v>4454699</v>
      </c>
      <c r="G31" s="12"/>
      <c r="H31" s="12">
        <v>4454699</v>
      </c>
      <c r="I31" s="12" t="str">
        <f t="shared" si="0"/>
        <v>890939936_4454699</v>
      </c>
      <c r="J31" s="13">
        <v>44378</v>
      </c>
      <c r="K31" s="17">
        <v>19329098</v>
      </c>
      <c r="L31" s="17">
        <v>19068351</v>
      </c>
      <c r="M31" s="12" t="s">
        <v>31</v>
      </c>
      <c r="N31" s="12" t="s">
        <v>85</v>
      </c>
      <c r="O31" s="12"/>
      <c r="P31" s="12"/>
      <c r="Q31" s="12"/>
      <c r="R31" s="12" t="s">
        <v>28</v>
      </c>
      <c r="S31" s="17">
        <v>19068351</v>
      </c>
      <c r="T31" s="17">
        <v>0</v>
      </c>
      <c r="U31" s="12"/>
      <c r="V31" s="17">
        <v>0</v>
      </c>
      <c r="W31" s="12"/>
      <c r="X31" s="17">
        <v>19068351</v>
      </c>
      <c r="Y31" s="17">
        <v>0</v>
      </c>
      <c r="Z31" s="17"/>
      <c r="AA31" s="17"/>
      <c r="AB31" s="12"/>
      <c r="AC31" s="12"/>
      <c r="AD31" s="12"/>
      <c r="AE31" s="14">
        <v>211259000000000</v>
      </c>
      <c r="AF31" s="12"/>
      <c r="AG31" s="13">
        <v>44408</v>
      </c>
      <c r="AH31" s="12"/>
      <c r="AI31" s="12">
        <v>2</v>
      </c>
      <c r="AJ31" s="12"/>
      <c r="AK31" s="12"/>
      <c r="AL31" s="12">
        <v>1</v>
      </c>
      <c r="AM31" s="12">
        <v>20211130</v>
      </c>
      <c r="AN31" s="12">
        <v>20211122</v>
      </c>
      <c r="AO31" s="12">
        <v>19068351</v>
      </c>
      <c r="AP31" s="12">
        <v>0</v>
      </c>
      <c r="AQ31" s="12">
        <v>20211222</v>
      </c>
    </row>
    <row r="32" spans="1:43" x14ac:dyDescent="0.25">
      <c r="A32" s="12">
        <v>890939936</v>
      </c>
      <c r="B32" s="12" t="s">
        <v>24</v>
      </c>
      <c r="C32" s="12"/>
      <c r="D32" s="12">
        <v>4462043</v>
      </c>
      <c r="E32" s="12"/>
      <c r="F32" s="12">
        <v>4462043</v>
      </c>
      <c r="G32" s="12"/>
      <c r="H32" s="12">
        <v>4462043</v>
      </c>
      <c r="I32" s="12" t="str">
        <f t="shared" si="0"/>
        <v>890939936_4462043</v>
      </c>
      <c r="J32" s="13">
        <v>44426</v>
      </c>
      <c r="K32" s="17">
        <v>237200</v>
      </c>
      <c r="L32" s="17">
        <v>229800</v>
      </c>
      <c r="M32" s="12" t="s">
        <v>31</v>
      </c>
      <c r="N32" s="12" t="s">
        <v>85</v>
      </c>
      <c r="O32" s="12"/>
      <c r="P32" s="12"/>
      <c r="Q32" s="12"/>
      <c r="R32" s="12" t="s">
        <v>28</v>
      </c>
      <c r="S32" s="17">
        <v>229800</v>
      </c>
      <c r="T32" s="17">
        <v>0</v>
      </c>
      <c r="U32" s="12"/>
      <c r="V32" s="17">
        <v>0</v>
      </c>
      <c r="W32" s="12"/>
      <c r="X32" s="17">
        <v>229800</v>
      </c>
      <c r="Y32" s="17">
        <v>0</v>
      </c>
      <c r="Z32" s="17"/>
      <c r="AA32" s="17"/>
      <c r="AB32" s="12"/>
      <c r="AC32" s="12"/>
      <c r="AD32" s="12"/>
      <c r="AE32" s="14">
        <v>211489000000000</v>
      </c>
      <c r="AF32" s="12"/>
      <c r="AG32" s="13">
        <v>44456</v>
      </c>
      <c r="AH32" s="12"/>
      <c r="AI32" s="12">
        <v>2</v>
      </c>
      <c r="AJ32" s="12"/>
      <c r="AK32" s="12"/>
      <c r="AL32" s="12">
        <v>1</v>
      </c>
      <c r="AM32" s="12">
        <v>20211130</v>
      </c>
      <c r="AN32" s="12">
        <v>20211122</v>
      </c>
      <c r="AO32" s="12">
        <v>229800</v>
      </c>
      <c r="AP32" s="12">
        <v>0</v>
      </c>
      <c r="AQ32" s="12">
        <v>20211222</v>
      </c>
    </row>
    <row r="33" spans="1:43" x14ac:dyDescent="0.25">
      <c r="A33" s="12">
        <v>890939936</v>
      </c>
      <c r="B33" s="12" t="s">
        <v>24</v>
      </c>
      <c r="C33" s="12"/>
      <c r="D33" s="12">
        <v>4464394</v>
      </c>
      <c r="E33" s="12"/>
      <c r="F33" s="12">
        <v>4464394</v>
      </c>
      <c r="G33" s="12"/>
      <c r="H33" s="12">
        <v>4464394</v>
      </c>
      <c r="I33" s="12" t="str">
        <f t="shared" si="0"/>
        <v>890939936_4464394</v>
      </c>
      <c r="J33" s="13">
        <v>44426</v>
      </c>
      <c r="K33" s="17">
        <v>75900</v>
      </c>
      <c r="L33" s="17">
        <v>72400</v>
      </c>
      <c r="M33" s="12" t="s">
        <v>31</v>
      </c>
      <c r="N33" s="12" t="s">
        <v>85</v>
      </c>
      <c r="O33" s="12"/>
      <c r="P33" s="12"/>
      <c r="Q33" s="12"/>
      <c r="R33" s="12" t="s">
        <v>28</v>
      </c>
      <c r="S33" s="17">
        <v>72400</v>
      </c>
      <c r="T33" s="17">
        <v>0</v>
      </c>
      <c r="U33" s="12"/>
      <c r="V33" s="17">
        <v>0</v>
      </c>
      <c r="W33" s="12"/>
      <c r="X33" s="17">
        <v>72400</v>
      </c>
      <c r="Y33" s="17">
        <v>0</v>
      </c>
      <c r="Z33" s="17"/>
      <c r="AA33" s="17"/>
      <c r="AB33" s="12"/>
      <c r="AC33" s="12"/>
      <c r="AD33" s="12"/>
      <c r="AE33" s="14">
        <v>211318000000000</v>
      </c>
      <c r="AF33" s="12"/>
      <c r="AG33" s="13">
        <v>44456</v>
      </c>
      <c r="AH33" s="12"/>
      <c r="AI33" s="12">
        <v>2</v>
      </c>
      <c r="AJ33" s="12"/>
      <c r="AK33" s="12"/>
      <c r="AL33" s="12">
        <v>1</v>
      </c>
      <c r="AM33" s="12">
        <v>20211130</v>
      </c>
      <c r="AN33" s="12">
        <v>20211122</v>
      </c>
      <c r="AO33" s="12">
        <v>72400</v>
      </c>
      <c r="AP33" s="12">
        <v>0</v>
      </c>
      <c r="AQ33" s="12">
        <v>20211222</v>
      </c>
    </row>
    <row r="34" spans="1:43" x14ac:dyDescent="0.25">
      <c r="A34" s="12">
        <v>890939936</v>
      </c>
      <c r="B34" s="12" t="s">
        <v>24</v>
      </c>
      <c r="C34" s="12"/>
      <c r="D34" s="12">
        <v>4481551</v>
      </c>
      <c r="E34" s="12"/>
      <c r="F34" s="12">
        <v>4481551</v>
      </c>
      <c r="G34" s="12"/>
      <c r="H34" s="12">
        <v>4481551</v>
      </c>
      <c r="I34" s="12" t="str">
        <f t="shared" si="0"/>
        <v>890939936_4481551</v>
      </c>
      <c r="J34" s="13">
        <v>44426</v>
      </c>
      <c r="K34" s="17">
        <v>52400</v>
      </c>
      <c r="L34" s="17">
        <v>48900</v>
      </c>
      <c r="M34" s="12" t="s">
        <v>31</v>
      </c>
      <c r="N34" s="12" t="s">
        <v>85</v>
      </c>
      <c r="O34" s="12"/>
      <c r="P34" s="12"/>
      <c r="Q34" s="12"/>
      <c r="R34" s="12" t="s">
        <v>28</v>
      </c>
      <c r="S34" s="17">
        <v>48900</v>
      </c>
      <c r="T34" s="17">
        <v>0</v>
      </c>
      <c r="U34" s="12"/>
      <c r="V34" s="17">
        <v>0</v>
      </c>
      <c r="W34" s="12"/>
      <c r="X34" s="17">
        <v>48900</v>
      </c>
      <c r="Y34" s="17">
        <v>0</v>
      </c>
      <c r="Z34" s="17"/>
      <c r="AA34" s="17"/>
      <c r="AB34" s="12"/>
      <c r="AC34" s="12"/>
      <c r="AD34" s="12"/>
      <c r="AE34" s="14">
        <v>211549000000000</v>
      </c>
      <c r="AF34" s="12"/>
      <c r="AG34" s="13">
        <v>44456</v>
      </c>
      <c r="AH34" s="12"/>
      <c r="AI34" s="12">
        <v>2</v>
      </c>
      <c r="AJ34" s="12"/>
      <c r="AK34" s="12"/>
      <c r="AL34" s="12">
        <v>1</v>
      </c>
      <c r="AM34" s="12">
        <v>20211130</v>
      </c>
      <c r="AN34" s="12">
        <v>20211122</v>
      </c>
      <c r="AO34" s="12">
        <v>48900</v>
      </c>
      <c r="AP34" s="12">
        <v>0</v>
      </c>
      <c r="AQ34" s="12">
        <v>20211222</v>
      </c>
    </row>
    <row r="35" spans="1:43" x14ac:dyDescent="0.25">
      <c r="A35" s="12">
        <v>890939936</v>
      </c>
      <c r="B35" s="12" t="s">
        <v>24</v>
      </c>
      <c r="C35" s="12"/>
      <c r="D35" s="12">
        <v>4484030</v>
      </c>
      <c r="E35" s="12"/>
      <c r="F35" s="12">
        <v>4484030</v>
      </c>
      <c r="G35" s="12"/>
      <c r="H35" s="12">
        <v>4484030</v>
      </c>
      <c r="I35" s="12" t="str">
        <f t="shared" si="0"/>
        <v>890939936_4484030</v>
      </c>
      <c r="J35" s="13">
        <v>44516</v>
      </c>
      <c r="K35" s="17">
        <v>31900</v>
      </c>
      <c r="L35" s="17">
        <v>28400</v>
      </c>
      <c r="M35" s="12" t="s">
        <v>31</v>
      </c>
      <c r="N35" s="12" t="s">
        <v>85</v>
      </c>
      <c r="O35" s="12"/>
      <c r="P35" s="12"/>
      <c r="Q35" s="12"/>
      <c r="R35" s="12" t="s">
        <v>28</v>
      </c>
      <c r="S35" s="17">
        <v>28400</v>
      </c>
      <c r="T35" s="17">
        <v>0</v>
      </c>
      <c r="U35" s="12"/>
      <c r="V35" s="17">
        <v>0</v>
      </c>
      <c r="W35" s="12"/>
      <c r="X35" s="17">
        <v>28400</v>
      </c>
      <c r="Y35" s="17">
        <v>0</v>
      </c>
      <c r="Z35" s="17"/>
      <c r="AA35" s="17"/>
      <c r="AB35" s="12"/>
      <c r="AC35" s="12"/>
      <c r="AD35" s="12"/>
      <c r="AE35" s="14">
        <v>211258000000000</v>
      </c>
      <c r="AF35" s="12"/>
      <c r="AG35" s="13">
        <v>44546</v>
      </c>
      <c r="AH35" s="12"/>
      <c r="AI35" s="12">
        <v>2</v>
      </c>
      <c r="AJ35" s="12"/>
      <c r="AK35" s="12"/>
      <c r="AL35" s="12">
        <v>1</v>
      </c>
      <c r="AM35" s="12">
        <v>20211130</v>
      </c>
      <c r="AN35" s="12">
        <v>20211122</v>
      </c>
      <c r="AO35" s="12">
        <v>28400</v>
      </c>
      <c r="AP35" s="12">
        <v>0</v>
      </c>
      <c r="AQ35" s="12">
        <v>20211222</v>
      </c>
    </row>
    <row r="36" spans="1:43" x14ac:dyDescent="0.25">
      <c r="A36" s="12">
        <v>890939936</v>
      </c>
      <c r="B36" s="12" t="s">
        <v>24</v>
      </c>
      <c r="C36" s="12"/>
      <c r="D36" s="12">
        <v>4497432</v>
      </c>
      <c r="E36" s="12"/>
      <c r="F36" s="12">
        <v>4497432</v>
      </c>
      <c r="G36" s="12"/>
      <c r="H36" s="12">
        <v>4497432</v>
      </c>
      <c r="I36" s="12" t="str">
        <f t="shared" si="0"/>
        <v>890939936_4497432</v>
      </c>
      <c r="J36" s="13">
        <v>44516</v>
      </c>
      <c r="K36" s="17">
        <v>52400</v>
      </c>
      <c r="L36" s="17">
        <v>48900</v>
      </c>
      <c r="M36" s="12" t="s">
        <v>31</v>
      </c>
      <c r="N36" s="12" t="s">
        <v>85</v>
      </c>
      <c r="O36" s="12"/>
      <c r="P36" s="12"/>
      <c r="Q36" s="12"/>
      <c r="R36" s="12" t="s">
        <v>28</v>
      </c>
      <c r="S36" s="17">
        <v>48900</v>
      </c>
      <c r="T36" s="17">
        <v>0</v>
      </c>
      <c r="U36" s="12"/>
      <c r="V36" s="17">
        <v>0</v>
      </c>
      <c r="W36" s="12"/>
      <c r="X36" s="17">
        <v>48900</v>
      </c>
      <c r="Y36" s="17">
        <v>0</v>
      </c>
      <c r="Z36" s="17"/>
      <c r="AA36" s="17"/>
      <c r="AB36" s="12"/>
      <c r="AC36" s="12"/>
      <c r="AD36" s="12"/>
      <c r="AE36" s="14">
        <v>212078000000000</v>
      </c>
      <c r="AF36" s="12"/>
      <c r="AG36" s="13">
        <v>44546</v>
      </c>
      <c r="AH36" s="12"/>
      <c r="AI36" s="12">
        <v>2</v>
      </c>
      <c r="AJ36" s="12"/>
      <c r="AK36" s="12"/>
      <c r="AL36" s="12">
        <v>1</v>
      </c>
      <c r="AM36" s="12">
        <v>20211130</v>
      </c>
      <c r="AN36" s="12">
        <v>20211122</v>
      </c>
      <c r="AO36" s="12">
        <v>48900</v>
      </c>
      <c r="AP36" s="12">
        <v>0</v>
      </c>
      <c r="AQ36" s="12">
        <v>20211222</v>
      </c>
    </row>
    <row r="37" spans="1:43" x14ac:dyDescent="0.25">
      <c r="A37" s="12">
        <v>890939936</v>
      </c>
      <c r="B37" s="12" t="s">
        <v>24</v>
      </c>
      <c r="C37" s="12"/>
      <c r="D37" s="12">
        <v>4469815</v>
      </c>
      <c r="E37" s="12"/>
      <c r="F37" s="12">
        <v>4469815</v>
      </c>
      <c r="G37" s="12"/>
      <c r="H37" s="12">
        <v>4469815</v>
      </c>
      <c r="I37" s="12" t="str">
        <f t="shared" si="0"/>
        <v>890939936_4469815</v>
      </c>
      <c r="J37" s="13">
        <v>44426</v>
      </c>
      <c r="K37" s="17">
        <v>52400</v>
      </c>
      <c r="L37" s="17">
        <v>48900</v>
      </c>
      <c r="M37" s="12" t="s">
        <v>31</v>
      </c>
      <c r="N37" s="12" t="s">
        <v>85</v>
      </c>
      <c r="O37" s="12"/>
      <c r="P37" s="12"/>
      <c r="Q37" s="12"/>
      <c r="R37" s="12" t="s">
        <v>28</v>
      </c>
      <c r="S37" s="17">
        <v>48900</v>
      </c>
      <c r="T37" s="17">
        <v>0</v>
      </c>
      <c r="U37" s="12"/>
      <c r="V37" s="17">
        <v>0</v>
      </c>
      <c r="W37" s="12"/>
      <c r="X37" s="17">
        <v>48900</v>
      </c>
      <c r="Y37" s="17">
        <v>0</v>
      </c>
      <c r="Z37" s="17"/>
      <c r="AA37" s="17"/>
      <c r="AB37" s="12"/>
      <c r="AC37" s="12"/>
      <c r="AD37" s="12"/>
      <c r="AE37" s="14">
        <v>211679000000000</v>
      </c>
      <c r="AF37" s="12"/>
      <c r="AG37" s="13">
        <v>44456</v>
      </c>
      <c r="AH37" s="12"/>
      <c r="AI37" s="12">
        <v>2</v>
      </c>
      <c r="AJ37" s="12"/>
      <c r="AK37" s="12"/>
      <c r="AL37" s="12">
        <v>1</v>
      </c>
      <c r="AM37" s="12">
        <v>20211130</v>
      </c>
      <c r="AN37" s="12">
        <v>20211122</v>
      </c>
      <c r="AO37" s="12">
        <v>48900</v>
      </c>
      <c r="AP37" s="12">
        <v>0</v>
      </c>
      <c r="AQ37" s="12">
        <v>20211222</v>
      </c>
    </row>
    <row r="38" spans="1:43" x14ac:dyDescent="0.25">
      <c r="A38" s="12">
        <v>890939936</v>
      </c>
      <c r="B38" s="12" t="s">
        <v>24</v>
      </c>
      <c r="C38" s="12"/>
      <c r="D38" s="12">
        <v>4485525</v>
      </c>
      <c r="E38" s="12"/>
      <c r="F38" s="12">
        <v>4485525</v>
      </c>
      <c r="G38" s="12"/>
      <c r="H38" s="12">
        <v>4485525</v>
      </c>
      <c r="I38" s="12" t="str">
        <f t="shared" si="0"/>
        <v>890939936_4485525</v>
      </c>
      <c r="J38" s="13">
        <v>44426</v>
      </c>
      <c r="K38" s="17">
        <v>518363</v>
      </c>
      <c r="L38" s="17">
        <v>514963</v>
      </c>
      <c r="M38" s="12" t="s">
        <v>32</v>
      </c>
      <c r="N38" s="12" t="s">
        <v>88</v>
      </c>
      <c r="O38" s="12"/>
      <c r="P38" s="12"/>
      <c r="Q38" s="12"/>
      <c r="R38" s="12" t="s">
        <v>28</v>
      </c>
      <c r="S38" s="17">
        <v>514963</v>
      </c>
      <c r="T38" s="17">
        <v>0</v>
      </c>
      <c r="U38" s="12"/>
      <c r="V38" s="17">
        <v>514963</v>
      </c>
      <c r="W38" s="12" t="s">
        <v>33</v>
      </c>
      <c r="X38" s="17">
        <v>0</v>
      </c>
      <c r="Y38" s="17">
        <v>514963</v>
      </c>
      <c r="Z38" s="17"/>
      <c r="AA38" s="17"/>
      <c r="AB38" s="12"/>
      <c r="AC38" s="12"/>
      <c r="AD38" s="12"/>
      <c r="AE38" s="12"/>
      <c r="AF38" s="12"/>
      <c r="AG38" s="13">
        <v>44456</v>
      </c>
      <c r="AH38" s="12"/>
      <c r="AI38" s="12">
        <v>9</v>
      </c>
      <c r="AJ38" s="12"/>
      <c r="AK38" s="12" t="s">
        <v>34</v>
      </c>
      <c r="AL38" s="12">
        <v>1</v>
      </c>
      <c r="AM38" s="12">
        <v>21001231</v>
      </c>
      <c r="AN38" s="12">
        <v>20211122</v>
      </c>
      <c r="AO38" s="12">
        <v>514963</v>
      </c>
      <c r="AP38" s="12">
        <v>0</v>
      </c>
      <c r="AQ38" s="12">
        <v>20211222</v>
      </c>
    </row>
    <row r="39" spans="1:43" x14ac:dyDescent="0.25">
      <c r="A39" s="12">
        <v>890939936</v>
      </c>
      <c r="B39" s="12" t="s">
        <v>24</v>
      </c>
      <c r="C39" s="12"/>
      <c r="D39" s="12">
        <v>4339550</v>
      </c>
      <c r="E39" s="12"/>
      <c r="F39" s="12">
        <v>4339550</v>
      </c>
      <c r="G39" s="12"/>
      <c r="H39" s="12">
        <v>4339550</v>
      </c>
      <c r="I39" s="12" t="str">
        <f t="shared" si="0"/>
        <v>890939936_4339550</v>
      </c>
      <c r="J39" s="13">
        <v>44470</v>
      </c>
      <c r="K39" s="17">
        <v>250000</v>
      </c>
      <c r="L39" s="17">
        <v>250000</v>
      </c>
      <c r="M39" s="12" t="s">
        <v>32</v>
      </c>
      <c r="N39" s="12" t="s">
        <v>88</v>
      </c>
      <c r="O39" s="12"/>
      <c r="P39" s="12"/>
      <c r="Q39" s="12"/>
      <c r="R39" s="12" t="s">
        <v>28</v>
      </c>
      <c r="S39" s="17">
        <v>250000</v>
      </c>
      <c r="T39" s="17">
        <v>0</v>
      </c>
      <c r="U39" s="12"/>
      <c r="V39" s="17">
        <v>250000</v>
      </c>
      <c r="W39" s="12" t="s">
        <v>35</v>
      </c>
      <c r="X39" s="17">
        <v>0</v>
      </c>
      <c r="Y39" s="17">
        <v>250000</v>
      </c>
      <c r="Z39" s="17"/>
      <c r="AA39" s="17"/>
      <c r="AB39" s="12"/>
      <c r="AC39" s="12"/>
      <c r="AD39" s="12"/>
      <c r="AE39" s="12"/>
      <c r="AF39" s="12"/>
      <c r="AG39" s="13">
        <v>44500</v>
      </c>
      <c r="AH39" s="12"/>
      <c r="AI39" s="12">
        <v>9</v>
      </c>
      <c r="AJ39" s="12"/>
      <c r="AK39" s="12" t="s">
        <v>34</v>
      </c>
      <c r="AL39" s="12">
        <v>1</v>
      </c>
      <c r="AM39" s="12">
        <v>21001231</v>
      </c>
      <c r="AN39" s="12">
        <v>20211122</v>
      </c>
      <c r="AO39" s="12">
        <v>250000</v>
      </c>
      <c r="AP39" s="12">
        <v>0</v>
      </c>
      <c r="AQ39" s="12">
        <v>20211222</v>
      </c>
    </row>
    <row r="40" spans="1:43" x14ac:dyDescent="0.25">
      <c r="A40" s="12">
        <v>890939936</v>
      </c>
      <c r="B40" s="12" t="s">
        <v>24</v>
      </c>
      <c r="C40" s="12"/>
      <c r="D40" s="12">
        <v>4340386</v>
      </c>
      <c r="E40" s="12"/>
      <c r="F40" s="12">
        <v>4340386</v>
      </c>
      <c r="G40" s="12"/>
      <c r="H40" s="12">
        <v>4340386</v>
      </c>
      <c r="I40" s="12" t="str">
        <f t="shared" si="0"/>
        <v>890939936_4340386</v>
      </c>
      <c r="J40" s="13">
        <v>44456</v>
      </c>
      <c r="K40" s="17">
        <v>26460</v>
      </c>
      <c r="L40" s="17">
        <v>26460</v>
      </c>
      <c r="M40" s="12" t="s">
        <v>32</v>
      </c>
      <c r="N40" s="12" t="s">
        <v>88</v>
      </c>
      <c r="O40" s="12"/>
      <c r="P40" s="12"/>
      <c r="Q40" s="12"/>
      <c r="R40" s="12" t="s">
        <v>28</v>
      </c>
      <c r="S40" s="17">
        <v>26460</v>
      </c>
      <c r="T40" s="17">
        <v>0</v>
      </c>
      <c r="U40" s="12"/>
      <c r="V40" s="17">
        <v>26460</v>
      </c>
      <c r="W40" s="12" t="s">
        <v>36</v>
      </c>
      <c r="X40" s="17">
        <v>0</v>
      </c>
      <c r="Y40" s="17">
        <v>26460</v>
      </c>
      <c r="Z40" s="17"/>
      <c r="AA40" s="17"/>
      <c r="AB40" s="12"/>
      <c r="AC40" s="12"/>
      <c r="AD40" s="12"/>
      <c r="AE40" s="12"/>
      <c r="AF40" s="12"/>
      <c r="AG40" s="13">
        <v>44486</v>
      </c>
      <c r="AH40" s="12"/>
      <c r="AI40" s="12">
        <v>9</v>
      </c>
      <c r="AJ40" s="12"/>
      <c r="AK40" s="12" t="s">
        <v>34</v>
      </c>
      <c r="AL40" s="12">
        <v>1</v>
      </c>
      <c r="AM40" s="12">
        <v>21001231</v>
      </c>
      <c r="AN40" s="12">
        <v>20211122</v>
      </c>
      <c r="AO40" s="12">
        <v>26460</v>
      </c>
      <c r="AP40" s="12">
        <v>0</v>
      </c>
      <c r="AQ40" s="12">
        <v>20211222</v>
      </c>
    </row>
    <row r="41" spans="1:43" x14ac:dyDescent="0.25">
      <c r="A41" s="12">
        <v>890939936</v>
      </c>
      <c r="B41" s="12" t="s">
        <v>24</v>
      </c>
      <c r="C41" s="12"/>
      <c r="D41" s="12">
        <v>4454700</v>
      </c>
      <c r="E41" s="12"/>
      <c r="F41" s="12">
        <v>4454700</v>
      </c>
      <c r="G41" s="12"/>
      <c r="H41" s="12">
        <v>4454700</v>
      </c>
      <c r="I41" s="12" t="str">
        <f t="shared" si="0"/>
        <v>890939936_4454700</v>
      </c>
      <c r="J41" s="13">
        <v>44410</v>
      </c>
      <c r="K41" s="17">
        <v>11760</v>
      </c>
      <c r="L41" s="17">
        <v>11760</v>
      </c>
      <c r="M41" s="12" t="s">
        <v>32</v>
      </c>
      <c r="N41" s="12" t="s">
        <v>88</v>
      </c>
      <c r="O41" s="12"/>
      <c r="P41" s="12"/>
      <c r="Q41" s="12"/>
      <c r="R41" s="12" t="s">
        <v>28</v>
      </c>
      <c r="S41" s="17">
        <v>11760</v>
      </c>
      <c r="T41" s="17">
        <v>0</v>
      </c>
      <c r="U41" s="12"/>
      <c r="V41" s="17">
        <v>11760</v>
      </c>
      <c r="W41" s="12" t="s">
        <v>37</v>
      </c>
      <c r="X41" s="17">
        <v>0</v>
      </c>
      <c r="Y41" s="17">
        <v>11760</v>
      </c>
      <c r="Z41" s="17"/>
      <c r="AA41" s="17"/>
      <c r="AB41" s="12"/>
      <c r="AC41" s="12"/>
      <c r="AD41" s="12"/>
      <c r="AE41" s="12"/>
      <c r="AF41" s="12"/>
      <c r="AG41" s="13">
        <v>44440</v>
      </c>
      <c r="AH41" s="12"/>
      <c r="AI41" s="12">
        <v>9</v>
      </c>
      <c r="AJ41" s="12"/>
      <c r="AK41" s="12" t="s">
        <v>34</v>
      </c>
      <c r="AL41" s="12">
        <v>1</v>
      </c>
      <c r="AM41" s="12">
        <v>21001231</v>
      </c>
      <c r="AN41" s="12">
        <v>20211122</v>
      </c>
      <c r="AO41" s="12">
        <v>11760</v>
      </c>
      <c r="AP41" s="12">
        <v>0</v>
      </c>
      <c r="AQ41" s="12">
        <v>20211222</v>
      </c>
    </row>
    <row r="42" spans="1:43" x14ac:dyDescent="0.25">
      <c r="A42" s="12">
        <v>890939936</v>
      </c>
      <c r="B42" s="12" t="s">
        <v>24</v>
      </c>
      <c r="C42" s="12"/>
      <c r="D42" s="12">
        <v>4501167</v>
      </c>
      <c r="E42" s="12"/>
      <c r="F42" s="12">
        <v>4501167</v>
      </c>
      <c r="G42" s="12"/>
      <c r="H42" s="12">
        <v>4501167</v>
      </c>
      <c r="I42" s="12" t="str">
        <f t="shared" si="0"/>
        <v>890939936_4501167</v>
      </c>
      <c r="J42" s="13">
        <v>44516</v>
      </c>
      <c r="K42" s="17">
        <v>369800</v>
      </c>
      <c r="L42" s="17">
        <v>369800</v>
      </c>
      <c r="M42" s="12" t="s">
        <v>32</v>
      </c>
      <c r="N42" s="12" t="s">
        <v>88</v>
      </c>
      <c r="O42" s="12"/>
      <c r="P42" s="12"/>
      <c r="Q42" s="12"/>
      <c r="R42" s="12" t="s">
        <v>28</v>
      </c>
      <c r="S42" s="17">
        <v>369800</v>
      </c>
      <c r="T42" s="17">
        <v>0</v>
      </c>
      <c r="U42" s="12"/>
      <c r="V42" s="17">
        <v>369800</v>
      </c>
      <c r="W42" s="12" t="s">
        <v>38</v>
      </c>
      <c r="X42" s="17">
        <v>0</v>
      </c>
      <c r="Y42" s="17">
        <v>369800</v>
      </c>
      <c r="Z42" s="17"/>
      <c r="AA42" s="17"/>
      <c r="AB42" s="12"/>
      <c r="AC42" s="12"/>
      <c r="AD42" s="12"/>
      <c r="AE42" s="12"/>
      <c r="AF42" s="12"/>
      <c r="AG42" s="13">
        <v>44546</v>
      </c>
      <c r="AH42" s="12"/>
      <c r="AI42" s="12">
        <v>9</v>
      </c>
      <c r="AJ42" s="12"/>
      <c r="AK42" s="12" t="s">
        <v>34</v>
      </c>
      <c r="AL42" s="12">
        <v>1</v>
      </c>
      <c r="AM42" s="12">
        <v>21001231</v>
      </c>
      <c r="AN42" s="12">
        <v>20211122</v>
      </c>
      <c r="AO42" s="12">
        <v>369800</v>
      </c>
      <c r="AP42" s="12">
        <v>0</v>
      </c>
      <c r="AQ42" s="12">
        <v>20211222</v>
      </c>
    </row>
    <row r="43" spans="1:43" x14ac:dyDescent="0.25">
      <c r="A43" s="12">
        <v>890939936</v>
      </c>
      <c r="B43" s="12" t="s">
        <v>24</v>
      </c>
      <c r="C43" s="12"/>
      <c r="D43" s="12">
        <v>4502111</v>
      </c>
      <c r="E43" s="12"/>
      <c r="F43" s="12">
        <v>4502111</v>
      </c>
      <c r="G43" s="12"/>
      <c r="H43" s="12">
        <v>4502111</v>
      </c>
      <c r="I43" s="12" t="str">
        <f t="shared" si="0"/>
        <v>890939936_4502111</v>
      </c>
      <c r="J43" s="13">
        <v>44516</v>
      </c>
      <c r="K43" s="17">
        <v>357100</v>
      </c>
      <c r="L43" s="17">
        <v>357100</v>
      </c>
      <c r="M43" s="12" t="s">
        <v>32</v>
      </c>
      <c r="N43" s="12" t="s">
        <v>88</v>
      </c>
      <c r="O43" s="12"/>
      <c r="P43" s="12"/>
      <c r="Q43" s="12"/>
      <c r="R43" s="12" t="s">
        <v>28</v>
      </c>
      <c r="S43" s="17">
        <v>357100</v>
      </c>
      <c r="T43" s="17">
        <v>0</v>
      </c>
      <c r="U43" s="12"/>
      <c r="V43" s="17">
        <v>357100</v>
      </c>
      <c r="W43" s="12" t="s">
        <v>39</v>
      </c>
      <c r="X43" s="17">
        <v>0</v>
      </c>
      <c r="Y43" s="17">
        <v>357100</v>
      </c>
      <c r="Z43" s="17"/>
      <c r="AA43" s="17"/>
      <c r="AB43" s="12"/>
      <c r="AC43" s="12"/>
      <c r="AD43" s="12"/>
      <c r="AE43" s="12"/>
      <c r="AF43" s="12"/>
      <c r="AG43" s="13">
        <v>44546</v>
      </c>
      <c r="AH43" s="12"/>
      <c r="AI43" s="12">
        <v>9</v>
      </c>
      <c r="AJ43" s="12"/>
      <c r="AK43" s="12" t="s">
        <v>34</v>
      </c>
      <c r="AL43" s="12">
        <v>1</v>
      </c>
      <c r="AM43" s="12">
        <v>21001231</v>
      </c>
      <c r="AN43" s="12">
        <v>20211122</v>
      </c>
      <c r="AO43" s="12">
        <v>357100</v>
      </c>
      <c r="AP43" s="12">
        <v>0</v>
      </c>
      <c r="AQ43" s="12">
        <v>20211222</v>
      </c>
    </row>
    <row r="44" spans="1:43" x14ac:dyDescent="0.25">
      <c r="A44" s="12">
        <v>890939936</v>
      </c>
      <c r="B44" s="12" t="s">
        <v>24</v>
      </c>
      <c r="C44" s="12"/>
      <c r="D44" s="12">
        <v>4435704</v>
      </c>
      <c r="E44" s="12"/>
      <c r="F44" s="12">
        <v>4435704</v>
      </c>
      <c r="G44" s="12"/>
      <c r="H44" s="12">
        <v>4435704</v>
      </c>
      <c r="I44" s="12" t="str">
        <f t="shared" si="0"/>
        <v>890939936_4435704</v>
      </c>
      <c r="J44" s="13">
        <v>44384</v>
      </c>
      <c r="K44" s="17">
        <v>217000</v>
      </c>
      <c r="L44" s="17">
        <v>217000</v>
      </c>
      <c r="M44" s="12" t="s">
        <v>40</v>
      </c>
      <c r="N44" s="12" t="s">
        <v>85</v>
      </c>
      <c r="O44" s="12"/>
      <c r="P44" s="12"/>
      <c r="Q44" s="12"/>
      <c r="R44" s="12" t="s">
        <v>28</v>
      </c>
      <c r="S44" s="17">
        <v>217000</v>
      </c>
      <c r="T44" s="17">
        <v>0</v>
      </c>
      <c r="U44" s="12"/>
      <c r="V44" s="17">
        <v>6</v>
      </c>
      <c r="W44" s="12" t="s">
        <v>41</v>
      </c>
      <c r="X44" s="17">
        <v>216994</v>
      </c>
      <c r="Y44" s="17">
        <v>6</v>
      </c>
      <c r="Z44" s="17"/>
      <c r="AA44" s="17"/>
      <c r="AB44" s="12"/>
      <c r="AC44" s="12"/>
      <c r="AD44" s="12"/>
      <c r="AE44" s="14">
        <v>211289000000000</v>
      </c>
      <c r="AF44" s="12"/>
      <c r="AG44" s="13">
        <v>44414</v>
      </c>
      <c r="AH44" s="12"/>
      <c r="AI44" s="12">
        <v>9</v>
      </c>
      <c r="AJ44" s="12"/>
      <c r="AK44" s="12" t="s">
        <v>42</v>
      </c>
      <c r="AL44" s="12">
        <v>1</v>
      </c>
      <c r="AM44" s="12">
        <v>21001231</v>
      </c>
      <c r="AN44" s="12">
        <v>20211122</v>
      </c>
      <c r="AO44" s="12">
        <v>217000</v>
      </c>
      <c r="AP44" s="12">
        <v>0</v>
      </c>
      <c r="AQ44" s="12">
        <v>20211222</v>
      </c>
    </row>
    <row r="45" spans="1:43" x14ac:dyDescent="0.25">
      <c r="A45" s="12">
        <v>890939936</v>
      </c>
      <c r="B45" s="12" t="s">
        <v>24</v>
      </c>
      <c r="C45" s="12"/>
      <c r="D45" s="12">
        <v>4225047</v>
      </c>
      <c r="E45" s="12"/>
      <c r="F45" s="12">
        <v>4225047</v>
      </c>
      <c r="G45" s="12"/>
      <c r="H45" s="12">
        <v>4225047</v>
      </c>
      <c r="I45" s="12" t="str">
        <f t="shared" si="0"/>
        <v>890939936_4225047</v>
      </c>
      <c r="J45" s="13">
        <v>44027</v>
      </c>
      <c r="K45" s="17">
        <v>518363</v>
      </c>
      <c r="L45" s="17">
        <v>518363</v>
      </c>
      <c r="M45" s="12" t="s">
        <v>43</v>
      </c>
      <c r="N45" s="12" t="s">
        <v>85</v>
      </c>
      <c r="O45" s="12"/>
      <c r="P45" s="12"/>
      <c r="Q45" s="12"/>
      <c r="R45" s="12" t="s">
        <v>28</v>
      </c>
      <c r="S45" s="17">
        <v>518363</v>
      </c>
      <c r="T45" s="17">
        <v>0</v>
      </c>
      <c r="U45" s="12"/>
      <c r="V45" s="17">
        <v>518363</v>
      </c>
      <c r="W45" s="12" t="s">
        <v>44</v>
      </c>
      <c r="X45" s="17">
        <v>0</v>
      </c>
      <c r="Y45" s="17">
        <v>518363</v>
      </c>
      <c r="Z45" s="17"/>
      <c r="AA45" s="17"/>
      <c r="AB45" s="12"/>
      <c r="AC45" s="12"/>
      <c r="AD45" s="12"/>
      <c r="AE45" s="12"/>
      <c r="AF45" s="12"/>
      <c r="AG45" s="13">
        <v>44057</v>
      </c>
      <c r="AH45" s="12"/>
      <c r="AI45" s="12">
        <v>0</v>
      </c>
      <c r="AJ45" s="12"/>
      <c r="AK45" s="12" t="s">
        <v>34</v>
      </c>
      <c r="AL45" s="12">
        <v>3</v>
      </c>
      <c r="AM45" s="12">
        <v>20211230</v>
      </c>
      <c r="AN45" s="12">
        <v>20211206</v>
      </c>
      <c r="AO45" s="12">
        <v>518363</v>
      </c>
      <c r="AP45" s="12">
        <v>0</v>
      </c>
      <c r="AQ45" s="12">
        <v>20211222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B7401-52A0-45CE-938C-05B2FA2BA819}">
  <dimension ref="B1:J40"/>
  <sheetViews>
    <sheetView showGridLines="0" tabSelected="1" topLeftCell="A11" zoomScaleNormal="100" zoomScaleSheetLayoutView="100" workbookViewId="0">
      <selection activeCell="P31" sqref="P31"/>
    </sheetView>
  </sheetViews>
  <sheetFormatPr baseColWidth="10" defaultRowHeight="12.75" x14ac:dyDescent="0.2"/>
  <cols>
    <col min="1" max="1" width="4.42578125" style="24" customWidth="1"/>
    <col min="2" max="2" width="11.42578125" style="24"/>
    <col min="3" max="3" width="17.5703125" style="24" customWidth="1"/>
    <col min="4" max="4" width="11.5703125" style="24" customWidth="1"/>
    <col min="5" max="8" width="11.42578125" style="24"/>
    <col min="9" max="9" width="22.5703125" style="24" customWidth="1"/>
    <col min="10" max="10" width="14" style="24" customWidth="1"/>
    <col min="11" max="11" width="1.7109375" style="24" customWidth="1"/>
    <col min="12" max="226" width="11.42578125" style="24"/>
    <col min="227" max="227" width="4.42578125" style="24" customWidth="1"/>
    <col min="228" max="228" width="11.42578125" style="24"/>
    <col min="229" max="229" width="17.5703125" style="24" customWidth="1"/>
    <col min="230" max="230" width="11.5703125" style="24" customWidth="1"/>
    <col min="231" max="234" width="11.42578125" style="24"/>
    <col min="235" max="235" width="22.5703125" style="24" customWidth="1"/>
    <col min="236" max="236" width="14" style="24" customWidth="1"/>
    <col min="237" max="237" width="1.7109375" style="24" customWidth="1"/>
    <col min="238" max="482" width="11.42578125" style="24"/>
    <col min="483" max="483" width="4.42578125" style="24" customWidth="1"/>
    <col min="484" max="484" width="11.42578125" style="24"/>
    <col min="485" max="485" width="17.5703125" style="24" customWidth="1"/>
    <col min="486" max="486" width="11.5703125" style="24" customWidth="1"/>
    <col min="487" max="490" width="11.42578125" style="24"/>
    <col min="491" max="491" width="22.5703125" style="24" customWidth="1"/>
    <col min="492" max="492" width="14" style="24" customWidth="1"/>
    <col min="493" max="493" width="1.7109375" style="24" customWidth="1"/>
    <col min="494" max="738" width="11.42578125" style="24"/>
    <col min="739" max="739" width="4.42578125" style="24" customWidth="1"/>
    <col min="740" max="740" width="11.42578125" style="24"/>
    <col min="741" max="741" width="17.5703125" style="24" customWidth="1"/>
    <col min="742" max="742" width="11.5703125" style="24" customWidth="1"/>
    <col min="743" max="746" width="11.42578125" style="24"/>
    <col min="747" max="747" width="22.5703125" style="24" customWidth="1"/>
    <col min="748" max="748" width="14" style="24" customWidth="1"/>
    <col min="749" max="749" width="1.7109375" style="24" customWidth="1"/>
    <col min="750" max="994" width="11.42578125" style="24"/>
    <col min="995" max="995" width="4.42578125" style="24" customWidth="1"/>
    <col min="996" max="996" width="11.42578125" style="24"/>
    <col min="997" max="997" width="17.5703125" style="24" customWidth="1"/>
    <col min="998" max="998" width="11.5703125" style="24" customWidth="1"/>
    <col min="999" max="1002" width="11.42578125" style="24"/>
    <col min="1003" max="1003" width="22.5703125" style="24" customWidth="1"/>
    <col min="1004" max="1004" width="14" style="24" customWidth="1"/>
    <col min="1005" max="1005" width="1.7109375" style="24" customWidth="1"/>
    <col min="1006" max="1250" width="11.42578125" style="24"/>
    <col min="1251" max="1251" width="4.42578125" style="24" customWidth="1"/>
    <col min="1252" max="1252" width="11.42578125" style="24"/>
    <col min="1253" max="1253" width="17.5703125" style="24" customWidth="1"/>
    <col min="1254" max="1254" width="11.5703125" style="24" customWidth="1"/>
    <col min="1255" max="1258" width="11.42578125" style="24"/>
    <col min="1259" max="1259" width="22.5703125" style="24" customWidth="1"/>
    <col min="1260" max="1260" width="14" style="24" customWidth="1"/>
    <col min="1261" max="1261" width="1.7109375" style="24" customWidth="1"/>
    <col min="1262" max="1506" width="11.42578125" style="24"/>
    <col min="1507" max="1507" width="4.42578125" style="24" customWidth="1"/>
    <col min="1508" max="1508" width="11.42578125" style="24"/>
    <col min="1509" max="1509" width="17.5703125" style="24" customWidth="1"/>
    <col min="1510" max="1510" width="11.5703125" style="24" customWidth="1"/>
    <col min="1511" max="1514" width="11.42578125" style="24"/>
    <col min="1515" max="1515" width="22.5703125" style="24" customWidth="1"/>
    <col min="1516" max="1516" width="14" style="24" customWidth="1"/>
    <col min="1517" max="1517" width="1.7109375" style="24" customWidth="1"/>
    <col min="1518" max="1762" width="11.42578125" style="24"/>
    <col min="1763" max="1763" width="4.42578125" style="24" customWidth="1"/>
    <col min="1764" max="1764" width="11.42578125" style="24"/>
    <col min="1765" max="1765" width="17.5703125" style="24" customWidth="1"/>
    <col min="1766" max="1766" width="11.5703125" style="24" customWidth="1"/>
    <col min="1767" max="1770" width="11.42578125" style="24"/>
    <col min="1771" max="1771" width="22.5703125" style="24" customWidth="1"/>
    <col min="1772" max="1772" width="14" style="24" customWidth="1"/>
    <col min="1773" max="1773" width="1.7109375" style="24" customWidth="1"/>
    <col min="1774" max="2018" width="11.42578125" style="24"/>
    <col min="2019" max="2019" width="4.42578125" style="24" customWidth="1"/>
    <col min="2020" max="2020" width="11.42578125" style="24"/>
    <col min="2021" max="2021" width="17.5703125" style="24" customWidth="1"/>
    <col min="2022" max="2022" width="11.5703125" style="24" customWidth="1"/>
    <col min="2023" max="2026" width="11.42578125" style="24"/>
    <col min="2027" max="2027" width="22.5703125" style="24" customWidth="1"/>
    <col min="2028" max="2028" width="14" style="24" customWidth="1"/>
    <col min="2029" max="2029" width="1.7109375" style="24" customWidth="1"/>
    <col min="2030" max="2274" width="11.42578125" style="24"/>
    <col min="2275" max="2275" width="4.42578125" style="24" customWidth="1"/>
    <col min="2276" max="2276" width="11.42578125" style="24"/>
    <col min="2277" max="2277" width="17.5703125" style="24" customWidth="1"/>
    <col min="2278" max="2278" width="11.5703125" style="24" customWidth="1"/>
    <col min="2279" max="2282" width="11.42578125" style="24"/>
    <col min="2283" max="2283" width="22.5703125" style="24" customWidth="1"/>
    <col min="2284" max="2284" width="14" style="24" customWidth="1"/>
    <col min="2285" max="2285" width="1.7109375" style="24" customWidth="1"/>
    <col min="2286" max="2530" width="11.42578125" style="24"/>
    <col min="2531" max="2531" width="4.42578125" style="24" customWidth="1"/>
    <col min="2532" max="2532" width="11.42578125" style="24"/>
    <col min="2533" max="2533" width="17.5703125" style="24" customWidth="1"/>
    <col min="2534" max="2534" width="11.5703125" style="24" customWidth="1"/>
    <col min="2535" max="2538" width="11.42578125" style="24"/>
    <col min="2539" max="2539" width="22.5703125" style="24" customWidth="1"/>
    <col min="2540" max="2540" width="14" style="24" customWidth="1"/>
    <col min="2541" max="2541" width="1.7109375" style="24" customWidth="1"/>
    <col min="2542" max="2786" width="11.42578125" style="24"/>
    <col min="2787" max="2787" width="4.42578125" style="24" customWidth="1"/>
    <col min="2788" max="2788" width="11.42578125" style="24"/>
    <col min="2789" max="2789" width="17.5703125" style="24" customWidth="1"/>
    <col min="2790" max="2790" width="11.5703125" style="24" customWidth="1"/>
    <col min="2791" max="2794" width="11.42578125" style="24"/>
    <col min="2795" max="2795" width="22.5703125" style="24" customWidth="1"/>
    <col min="2796" max="2796" width="14" style="24" customWidth="1"/>
    <col min="2797" max="2797" width="1.7109375" style="24" customWidth="1"/>
    <col min="2798" max="3042" width="11.42578125" style="24"/>
    <col min="3043" max="3043" width="4.42578125" style="24" customWidth="1"/>
    <col min="3044" max="3044" width="11.42578125" style="24"/>
    <col min="3045" max="3045" width="17.5703125" style="24" customWidth="1"/>
    <col min="3046" max="3046" width="11.5703125" style="24" customWidth="1"/>
    <col min="3047" max="3050" width="11.42578125" style="24"/>
    <col min="3051" max="3051" width="22.5703125" style="24" customWidth="1"/>
    <col min="3052" max="3052" width="14" style="24" customWidth="1"/>
    <col min="3053" max="3053" width="1.7109375" style="24" customWidth="1"/>
    <col min="3054" max="3298" width="11.42578125" style="24"/>
    <col min="3299" max="3299" width="4.42578125" style="24" customWidth="1"/>
    <col min="3300" max="3300" width="11.42578125" style="24"/>
    <col min="3301" max="3301" width="17.5703125" style="24" customWidth="1"/>
    <col min="3302" max="3302" width="11.5703125" style="24" customWidth="1"/>
    <col min="3303" max="3306" width="11.42578125" style="24"/>
    <col min="3307" max="3307" width="22.5703125" style="24" customWidth="1"/>
    <col min="3308" max="3308" width="14" style="24" customWidth="1"/>
    <col min="3309" max="3309" width="1.7109375" style="24" customWidth="1"/>
    <col min="3310" max="3554" width="11.42578125" style="24"/>
    <col min="3555" max="3555" width="4.42578125" style="24" customWidth="1"/>
    <col min="3556" max="3556" width="11.42578125" style="24"/>
    <col min="3557" max="3557" width="17.5703125" style="24" customWidth="1"/>
    <col min="3558" max="3558" width="11.5703125" style="24" customWidth="1"/>
    <col min="3559" max="3562" width="11.42578125" style="24"/>
    <col min="3563" max="3563" width="22.5703125" style="24" customWidth="1"/>
    <col min="3564" max="3564" width="14" style="24" customWidth="1"/>
    <col min="3565" max="3565" width="1.7109375" style="24" customWidth="1"/>
    <col min="3566" max="3810" width="11.42578125" style="24"/>
    <col min="3811" max="3811" width="4.42578125" style="24" customWidth="1"/>
    <col min="3812" max="3812" width="11.42578125" style="24"/>
    <col min="3813" max="3813" width="17.5703125" style="24" customWidth="1"/>
    <col min="3814" max="3814" width="11.5703125" style="24" customWidth="1"/>
    <col min="3815" max="3818" width="11.42578125" style="24"/>
    <col min="3819" max="3819" width="22.5703125" style="24" customWidth="1"/>
    <col min="3820" max="3820" width="14" style="24" customWidth="1"/>
    <col min="3821" max="3821" width="1.7109375" style="24" customWidth="1"/>
    <col min="3822" max="4066" width="11.42578125" style="24"/>
    <col min="4067" max="4067" width="4.42578125" style="24" customWidth="1"/>
    <col min="4068" max="4068" width="11.42578125" style="24"/>
    <col min="4069" max="4069" width="17.5703125" style="24" customWidth="1"/>
    <col min="4070" max="4070" width="11.5703125" style="24" customWidth="1"/>
    <col min="4071" max="4074" width="11.42578125" style="24"/>
    <col min="4075" max="4075" width="22.5703125" style="24" customWidth="1"/>
    <col min="4076" max="4076" width="14" style="24" customWidth="1"/>
    <col min="4077" max="4077" width="1.7109375" style="24" customWidth="1"/>
    <col min="4078" max="4322" width="11.42578125" style="24"/>
    <col min="4323" max="4323" width="4.42578125" style="24" customWidth="1"/>
    <col min="4324" max="4324" width="11.42578125" style="24"/>
    <col min="4325" max="4325" width="17.5703125" style="24" customWidth="1"/>
    <col min="4326" max="4326" width="11.5703125" style="24" customWidth="1"/>
    <col min="4327" max="4330" width="11.42578125" style="24"/>
    <col min="4331" max="4331" width="22.5703125" style="24" customWidth="1"/>
    <col min="4332" max="4332" width="14" style="24" customWidth="1"/>
    <col min="4333" max="4333" width="1.7109375" style="24" customWidth="1"/>
    <col min="4334" max="4578" width="11.42578125" style="24"/>
    <col min="4579" max="4579" width="4.42578125" style="24" customWidth="1"/>
    <col min="4580" max="4580" width="11.42578125" style="24"/>
    <col min="4581" max="4581" width="17.5703125" style="24" customWidth="1"/>
    <col min="4582" max="4582" width="11.5703125" style="24" customWidth="1"/>
    <col min="4583" max="4586" width="11.42578125" style="24"/>
    <col min="4587" max="4587" width="22.5703125" style="24" customWidth="1"/>
    <col min="4588" max="4588" width="14" style="24" customWidth="1"/>
    <col min="4589" max="4589" width="1.7109375" style="24" customWidth="1"/>
    <col min="4590" max="4834" width="11.42578125" style="24"/>
    <col min="4835" max="4835" width="4.42578125" style="24" customWidth="1"/>
    <col min="4836" max="4836" width="11.42578125" style="24"/>
    <col min="4837" max="4837" width="17.5703125" style="24" customWidth="1"/>
    <col min="4838" max="4838" width="11.5703125" style="24" customWidth="1"/>
    <col min="4839" max="4842" width="11.42578125" style="24"/>
    <col min="4843" max="4843" width="22.5703125" style="24" customWidth="1"/>
    <col min="4844" max="4844" width="14" style="24" customWidth="1"/>
    <col min="4845" max="4845" width="1.7109375" style="24" customWidth="1"/>
    <col min="4846" max="5090" width="11.42578125" style="24"/>
    <col min="5091" max="5091" width="4.42578125" style="24" customWidth="1"/>
    <col min="5092" max="5092" width="11.42578125" style="24"/>
    <col min="5093" max="5093" width="17.5703125" style="24" customWidth="1"/>
    <col min="5094" max="5094" width="11.5703125" style="24" customWidth="1"/>
    <col min="5095" max="5098" width="11.42578125" style="24"/>
    <col min="5099" max="5099" width="22.5703125" style="24" customWidth="1"/>
    <col min="5100" max="5100" width="14" style="24" customWidth="1"/>
    <col min="5101" max="5101" width="1.7109375" style="24" customWidth="1"/>
    <col min="5102" max="5346" width="11.42578125" style="24"/>
    <col min="5347" max="5347" width="4.42578125" style="24" customWidth="1"/>
    <col min="5348" max="5348" width="11.42578125" style="24"/>
    <col min="5349" max="5349" width="17.5703125" style="24" customWidth="1"/>
    <col min="5350" max="5350" width="11.5703125" style="24" customWidth="1"/>
    <col min="5351" max="5354" width="11.42578125" style="24"/>
    <col min="5355" max="5355" width="22.5703125" style="24" customWidth="1"/>
    <col min="5356" max="5356" width="14" style="24" customWidth="1"/>
    <col min="5357" max="5357" width="1.7109375" style="24" customWidth="1"/>
    <col min="5358" max="5602" width="11.42578125" style="24"/>
    <col min="5603" max="5603" width="4.42578125" style="24" customWidth="1"/>
    <col min="5604" max="5604" width="11.42578125" style="24"/>
    <col min="5605" max="5605" width="17.5703125" style="24" customWidth="1"/>
    <col min="5606" max="5606" width="11.5703125" style="24" customWidth="1"/>
    <col min="5607" max="5610" width="11.42578125" style="24"/>
    <col min="5611" max="5611" width="22.5703125" style="24" customWidth="1"/>
    <col min="5612" max="5612" width="14" style="24" customWidth="1"/>
    <col min="5613" max="5613" width="1.7109375" style="24" customWidth="1"/>
    <col min="5614" max="5858" width="11.42578125" style="24"/>
    <col min="5859" max="5859" width="4.42578125" style="24" customWidth="1"/>
    <col min="5860" max="5860" width="11.42578125" style="24"/>
    <col min="5861" max="5861" width="17.5703125" style="24" customWidth="1"/>
    <col min="5862" max="5862" width="11.5703125" style="24" customWidth="1"/>
    <col min="5863" max="5866" width="11.42578125" style="24"/>
    <col min="5867" max="5867" width="22.5703125" style="24" customWidth="1"/>
    <col min="5868" max="5868" width="14" style="24" customWidth="1"/>
    <col min="5869" max="5869" width="1.7109375" style="24" customWidth="1"/>
    <col min="5870" max="6114" width="11.42578125" style="24"/>
    <col min="6115" max="6115" width="4.42578125" style="24" customWidth="1"/>
    <col min="6116" max="6116" width="11.42578125" style="24"/>
    <col min="6117" max="6117" width="17.5703125" style="24" customWidth="1"/>
    <col min="6118" max="6118" width="11.5703125" style="24" customWidth="1"/>
    <col min="6119" max="6122" width="11.42578125" style="24"/>
    <col min="6123" max="6123" width="22.5703125" style="24" customWidth="1"/>
    <col min="6124" max="6124" width="14" style="24" customWidth="1"/>
    <col min="6125" max="6125" width="1.7109375" style="24" customWidth="1"/>
    <col min="6126" max="6370" width="11.42578125" style="24"/>
    <col min="6371" max="6371" width="4.42578125" style="24" customWidth="1"/>
    <col min="6372" max="6372" width="11.42578125" style="24"/>
    <col min="6373" max="6373" width="17.5703125" style="24" customWidth="1"/>
    <col min="6374" max="6374" width="11.5703125" style="24" customWidth="1"/>
    <col min="6375" max="6378" width="11.42578125" style="24"/>
    <col min="6379" max="6379" width="22.5703125" style="24" customWidth="1"/>
    <col min="6380" max="6380" width="14" style="24" customWidth="1"/>
    <col min="6381" max="6381" width="1.7109375" style="24" customWidth="1"/>
    <col min="6382" max="6626" width="11.42578125" style="24"/>
    <col min="6627" max="6627" width="4.42578125" style="24" customWidth="1"/>
    <col min="6628" max="6628" width="11.42578125" style="24"/>
    <col min="6629" max="6629" width="17.5703125" style="24" customWidth="1"/>
    <col min="6630" max="6630" width="11.5703125" style="24" customWidth="1"/>
    <col min="6631" max="6634" width="11.42578125" style="24"/>
    <col min="6635" max="6635" width="22.5703125" style="24" customWidth="1"/>
    <col min="6636" max="6636" width="14" style="24" customWidth="1"/>
    <col min="6637" max="6637" width="1.7109375" style="24" customWidth="1"/>
    <col min="6638" max="6882" width="11.42578125" style="24"/>
    <col min="6883" max="6883" width="4.42578125" style="24" customWidth="1"/>
    <col min="6884" max="6884" width="11.42578125" style="24"/>
    <col min="6885" max="6885" width="17.5703125" style="24" customWidth="1"/>
    <col min="6886" max="6886" width="11.5703125" style="24" customWidth="1"/>
    <col min="6887" max="6890" width="11.42578125" style="24"/>
    <col min="6891" max="6891" width="22.5703125" style="24" customWidth="1"/>
    <col min="6892" max="6892" width="14" style="24" customWidth="1"/>
    <col min="6893" max="6893" width="1.7109375" style="24" customWidth="1"/>
    <col min="6894" max="7138" width="11.42578125" style="24"/>
    <col min="7139" max="7139" width="4.42578125" style="24" customWidth="1"/>
    <col min="7140" max="7140" width="11.42578125" style="24"/>
    <col min="7141" max="7141" width="17.5703125" style="24" customWidth="1"/>
    <col min="7142" max="7142" width="11.5703125" style="24" customWidth="1"/>
    <col min="7143" max="7146" width="11.42578125" style="24"/>
    <col min="7147" max="7147" width="22.5703125" style="24" customWidth="1"/>
    <col min="7148" max="7148" width="14" style="24" customWidth="1"/>
    <col min="7149" max="7149" width="1.7109375" style="24" customWidth="1"/>
    <col min="7150" max="7394" width="11.42578125" style="24"/>
    <col min="7395" max="7395" width="4.42578125" style="24" customWidth="1"/>
    <col min="7396" max="7396" width="11.42578125" style="24"/>
    <col min="7397" max="7397" width="17.5703125" style="24" customWidth="1"/>
    <col min="7398" max="7398" width="11.5703125" style="24" customWidth="1"/>
    <col min="7399" max="7402" width="11.42578125" style="24"/>
    <col min="7403" max="7403" width="22.5703125" style="24" customWidth="1"/>
    <col min="7404" max="7404" width="14" style="24" customWidth="1"/>
    <col min="7405" max="7405" width="1.7109375" style="24" customWidth="1"/>
    <col min="7406" max="7650" width="11.42578125" style="24"/>
    <col min="7651" max="7651" width="4.42578125" style="24" customWidth="1"/>
    <col min="7652" max="7652" width="11.42578125" style="24"/>
    <col min="7653" max="7653" width="17.5703125" style="24" customWidth="1"/>
    <col min="7654" max="7654" width="11.5703125" style="24" customWidth="1"/>
    <col min="7655" max="7658" width="11.42578125" style="24"/>
    <col min="7659" max="7659" width="22.5703125" style="24" customWidth="1"/>
    <col min="7660" max="7660" width="14" style="24" customWidth="1"/>
    <col min="7661" max="7661" width="1.7109375" style="24" customWidth="1"/>
    <col min="7662" max="7906" width="11.42578125" style="24"/>
    <col min="7907" max="7907" width="4.42578125" style="24" customWidth="1"/>
    <col min="7908" max="7908" width="11.42578125" style="24"/>
    <col min="7909" max="7909" width="17.5703125" style="24" customWidth="1"/>
    <col min="7910" max="7910" width="11.5703125" style="24" customWidth="1"/>
    <col min="7911" max="7914" width="11.42578125" style="24"/>
    <col min="7915" max="7915" width="22.5703125" style="24" customWidth="1"/>
    <col min="7916" max="7916" width="14" style="24" customWidth="1"/>
    <col min="7917" max="7917" width="1.7109375" style="24" customWidth="1"/>
    <col min="7918" max="8162" width="11.42578125" style="24"/>
    <col min="8163" max="8163" width="4.42578125" style="24" customWidth="1"/>
    <col min="8164" max="8164" width="11.42578125" style="24"/>
    <col min="8165" max="8165" width="17.5703125" style="24" customWidth="1"/>
    <col min="8166" max="8166" width="11.5703125" style="24" customWidth="1"/>
    <col min="8167" max="8170" width="11.42578125" style="24"/>
    <col min="8171" max="8171" width="22.5703125" style="24" customWidth="1"/>
    <col min="8172" max="8172" width="14" style="24" customWidth="1"/>
    <col min="8173" max="8173" width="1.7109375" style="24" customWidth="1"/>
    <col min="8174" max="8418" width="11.42578125" style="24"/>
    <col min="8419" max="8419" width="4.42578125" style="24" customWidth="1"/>
    <col min="8420" max="8420" width="11.42578125" style="24"/>
    <col min="8421" max="8421" width="17.5703125" style="24" customWidth="1"/>
    <col min="8422" max="8422" width="11.5703125" style="24" customWidth="1"/>
    <col min="8423" max="8426" width="11.42578125" style="24"/>
    <col min="8427" max="8427" width="22.5703125" style="24" customWidth="1"/>
    <col min="8428" max="8428" width="14" style="24" customWidth="1"/>
    <col min="8429" max="8429" width="1.7109375" style="24" customWidth="1"/>
    <col min="8430" max="8674" width="11.42578125" style="24"/>
    <col min="8675" max="8675" width="4.42578125" style="24" customWidth="1"/>
    <col min="8676" max="8676" width="11.42578125" style="24"/>
    <col min="8677" max="8677" width="17.5703125" style="24" customWidth="1"/>
    <col min="8678" max="8678" width="11.5703125" style="24" customWidth="1"/>
    <col min="8679" max="8682" width="11.42578125" style="24"/>
    <col min="8683" max="8683" width="22.5703125" style="24" customWidth="1"/>
    <col min="8684" max="8684" width="14" style="24" customWidth="1"/>
    <col min="8685" max="8685" width="1.7109375" style="24" customWidth="1"/>
    <col min="8686" max="8930" width="11.42578125" style="24"/>
    <col min="8931" max="8931" width="4.42578125" style="24" customWidth="1"/>
    <col min="8932" max="8932" width="11.42578125" style="24"/>
    <col min="8933" max="8933" width="17.5703125" style="24" customWidth="1"/>
    <col min="8934" max="8934" width="11.5703125" style="24" customWidth="1"/>
    <col min="8935" max="8938" width="11.42578125" style="24"/>
    <col min="8939" max="8939" width="22.5703125" style="24" customWidth="1"/>
    <col min="8940" max="8940" width="14" style="24" customWidth="1"/>
    <col min="8941" max="8941" width="1.7109375" style="24" customWidth="1"/>
    <col min="8942" max="9186" width="11.42578125" style="24"/>
    <col min="9187" max="9187" width="4.42578125" style="24" customWidth="1"/>
    <col min="9188" max="9188" width="11.42578125" style="24"/>
    <col min="9189" max="9189" width="17.5703125" style="24" customWidth="1"/>
    <col min="9190" max="9190" width="11.5703125" style="24" customWidth="1"/>
    <col min="9191" max="9194" width="11.42578125" style="24"/>
    <col min="9195" max="9195" width="22.5703125" style="24" customWidth="1"/>
    <col min="9196" max="9196" width="14" style="24" customWidth="1"/>
    <col min="9197" max="9197" width="1.7109375" style="24" customWidth="1"/>
    <col min="9198" max="9442" width="11.42578125" style="24"/>
    <col min="9443" max="9443" width="4.42578125" style="24" customWidth="1"/>
    <col min="9444" max="9444" width="11.42578125" style="24"/>
    <col min="9445" max="9445" width="17.5703125" style="24" customWidth="1"/>
    <col min="9446" max="9446" width="11.5703125" style="24" customWidth="1"/>
    <col min="9447" max="9450" width="11.42578125" style="24"/>
    <col min="9451" max="9451" width="22.5703125" style="24" customWidth="1"/>
    <col min="9452" max="9452" width="14" style="24" customWidth="1"/>
    <col min="9453" max="9453" width="1.7109375" style="24" customWidth="1"/>
    <col min="9454" max="9698" width="11.42578125" style="24"/>
    <col min="9699" max="9699" width="4.42578125" style="24" customWidth="1"/>
    <col min="9700" max="9700" width="11.42578125" style="24"/>
    <col min="9701" max="9701" width="17.5703125" style="24" customWidth="1"/>
    <col min="9702" max="9702" width="11.5703125" style="24" customWidth="1"/>
    <col min="9703" max="9706" width="11.42578125" style="24"/>
    <col min="9707" max="9707" width="22.5703125" style="24" customWidth="1"/>
    <col min="9708" max="9708" width="14" style="24" customWidth="1"/>
    <col min="9709" max="9709" width="1.7109375" style="24" customWidth="1"/>
    <col min="9710" max="9954" width="11.42578125" style="24"/>
    <col min="9955" max="9955" width="4.42578125" style="24" customWidth="1"/>
    <col min="9956" max="9956" width="11.42578125" style="24"/>
    <col min="9957" max="9957" width="17.5703125" style="24" customWidth="1"/>
    <col min="9958" max="9958" width="11.5703125" style="24" customWidth="1"/>
    <col min="9959" max="9962" width="11.42578125" style="24"/>
    <col min="9963" max="9963" width="22.5703125" style="24" customWidth="1"/>
    <col min="9964" max="9964" width="14" style="24" customWidth="1"/>
    <col min="9965" max="9965" width="1.7109375" style="24" customWidth="1"/>
    <col min="9966" max="10210" width="11.42578125" style="24"/>
    <col min="10211" max="10211" width="4.42578125" style="24" customWidth="1"/>
    <col min="10212" max="10212" width="11.42578125" style="24"/>
    <col min="10213" max="10213" width="17.5703125" style="24" customWidth="1"/>
    <col min="10214" max="10214" width="11.5703125" style="24" customWidth="1"/>
    <col min="10215" max="10218" width="11.42578125" style="24"/>
    <col min="10219" max="10219" width="22.5703125" style="24" customWidth="1"/>
    <col min="10220" max="10220" width="14" style="24" customWidth="1"/>
    <col min="10221" max="10221" width="1.7109375" style="24" customWidth="1"/>
    <col min="10222" max="10466" width="11.42578125" style="24"/>
    <col min="10467" max="10467" width="4.42578125" style="24" customWidth="1"/>
    <col min="10468" max="10468" width="11.42578125" style="24"/>
    <col min="10469" max="10469" width="17.5703125" style="24" customWidth="1"/>
    <col min="10470" max="10470" width="11.5703125" style="24" customWidth="1"/>
    <col min="10471" max="10474" width="11.42578125" style="24"/>
    <col min="10475" max="10475" width="22.5703125" style="24" customWidth="1"/>
    <col min="10476" max="10476" width="14" style="24" customWidth="1"/>
    <col min="10477" max="10477" width="1.7109375" style="24" customWidth="1"/>
    <col min="10478" max="10722" width="11.42578125" style="24"/>
    <col min="10723" max="10723" width="4.42578125" style="24" customWidth="1"/>
    <col min="10724" max="10724" width="11.42578125" style="24"/>
    <col min="10725" max="10725" width="17.5703125" style="24" customWidth="1"/>
    <col min="10726" max="10726" width="11.5703125" style="24" customWidth="1"/>
    <col min="10727" max="10730" width="11.42578125" style="24"/>
    <col min="10731" max="10731" width="22.5703125" style="24" customWidth="1"/>
    <col min="10732" max="10732" width="14" style="24" customWidth="1"/>
    <col min="10733" max="10733" width="1.7109375" style="24" customWidth="1"/>
    <col min="10734" max="10978" width="11.42578125" style="24"/>
    <col min="10979" max="10979" width="4.42578125" style="24" customWidth="1"/>
    <col min="10980" max="10980" width="11.42578125" style="24"/>
    <col min="10981" max="10981" width="17.5703125" style="24" customWidth="1"/>
    <col min="10982" max="10982" width="11.5703125" style="24" customWidth="1"/>
    <col min="10983" max="10986" width="11.42578125" style="24"/>
    <col min="10987" max="10987" width="22.5703125" style="24" customWidth="1"/>
    <col min="10988" max="10988" width="14" style="24" customWidth="1"/>
    <col min="10989" max="10989" width="1.7109375" style="24" customWidth="1"/>
    <col min="10990" max="11234" width="11.42578125" style="24"/>
    <col min="11235" max="11235" width="4.42578125" style="24" customWidth="1"/>
    <col min="11236" max="11236" width="11.42578125" style="24"/>
    <col min="11237" max="11237" width="17.5703125" style="24" customWidth="1"/>
    <col min="11238" max="11238" width="11.5703125" style="24" customWidth="1"/>
    <col min="11239" max="11242" width="11.42578125" style="24"/>
    <col min="11243" max="11243" width="22.5703125" style="24" customWidth="1"/>
    <col min="11244" max="11244" width="14" style="24" customWidth="1"/>
    <col min="11245" max="11245" width="1.7109375" style="24" customWidth="1"/>
    <col min="11246" max="11490" width="11.42578125" style="24"/>
    <col min="11491" max="11491" width="4.42578125" style="24" customWidth="1"/>
    <col min="11492" max="11492" width="11.42578125" style="24"/>
    <col min="11493" max="11493" width="17.5703125" style="24" customWidth="1"/>
    <col min="11494" max="11494" width="11.5703125" style="24" customWidth="1"/>
    <col min="11495" max="11498" width="11.42578125" style="24"/>
    <col min="11499" max="11499" width="22.5703125" style="24" customWidth="1"/>
    <col min="11500" max="11500" width="14" style="24" customWidth="1"/>
    <col min="11501" max="11501" width="1.7109375" style="24" customWidth="1"/>
    <col min="11502" max="11746" width="11.42578125" style="24"/>
    <col min="11747" max="11747" width="4.42578125" style="24" customWidth="1"/>
    <col min="11748" max="11748" width="11.42578125" style="24"/>
    <col min="11749" max="11749" width="17.5703125" style="24" customWidth="1"/>
    <col min="11750" max="11750" width="11.5703125" style="24" customWidth="1"/>
    <col min="11751" max="11754" width="11.42578125" style="24"/>
    <col min="11755" max="11755" width="22.5703125" style="24" customWidth="1"/>
    <col min="11756" max="11756" width="14" style="24" customWidth="1"/>
    <col min="11757" max="11757" width="1.7109375" style="24" customWidth="1"/>
    <col min="11758" max="12002" width="11.42578125" style="24"/>
    <col min="12003" max="12003" width="4.42578125" style="24" customWidth="1"/>
    <col min="12004" max="12004" width="11.42578125" style="24"/>
    <col min="12005" max="12005" width="17.5703125" style="24" customWidth="1"/>
    <col min="12006" max="12006" width="11.5703125" style="24" customWidth="1"/>
    <col min="12007" max="12010" width="11.42578125" style="24"/>
    <col min="12011" max="12011" width="22.5703125" style="24" customWidth="1"/>
    <col min="12012" max="12012" width="14" style="24" customWidth="1"/>
    <col min="12013" max="12013" width="1.7109375" style="24" customWidth="1"/>
    <col min="12014" max="12258" width="11.42578125" style="24"/>
    <col min="12259" max="12259" width="4.42578125" style="24" customWidth="1"/>
    <col min="12260" max="12260" width="11.42578125" style="24"/>
    <col min="12261" max="12261" width="17.5703125" style="24" customWidth="1"/>
    <col min="12262" max="12262" width="11.5703125" style="24" customWidth="1"/>
    <col min="12263" max="12266" width="11.42578125" style="24"/>
    <col min="12267" max="12267" width="22.5703125" style="24" customWidth="1"/>
    <col min="12268" max="12268" width="14" style="24" customWidth="1"/>
    <col min="12269" max="12269" width="1.7109375" style="24" customWidth="1"/>
    <col min="12270" max="12514" width="11.42578125" style="24"/>
    <col min="12515" max="12515" width="4.42578125" style="24" customWidth="1"/>
    <col min="12516" max="12516" width="11.42578125" style="24"/>
    <col min="12517" max="12517" width="17.5703125" style="24" customWidth="1"/>
    <col min="12518" max="12518" width="11.5703125" style="24" customWidth="1"/>
    <col min="12519" max="12522" width="11.42578125" style="24"/>
    <col min="12523" max="12523" width="22.5703125" style="24" customWidth="1"/>
    <col min="12524" max="12524" width="14" style="24" customWidth="1"/>
    <col min="12525" max="12525" width="1.7109375" style="24" customWidth="1"/>
    <col min="12526" max="12770" width="11.42578125" style="24"/>
    <col min="12771" max="12771" width="4.42578125" style="24" customWidth="1"/>
    <col min="12772" max="12772" width="11.42578125" style="24"/>
    <col min="12773" max="12773" width="17.5703125" style="24" customWidth="1"/>
    <col min="12774" max="12774" width="11.5703125" style="24" customWidth="1"/>
    <col min="12775" max="12778" width="11.42578125" style="24"/>
    <col min="12779" max="12779" width="22.5703125" style="24" customWidth="1"/>
    <col min="12780" max="12780" width="14" style="24" customWidth="1"/>
    <col min="12781" max="12781" width="1.7109375" style="24" customWidth="1"/>
    <col min="12782" max="13026" width="11.42578125" style="24"/>
    <col min="13027" max="13027" width="4.42578125" style="24" customWidth="1"/>
    <col min="13028" max="13028" width="11.42578125" style="24"/>
    <col min="13029" max="13029" width="17.5703125" style="24" customWidth="1"/>
    <col min="13030" max="13030" width="11.5703125" style="24" customWidth="1"/>
    <col min="13031" max="13034" width="11.42578125" style="24"/>
    <col min="13035" max="13035" width="22.5703125" style="24" customWidth="1"/>
    <col min="13036" max="13036" width="14" style="24" customWidth="1"/>
    <col min="13037" max="13037" width="1.7109375" style="24" customWidth="1"/>
    <col min="13038" max="13282" width="11.42578125" style="24"/>
    <col min="13283" max="13283" width="4.42578125" style="24" customWidth="1"/>
    <col min="13284" max="13284" width="11.42578125" style="24"/>
    <col min="13285" max="13285" width="17.5703125" style="24" customWidth="1"/>
    <col min="13286" max="13286" width="11.5703125" style="24" customWidth="1"/>
    <col min="13287" max="13290" width="11.42578125" style="24"/>
    <col min="13291" max="13291" width="22.5703125" style="24" customWidth="1"/>
    <col min="13292" max="13292" width="14" style="24" customWidth="1"/>
    <col min="13293" max="13293" width="1.7109375" style="24" customWidth="1"/>
    <col min="13294" max="13538" width="11.42578125" style="24"/>
    <col min="13539" max="13539" width="4.42578125" style="24" customWidth="1"/>
    <col min="13540" max="13540" width="11.42578125" style="24"/>
    <col min="13541" max="13541" width="17.5703125" style="24" customWidth="1"/>
    <col min="13542" max="13542" width="11.5703125" style="24" customWidth="1"/>
    <col min="13543" max="13546" width="11.42578125" style="24"/>
    <col min="13547" max="13547" width="22.5703125" style="24" customWidth="1"/>
    <col min="13548" max="13548" width="14" style="24" customWidth="1"/>
    <col min="13549" max="13549" width="1.7109375" style="24" customWidth="1"/>
    <col min="13550" max="13794" width="11.42578125" style="24"/>
    <col min="13795" max="13795" width="4.42578125" style="24" customWidth="1"/>
    <col min="13796" max="13796" width="11.42578125" style="24"/>
    <col min="13797" max="13797" width="17.5703125" style="24" customWidth="1"/>
    <col min="13798" max="13798" width="11.5703125" style="24" customWidth="1"/>
    <col min="13799" max="13802" width="11.42578125" style="24"/>
    <col min="13803" max="13803" width="22.5703125" style="24" customWidth="1"/>
    <col min="13804" max="13804" width="14" style="24" customWidth="1"/>
    <col min="13805" max="13805" width="1.7109375" style="24" customWidth="1"/>
    <col min="13806" max="14050" width="11.42578125" style="24"/>
    <col min="14051" max="14051" width="4.42578125" style="24" customWidth="1"/>
    <col min="14052" max="14052" width="11.42578125" style="24"/>
    <col min="14053" max="14053" width="17.5703125" style="24" customWidth="1"/>
    <col min="14054" max="14054" width="11.5703125" style="24" customWidth="1"/>
    <col min="14055" max="14058" width="11.42578125" style="24"/>
    <col min="14059" max="14059" width="22.5703125" style="24" customWidth="1"/>
    <col min="14060" max="14060" width="14" style="24" customWidth="1"/>
    <col min="14061" max="14061" width="1.7109375" style="24" customWidth="1"/>
    <col min="14062" max="14306" width="11.42578125" style="24"/>
    <col min="14307" max="14307" width="4.42578125" style="24" customWidth="1"/>
    <col min="14308" max="14308" width="11.42578125" style="24"/>
    <col min="14309" max="14309" width="17.5703125" style="24" customWidth="1"/>
    <col min="14310" max="14310" width="11.5703125" style="24" customWidth="1"/>
    <col min="14311" max="14314" width="11.42578125" style="24"/>
    <col min="14315" max="14315" width="22.5703125" style="24" customWidth="1"/>
    <col min="14316" max="14316" width="14" style="24" customWidth="1"/>
    <col min="14317" max="14317" width="1.7109375" style="24" customWidth="1"/>
    <col min="14318" max="14562" width="11.42578125" style="24"/>
    <col min="14563" max="14563" width="4.42578125" style="24" customWidth="1"/>
    <col min="14564" max="14564" width="11.42578125" style="24"/>
    <col min="14565" max="14565" width="17.5703125" style="24" customWidth="1"/>
    <col min="14566" max="14566" width="11.5703125" style="24" customWidth="1"/>
    <col min="14567" max="14570" width="11.42578125" style="24"/>
    <col min="14571" max="14571" width="22.5703125" style="24" customWidth="1"/>
    <col min="14572" max="14572" width="14" style="24" customWidth="1"/>
    <col min="14573" max="14573" width="1.7109375" style="24" customWidth="1"/>
    <col min="14574" max="14818" width="11.42578125" style="24"/>
    <col min="14819" max="14819" width="4.42578125" style="24" customWidth="1"/>
    <col min="14820" max="14820" width="11.42578125" style="24"/>
    <col min="14821" max="14821" width="17.5703125" style="24" customWidth="1"/>
    <col min="14822" max="14822" width="11.5703125" style="24" customWidth="1"/>
    <col min="14823" max="14826" width="11.42578125" style="24"/>
    <col min="14827" max="14827" width="22.5703125" style="24" customWidth="1"/>
    <col min="14828" max="14828" width="14" style="24" customWidth="1"/>
    <col min="14829" max="14829" width="1.7109375" style="24" customWidth="1"/>
    <col min="14830" max="15074" width="11.42578125" style="24"/>
    <col min="15075" max="15075" width="4.42578125" style="24" customWidth="1"/>
    <col min="15076" max="15076" width="11.42578125" style="24"/>
    <col min="15077" max="15077" width="17.5703125" style="24" customWidth="1"/>
    <col min="15078" max="15078" width="11.5703125" style="24" customWidth="1"/>
    <col min="15079" max="15082" width="11.42578125" style="24"/>
    <col min="15083" max="15083" width="22.5703125" style="24" customWidth="1"/>
    <col min="15084" max="15084" width="14" style="24" customWidth="1"/>
    <col min="15085" max="15085" width="1.7109375" style="24" customWidth="1"/>
    <col min="15086" max="15330" width="11.42578125" style="24"/>
    <col min="15331" max="15331" width="4.42578125" style="24" customWidth="1"/>
    <col min="15332" max="15332" width="11.42578125" style="24"/>
    <col min="15333" max="15333" width="17.5703125" style="24" customWidth="1"/>
    <col min="15334" max="15334" width="11.5703125" style="24" customWidth="1"/>
    <col min="15335" max="15338" width="11.42578125" style="24"/>
    <col min="15339" max="15339" width="22.5703125" style="24" customWidth="1"/>
    <col min="15340" max="15340" width="14" style="24" customWidth="1"/>
    <col min="15341" max="15341" width="1.7109375" style="24" customWidth="1"/>
    <col min="15342" max="15586" width="11.42578125" style="24"/>
    <col min="15587" max="15587" width="4.42578125" style="24" customWidth="1"/>
    <col min="15588" max="15588" width="11.42578125" style="24"/>
    <col min="15589" max="15589" width="17.5703125" style="24" customWidth="1"/>
    <col min="15590" max="15590" width="11.5703125" style="24" customWidth="1"/>
    <col min="15591" max="15594" width="11.42578125" style="24"/>
    <col min="15595" max="15595" width="22.5703125" style="24" customWidth="1"/>
    <col min="15596" max="15596" width="14" style="24" customWidth="1"/>
    <col min="15597" max="15597" width="1.7109375" style="24" customWidth="1"/>
    <col min="15598" max="15842" width="11.42578125" style="24"/>
    <col min="15843" max="15843" width="4.42578125" style="24" customWidth="1"/>
    <col min="15844" max="15844" width="11.42578125" style="24"/>
    <col min="15845" max="15845" width="17.5703125" style="24" customWidth="1"/>
    <col min="15846" max="15846" width="11.5703125" style="24" customWidth="1"/>
    <col min="15847" max="15850" width="11.42578125" style="24"/>
    <col min="15851" max="15851" width="22.5703125" style="24" customWidth="1"/>
    <col min="15852" max="15852" width="14" style="24" customWidth="1"/>
    <col min="15853" max="15853" width="1.7109375" style="24" customWidth="1"/>
    <col min="15854" max="16098" width="11.42578125" style="24"/>
    <col min="16099" max="16099" width="4.42578125" style="24" customWidth="1"/>
    <col min="16100" max="16100" width="11.42578125" style="24"/>
    <col min="16101" max="16101" width="17.5703125" style="24" customWidth="1"/>
    <col min="16102" max="16102" width="11.5703125" style="24" customWidth="1"/>
    <col min="16103" max="16106" width="11.42578125" style="24"/>
    <col min="16107" max="16107" width="22.5703125" style="24" customWidth="1"/>
    <col min="16108" max="16108" width="14" style="24" customWidth="1"/>
    <col min="16109" max="16109" width="1.7109375" style="24" customWidth="1"/>
    <col min="16110" max="16384" width="11.42578125" style="24"/>
  </cols>
  <sheetData>
    <row r="1" spans="2:10" ht="18" customHeight="1" thickBot="1" x14ac:dyDescent="0.25"/>
    <row r="2" spans="2:10" ht="19.5" customHeight="1" x14ac:dyDescent="0.2">
      <c r="B2" s="25"/>
      <c r="C2" s="26"/>
      <c r="D2" s="27" t="s">
        <v>95</v>
      </c>
      <c r="E2" s="28"/>
      <c r="F2" s="28"/>
      <c r="G2" s="28"/>
      <c r="H2" s="28"/>
      <c r="I2" s="29"/>
      <c r="J2" s="30" t="s">
        <v>96</v>
      </c>
    </row>
    <row r="3" spans="2:10" ht="13.5" thickBot="1" x14ac:dyDescent="0.25">
      <c r="B3" s="31"/>
      <c r="C3" s="32"/>
      <c r="D3" s="33"/>
      <c r="E3" s="34"/>
      <c r="F3" s="34"/>
      <c r="G3" s="34"/>
      <c r="H3" s="34"/>
      <c r="I3" s="35"/>
      <c r="J3" s="36"/>
    </row>
    <row r="4" spans="2:10" x14ac:dyDescent="0.2">
      <c r="B4" s="31"/>
      <c r="C4" s="32"/>
      <c r="D4" s="27" t="s">
        <v>97</v>
      </c>
      <c r="E4" s="28"/>
      <c r="F4" s="28"/>
      <c r="G4" s="28"/>
      <c r="H4" s="28"/>
      <c r="I4" s="29"/>
      <c r="J4" s="30" t="s">
        <v>98</v>
      </c>
    </row>
    <row r="5" spans="2:10" x14ac:dyDescent="0.2">
      <c r="B5" s="31"/>
      <c r="C5" s="32"/>
      <c r="D5" s="37"/>
      <c r="E5" s="38"/>
      <c r="F5" s="38"/>
      <c r="G5" s="38"/>
      <c r="H5" s="38"/>
      <c r="I5" s="39"/>
      <c r="J5" s="40"/>
    </row>
    <row r="6" spans="2:10" ht="13.5" thickBot="1" x14ac:dyDescent="0.25">
      <c r="B6" s="41"/>
      <c r="C6" s="42"/>
      <c r="D6" s="33"/>
      <c r="E6" s="34"/>
      <c r="F6" s="34"/>
      <c r="G6" s="34"/>
      <c r="H6" s="34"/>
      <c r="I6" s="35"/>
      <c r="J6" s="36"/>
    </row>
    <row r="7" spans="2:10" x14ac:dyDescent="0.2">
      <c r="B7" s="43"/>
      <c r="J7" s="44"/>
    </row>
    <row r="8" spans="2:10" x14ac:dyDescent="0.2">
      <c r="B8" s="43"/>
      <c r="J8" s="44"/>
    </row>
    <row r="9" spans="2:10" x14ac:dyDescent="0.2">
      <c r="B9" s="43"/>
      <c r="J9" s="44"/>
    </row>
    <row r="10" spans="2:10" x14ac:dyDescent="0.2">
      <c r="B10" s="43"/>
      <c r="C10" s="24" t="s">
        <v>120</v>
      </c>
      <c r="E10" s="45"/>
      <c r="J10" s="44"/>
    </row>
    <row r="11" spans="2:10" x14ac:dyDescent="0.2">
      <c r="B11" s="43"/>
      <c r="J11" s="44"/>
    </row>
    <row r="12" spans="2:10" x14ac:dyDescent="0.2">
      <c r="B12" s="43"/>
      <c r="C12" s="24" t="s">
        <v>118</v>
      </c>
      <c r="J12" s="44"/>
    </row>
    <row r="13" spans="2:10" x14ac:dyDescent="0.2">
      <c r="B13" s="43"/>
      <c r="C13" s="24" t="s">
        <v>119</v>
      </c>
      <c r="J13" s="44"/>
    </row>
    <row r="14" spans="2:10" x14ac:dyDescent="0.2">
      <c r="B14" s="43"/>
      <c r="J14" s="44"/>
    </row>
    <row r="15" spans="2:10" x14ac:dyDescent="0.2">
      <c r="B15" s="43"/>
      <c r="C15" s="24" t="s">
        <v>122</v>
      </c>
      <c r="J15" s="44"/>
    </row>
    <row r="16" spans="2:10" x14ac:dyDescent="0.2">
      <c r="B16" s="43"/>
      <c r="C16" s="46"/>
      <c r="J16" s="44"/>
    </row>
    <row r="17" spans="2:10" x14ac:dyDescent="0.2">
      <c r="B17" s="43"/>
      <c r="C17" s="24" t="s">
        <v>121</v>
      </c>
      <c r="D17" s="45"/>
      <c r="H17" s="47" t="s">
        <v>99</v>
      </c>
      <c r="I17" s="47" t="s">
        <v>100</v>
      </c>
      <c r="J17" s="44"/>
    </row>
    <row r="18" spans="2:10" x14ac:dyDescent="0.2">
      <c r="B18" s="43"/>
      <c r="C18" s="48" t="s">
        <v>101</v>
      </c>
      <c r="D18" s="48"/>
      <c r="E18" s="48"/>
      <c r="F18" s="48"/>
      <c r="H18" s="47">
        <v>43</v>
      </c>
      <c r="I18" s="49">
        <v>29008966</v>
      </c>
      <c r="J18" s="44"/>
    </row>
    <row r="19" spans="2:10" x14ac:dyDescent="0.2">
      <c r="B19" s="43"/>
      <c r="C19" s="24" t="s">
        <v>102</v>
      </c>
      <c r="H19" s="50"/>
      <c r="I19" s="51"/>
      <c r="J19" s="44"/>
    </row>
    <row r="20" spans="2:10" x14ac:dyDescent="0.2">
      <c r="B20" s="43"/>
      <c r="C20" s="24" t="s">
        <v>103</v>
      </c>
      <c r="H20" s="50">
        <v>6</v>
      </c>
      <c r="I20" s="51">
        <v>1530083</v>
      </c>
      <c r="J20" s="44"/>
    </row>
    <row r="21" spans="2:10" x14ac:dyDescent="0.2">
      <c r="B21" s="43"/>
      <c r="C21" s="24" t="s">
        <v>104</v>
      </c>
      <c r="H21" s="50">
        <v>1</v>
      </c>
      <c r="I21" s="51">
        <v>1675800</v>
      </c>
      <c r="J21" s="44"/>
    </row>
    <row r="22" spans="2:10" x14ac:dyDescent="0.2">
      <c r="B22" s="43"/>
      <c r="C22" s="24" t="s">
        <v>105</v>
      </c>
      <c r="H22" s="50"/>
      <c r="I22" s="51"/>
      <c r="J22" s="44"/>
    </row>
    <row r="23" spans="2:10" x14ac:dyDescent="0.2">
      <c r="B23" s="43"/>
      <c r="C23" s="24" t="s">
        <v>106</v>
      </c>
      <c r="H23" s="50"/>
      <c r="I23" s="51"/>
      <c r="J23" s="44"/>
    </row>
    <row r="24" spans="2:10" x14ac:dyDescent="0.2">
      <c r="B24" s="43"/>
      <c r="C24" s="24" t="s">
        <v>107</v>
      </c>
      <c r="H24" s="52"/>
      <c r="I24" s="53"/>
      <c r="J24" s="44"/>
    </row>
    <row r="25" spans="2:10" x14ac:dyDescent="0.2">
      <c r="B25" s="43"/>
      <c r="C25" s="48" t="s">
        <v>108</v>
      </c>
      <c r="D25" s="48"/>
      <c r="E25" s="48"/>
      <c r="F25" s="48"/>
      <c r="H25" s="54">
        <f>SUM(H19:H24)</f>
        <v>7</v>
      </c>
      <c r="I25" s="55">
        <f>(I19+I20+I21+I22+I23+I24)</f>
        <v>3205883</v>
      </c>
      <c r="J25" s="44"/>
    </row>
    <row r="26" spans="2:10" x14ac:dyDescent="0.2">
      <c r="B26" s="43"/>
      <c r="C26" s="24" t="s">
        <v>109</v>
      </c>
      <c r="H26" s="50"/>
      <c r="I26" s="51"/>
      <c r="J26" s="44"/>
    </row>
    <row r="27" spans="2:10" x14ac:dyDescent="0.2">
      <c r="B27" s="43"/>
      <c r="C27" s="24" t="s">
        <v>110</v>
      </c>
      <c r="H27" s="50"/>
      <c r="I27" s="51"/>
      <c r="J27" s="44"/>
    </row>
    <row r="28" spans="2:10" x14ac:dyDescent="0.2">
      <c r="B28" s="43"/>
      <c r="C28" s="24" t="s">
        <v>111</v>
      </c>
      <c r="H28" s="50"/>
      <c r="I28" s="51"/>
      <c r="J28" s="44"/>
    </row>
    <row r="29" spans="2:10" ht="12.75" customHeight="1" thickBot="1" x14ac:dyDescent="0.25">
      <c r="B29" s="43"/>
      <c r="C29" s="24" t="s">
        <v>112</v>
      </c>
      <c r="H29" s="56">
        <v>36</v>
      </c>
      <c r="I29" s="57">
        <v>25803083</v>
      </c>
      <c r="J29" s="44"/>
    </row>
    <row r="30" spans="2:10" x14ac:dyDescent="0.2">
      <c r="B30" s="43"/>
      <c r="C30" s="48" t="s">
        <v>113</v>
      </c>
      <c r="D30" s="48"/>
      <c r="E30" s="48"/>
      <c r="F30" s="48"/>
      <c r="H30" s="54">
        <f>SUM(H26:H29)</f>
        <v>36</v>
      </c>
      <c r="I30" s="55">
        <f>(I28+I29+I26)</f>
        <v>25803083</v>
      </c>
      <c r="J30" s="44"/>
    </row>
    <row r="31" spans="2:10" ht="13.5" thickBot="1" x14ac:dyDescent="0.25">
      <c r="B31" s="43"/>
      <c r="C31" s="48" t="s">
        <v>114</v>
      </c>
      <c r="D31" s="48"/>
      <c r="H31" s="58">
        <f>(H25+H30)</f>
        <v>43</v>
      </c>
      <c r="I31" s="59">
        <f>(I25+I30)</f>
        <v>29008966</v>
      </c>
      <c r="J31" s="44"/>
    </row>
    <row r="32" spans="2:10" ht="13.5" thickTop="1" x14ac:dyDescent="0.2">
      <c r="B32" s="43"/>
      <c r="C32" s="48"/>
      <c r="D32" s="48"/>
      <c r="H32" s="60"/>
      <c r="I32" s="51"/>
      <c r="J32" s="44"/>
    </row>
    <row r="33" spans="2:10" x14ac:dyDescent="0.2">
      <c r="B33" s="43"/>
      <c r="G33" s="60"/>
      <c r="H33" s="60"/>
      <c r="I33" s="60"/>
      <c r="J33" s="44"/>
    </row>
    <row r="34" spans="2:10" x14ac:dyDescent="0.2">
      <c r="B34" s="43"/>
      <c r="G34" s="60"/>
      <c r="H34" s="60"/>
      <c r="I34" s="60"/>
      <c r="J34" s="44"/>
    </row>
    <row r="35" spans="2:10" x14ac:dyDescent="0.2">
      <c r="B35" s="43"/>
      <c r="G35" s="60"/>
      <c r="H35" s="60"/>
      <c r="I35" s="60"/>
      <c r="J35" s="44"/>
    </row>
    <row r="36" spans="2:10" ht="13.5" thickBot="1" x14ac:dyDescent="0.25">
      <c r="B36" s="43"/>
      <c r="C36" s="61"/>
      <c r="D36" s="61"/>
      <c r="G36" s="61" t="s">
        <v>115</v>
      </c>
      <c r="H36" s="61"/>
      <c r="I36" s="60"/>
      <c r="J36" s="44"/>
    </row>
    <row r="37" spans="2:10" x14ac:dyDescent="0.2">
      <c r="B37" s="43"/>
      <c r="C37" s="60" t="s">
        <v>116</v>
      </c>
      <c r="D37" s="60"/>
      <c r="G37" s="60" t="s">
        <v>117</v>
      </c>
      <c r="H37" s="60"/>
      <c r="I37" s="60"/>
      <c r="J37" s="44"/>
    </row>
    <row r="38" spans="2:10" x14ac:dyDescent="0.2">
      <c r="B38" s="43"/>
      <c r="G38" s="60"/>
      <c r="H38" s="60"/>
      <c r="I38" s="60"/>
      <c r="J38" s="44"/>
    </row>
    <row r="39" spans="2:10" x14ac:dyDescent="0.2">
      <c r="B39" s="43"/>
      <c r="G39" s="60"/>
      <c r="H39" s="60"/>
      <c r="I39" s="60"/>
      <c r="J39" s="44"/>
    </row>
    <row r="40" spans="2:10" ht="18.75" customHeight="1" thickBot="1" x14ac:dyDescent="0.25">
      <c r="B40" s="62"/>
      <c r="C40" s="63"/>
      <c r="D40" s="63"/>
      <c r="E40" s="63"/>
      <c r="F40" s="63"/>
      <c r="G40" s="61"/>
      <c r="H40" s="61"/>
      <c r="I40" s="61"/>
      <c r="J40" s="64"/>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INFO IPS2</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Nora Elsy Gaviria Londono</dc:creator>
  <cp:lastModifiedBy>Diego Fernando Fernandez Valencia</cp:lastModifiedBy>
  <dcterms:created xsi:type="dcterms:W3CDTF">2021-12-07T15:38:14Z</dcterms:created>
  <dcterms:modified xsi:type="dcterms:W3CDTF">2021-12-26T18:46:37Z</dcterms:modified>
</cp:coreProperties>
</file>