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"/>
    </mc:Choice>
  </mc:AlternateContent>
  <xr:revisionPtr revIDLastSave="142" documentId="11_AD4D2F04E46CFB4ACB3E205E0513C6D2693EDF2B" xr6:coauthVersionLast="47" xr6:coauthVersionMax="47" xr10:uidLastSave="{20B63583-CFBC-40CA-856C-3048928B8D45}"/>
  <bookViews>
    <workbookView xWindow="-120" yWindow="-120" windowWidth="20730" windowHeight="11160" activeTab="2" xr2:uid="{00000000-000D-0000-FFFF-FFFF00000000}"/>
  </bookViews>
  <sheets>
    <sheet name="TD" sheetId="2" r:id="rId1"/>
    <sheet name="INFO IPS" sheetId="3" r:id="rId2"/>
    <sheet name="ESTADO DE CADA FACTURA" sheetId="1" r:id="rId3"/>
    <sheet name="FOR-CSA-018" sheetId="4" r:id="rId4"/>
  </sheets>
  <calcPr calcId="191029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S1" i="1"/>
  <c r="L1" i="1"/>
  <c r="K1" i="1"/>
</calcChain>
</file>

<file path=xl/sharedStrings.xml><?xml version="1.0" encoding="utf-8"?>
<sst xmlns="http://schemas.openxmlformats.org/spreadsheetml/2006/main" count="170" uniqueCount="110">
  <si>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</si>
  <si>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</si>
  <si>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</si>
  <si>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</si>
  <si>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</si>
  <si>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</si>
  <si>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</si>
  <si>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</si>
  <si>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</si>
  <si>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</si>
  <si>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</si>
  <si>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</si>
  <si>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</si>
  <si>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</si>
  <si>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</si>
  <si>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</si>
  <si>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</si>
  <si>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</si>
  <si>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</si>
  <si>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</si>
  <si>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</si>
  <si>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</si>
  <si>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</si>
  <si>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</si>
  <si>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</si>
  <si>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</si>
  <si>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</si>
  <si>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</si>
  <si>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</si>
  <si>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</si>
  <si>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</si>
  <si>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</si>
  <si>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</si>
  <si>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</si>
  <si>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</si>
  <si>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>FUNDACION PARA EL SERVICIO INTEGRAL DE ATENCION</t>
  </si>
  <si>
    <t>FVE</t>
  </si>
  <si>
    <t>FMED</t>
  </si>
  <si>
    <t>B)Factura sin saldo ERP</t>
  </si>
  <si>
    <t>Diferente_Alfa</t>
  </si>
  <si>
    <t>F)Glosas parcial en Gestion por ERP</t>
  </si>
  <si>
    <t>Pagada LIQ. SE REALIZA GLOSA A USUARIO NO ACTIVO COMFENALCOVILLA GUZMAN DORLAOMER CC1144057365 - VOUCHER:508536$590.000 - Kevin Yalanda</t>
  </si>
  <si>
    <t>NO</t>
  </si>
  <si>
    <t>FACTURA</t>
  </si>
  <si>
    <t>LLAVE</t>
  </si>
  <si>
    <t>FMED_3361</t>
  </si>
  <si>
    <t>900034438_FMED_3361</t>
  </si>
  <si>
    <t>FMED_3363</t>
  </si>
  <si>
    <t>900034438_FMED_3363</t>
  </si>
  <si>
    <t>FMED_3435</t>
  </si>
  <si>
    <t>900034438_FMED_3435</t>
  </si>
  <si>
    <t>FMED_3437</t>
  </si>
  <si>
    <t>900034438_FMED_3437</t>
  </si>
  <si>
    <t>FMED_3500</t>
  </si>
  <si>
    <t>900034438_FMED_3500</t>
  </si>
  <si>
    <t>FMED_3501</t>
  </si>
  <si>
    <t>900034438_FMED_3501</t>
  </si>
  <si>
    <t>FMED_3505</t>
  </si>
  <si>
    <t>900034438_FMED_3505</t>
  </si>
  <si>
    <t>FMED_3507</t>
  </si>
  <si>
    <t>900034438_FMED_3507</t>
  </si>
  <si>
    <t>FMED_3508</t>
  </si>
  <si>
    <t>900034438_FMED_3508</t>
  </si>
  <si>
    <t>FMED_3509</t>
  </si>
  <si>
    <t>900034438_FMED_3509</t>
  </si>
  <si>
    <t>FMED_3506</t>
  </si>
  <si>
    <t>900034438_FMED_3506</t>
  </si>
  <si>
    <t>TOTAL</t>
  </si>
  <si>
    <t>ESTADO EPS DICIEMBRE 26 DE 2021</t>
  </si>
  <si>
    <t>POR PAGAR SAP</t>
  </si>
  <si>
    <t>DOCUEMNTO CONTABLE</t>
  </si>
  <si>
    <t>FUERA DE CIERRE</t>
  </si>
  <si>
    <t>FACTURA CANCELADA</t>
  </si>
  <si>
    <t>FACTURA PENDIENTE DE PROGRAMACIÓN DE PAGO</t>
  </si>
  <si>
    <t>FACTURA CORRIENTE</t>
  </si>
  <si>
    <t>Etiquetas de fila</t>
  </si>
  <si>
    <t>Total general</t>
  </si>
  <si>
    <t>Suma de POR PAGAR SAP</t>
  </si>
  <si>
    <t>Suma de SALDO_FACT_IPS</t>
  </si>
  <si>
    <t>Suma de VALOR_GLOSA_DV</t>
  </si>
  <si>
    <t>Cuenta de FACTURA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</si>
  <si>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</si>
  <si>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</si>
  <si>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</si>
  <si>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</si>
  <si>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</si>
  <si>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</si>
  <si>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</si>
  <si>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</si>
  <si>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</si>
  <si>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</si>
  <si>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</si>
  <si>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</si>
  <si>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</si>
  <si>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</si>
  <si>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</si>
  <si>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</si>
  <si>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</si>
  <si>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</si>
  <si>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</si>
  <si>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</si>
  <si>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</si>
  <si>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</si>
  <si>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</si>
  <si>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:FUNDACION PARA EL SERVICIO INTEGRAL DE ATENCION (SIAM)</t>
  </si>
  <si>
    <t>SANTIAGO DE CALI , DICIEMBRE 27 DE 2021</t>
  </si>
  <si>
    <t>NIT: 900034438</t>
  </si>
  <si>
    <t>A continuacion me permito remitir   nuestra respuesta al estado de cartera presentado en la fecha: 13/12/2021</t>
  </si>
  <si>
    <t>FACTURA CANCELADA PARCIALMENTE Y GLOSA POR CONCILIAR</t>
  </si>
  <si>
    <t>FACTURA CANCELADA PARCIL Y GLOSA POR CONCILIAR (590.000)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</si>
</sst>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4" fontId="0" fillId="0" borderId="1" xfId="0" applyNumberFormat="1" applyBorder="1"/>
    <xf numFmtId="11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2" fillId="0" borderId="0" xfId="0" applyFont="1"/>
    <xf numFmtId="164" fontId="2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6" fontId="4" fillId="0" borderId="13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4" fontId="4" fillId="0" borderId="9" xfId="3" applyNumberFormat="1" applyFont="1" applyBorder="1" applyAlignment="1">
      <alignment horizontal="right"/>
    </xf>
    <xf numFmtId="0" fontId="4" fillId="0" borderId="14" xfId="2" applyFont="1" applyBorder="1" applyAlignment="1">
      <alignment horizontal="center"/>
    </xf>
    <xf numFmtId="166" fontId="4" fillId="0" borderId="14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4">
    <cellStyle name="Millares" xfId="1" builtinId="3"/>
    <cellStyle name="Millares 2" xfId="3" xr:uid="{8A482E43-B6B1-41BB-90D9-80327925B079}"/>
    <cellStyle name="Normal" xfId="0" builtinId="0"/>
    <cellStyle name="Normal 2" xfId="2" xr:uid="{77ED9BBF-4219-411B-9B50-80A4C45E9599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9A027C79-101F-497E-93DA-BF1EA02A5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6.745648495373" createdVersion="7" refreshedVersion="7" minRefreshableVersion="3" recordCount="11" xr:uid="{0BE6310C-23CA-45F6-AF22-E5B5FC2AF907}">
  <cacheSource type="worksheet">
    <worksheetSource ref="A2:AO13" sheet="ESTADO DE CADA FACTURA"/>
  </cacheSource>
  <cacheFields count="41">
    <cacheField name="NIT_IPS" numFmtId="0">
      <sharedItems containsSemiMixedTypes="0" containsString="0" containsNumber="1" containsInteger="1" minValue="900034438" maxValue="900034438"/>
    </cacheField>
    <cacheField name="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361" maxValue="3509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3361" maxValue="3509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1-09-14T00:00:00" maxDate="2021-11-13T00:00:00"/>
    </cacheField>
    <cacheField name="VALOR_FACT_IPS" numFmtId="164">
      <sharedItems containsSemiMixedTypes="0" containsString="0" containsNumber="1" containsInteger="1" minValue="275000" maxValue="599440000"/>
    </cacheField>
    <cacheField name="SALDO_FACT_IPS" numFmtId="164">
      <sharedItems containsSemiMixedTypes="0" containsString="0" containsNumber="1" containsInteger="1" minValue="275000" maxValue="599440000"/>
    </cacheField>
    <cacheField name="OBSERVACION_SASS" numFmtId="0">
      <sharedItems/>
    </cacheField>
    <cacheField name="ESTADO EPS DICIEMBRE 26 DE 2021" numFmtId="0">
      <sharedItems count="4">
        <s v="FACTURA CANCELADA"/>
        <s v="FACTURA PENDIENTE DE PROGRAMACIÓN DE PAGO"/>
        <s v="FACTURA CORRIENTE"/>
        <s v="FACTURA CANCELADA PARCIALMENTE Y GLOSA POR CONCILIAR"/>
      </sharedItems>
    </cacheField>
    <cacheField name="POR PAGAR SAP" numFmtId="0">
      <sharedItems containsString="0" containsBlank="1" containsNumber="1" containsInteger="1" minValue="452200" maxValue="72570000"/>
    </cacheField>
    <cacheField name="DOCUEMNTO CONTABLE" numFmtId="0">
      <sharedItems containsString="0" containsBlank="1" containsNumber="1" containsInteger="1" minValue="1221841961" maxValue="122184196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emiMixedTypes="0" containsString="0" containsNumber="1" containsInteger="1" minValue="275000" maxValue="599440000"/>
    </cacheField>
    <cacheField name="VALOR_GLOSA_DV" numFmtId="164">
      <sharedItems containsSemiMixedTypes="0" containsString="0" containsNumber="1" containsInteger="1" minValue="0" maxValue="590000"/>
    </cacheField>
    <cacheField name="OBSERVACION_GLOSA_DV" numFmtId="0">
      <sharedItems containsBlank="1"/>
    </cacheField>
    <cacheField name="VALOR_CRUZADO_SASS" numFmtId="164">
      <sharedItems containsSemiMixedTypes="0" containsString="0" containsNumber="1" containsInteger="1" minValue="275000" maxValue="598850000"/>
    </cacheField>
    <cacheField name="SALDO_SASS" numFmtId="164">
      <sharedItems containsSemiMixedTypes="0" containsString="0" containsNumber="1" containsInteger="1" minValue="0" maxValue="590000"/>
    </cacheField>
    <cacheField name="RETENCION" numFmtId="0">
      <sharedItems containsNonDate="0" containsString="0" containsBlank="1"/>
    </cacheField>
    <cacheField name="VALO_CANCELADO_SAP" numFmtId="164">
      <sharedItems containsString="0" containsBlank="1" containsNumber="1" containsInteger="1" minValue="275000" maxValue="598850000"/>
    </cacheField>
    <cacheField name="DOC_COMPENSACION_SAP" numFmtId="0">
      <sharedItems containsString="0" containsBlank="1" containsNumber="1" containsInteger="1" minValue="2201135948" maxValue="2201152600"/>
    </cacheField>
    <cacheField name="FECHA_COMPENSACION_SAP" numFmtId="0">
      <sharedItems containsNonDate="0" containsDate="1" containsString="0" containsBlank="1" minDate="2021-11-22T00:00:00" maxDate="2021-12-23T00:00:00"/>
    </cacheField>
    <cacheField name="VALOR_TRANFERENCIA" numFmtId="0">
      <sharedItems containsNonDate="0" containsString="0" containsBlank="1"/>
    </cacheField>
    <cacheField name="AUTORIZACION" numFmtId="11">
      <sharedItems containsSemiMixedTypes="0" containsString="0" containsNumber="1" containsInteger="1" minValue="213096000000000" maxValue="1000000000000000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9-14T00:00:00" maxDate="2021-11-13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0" maxValue="2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emiMixedTypes="0" containsString="0" containsNumber="1" containsInteger="1" minValue="1" maxValue="2"/>
    </cacheField>
    <cacheField name="F_PROBABLE_PAGO_SASS" numFmtId="0">
      <sharedItems containsSemiMixedTypes="0" containsString="0" containsNumber="1" containsInteger="1" minValue="20210930" maxValue="20211230"/>
    </cacheField>
    <cacheField name="F_RAD_SASS" numFmtId="0">
      <sharedItems containsSemiMixedTypes="0" containsString="0" containsNumber="1" containsInteger="1" minValue="20210916" maxValue="20211210"/>
    </cacheField>
    <cacheField name="VALOR_REPORTADO_CRICULAR" numFmtId="0">
      <sharedItems containsSemiMixedTypes="0" containsString="0" containsNumber="1" containsInteger="1" minValue="275000" maxValue="599440000"/>
    </cacheField>
    <cacheField name="VALOR_GLOSA_ACEPTADA_REPORTADO_CIRCULAR" numFmtId="0">
      <sharedItems containsSemiMixedTypes="0" containsString="0" containsNumber="1" containsInteger="1" minValue="0" maxValue="0"/>
    </cacheField>
    <cacheField name="F_CORTE" numFmtId="0">
      <sharedItems containsSemiMixedTypes="0" containsString="0" containsNumber="1" containsInteger="1" minValue="20211223" maxValue="202112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900034438"/>
    <s v="FUNDACION PARA EL SERVICIO INTEGRAL DE ATENCION"/>
    <s v="FVE"/>
    <n v="3361"/>
    <s v="FMED"/>
    <n v="3361"/>
    <m/>
    <s v="FMED_3361"/>
    <s v="900034438_FMED_3361"/>
    <d v="2021-09-14T00:00:00"/>
    <n v="429400"/>
    <n v="429400"/>
    <s v="B)Factura sin saldo ERP"/>
    <x v="0"/>
    <m/>
    <m/>
    <m/>
    <s v="Diferente_Alfa"/>
    <n v="429400"/>
    <n v="0"/>
    <m/>
    <n v="429400"/>
    <n v="0"/>
    <m/>
    <n v="429400"/>
    <n v="2201135948"/>
    <d v="2021-11-22T00:00:00"/>
    <m/>
    <n v="1000000000000000"/>
    <m/>
    <d v="2021-09-14T00:00:00"/>
    <m/>
    <n v="2"/>
    <m/>
    <m/>
    <n v="1"/>
    <n v="20210930"/>
    <n v="20210916"/>
    <n v="429400"/>
    <n v="0"/>
    <n v="20211223"/>
  </r>
  <r>
    <n v="900034438"/>
    <s v="FUNDACION PARA EL SERVICIO INTEGRAL DE ATENCION"/>
    <s v="FVE"/>
    <n v="3363"/>
    <s v="FMED"/>
    <n v="3363"/>
    <m/>
    <s v="FMED_3363"/>
    <s v="900034438_FMED_3363"/>
    <d v="2021-09-14T00:00:00"/>
    <n v="70210000"/>
    <n v="70210000"/>
    <s v="B)Factura sin saldo ERP"/>
    <x v="0"/>
    <m/>
    <m/>
    <m/>
    <s v="Diferente_Alfa"/>
    <n v="70210000"/>
    <n v="0"/>
    <m/>
    <n v="70210000"/>
    <n v="0"/>
    <m/>
    <n v="70210000"/>
    <n v="2201135948"/>
    <d v="2021-11-22T00:00:00"/>
    <m/>
    <n v="1000000000000000"/>
    <m/>
    <d v="2021-09-14T00:00:00"/>
    <m/>
    <n v="2"/>
    <m/>
    <m/>
    <n v="1"/>
    <n v="20210930"/>
    <n v="20210916"/>
    <n v="70210000"/>
    <n v="0"/>
    <n v="20211223"/>
  </r>
  <r>
    <n v="900034438"/>
    <s v="FUNDACION PARA EL SERVICIO INTEGRAL DE ATENCION"/>
    <s v="FVE"/>
    <n v="3435"/>
    <s v="FMED"/>
    <n v="3435"/>
    <m/>
    <s v="FMED_3435"/>
    <s v="900034438_FMED_3435"/>
    <d v="2021-10-12T00:00:00"/>
    <n v="452200"/>
    <n v="452200"/>
    <s v="B)Factura sin saldo ERP"/>
    <x v="1"/>
    <n v="452200"/>
    <n v="1221841961"/>
    <m/>
    <s v="Diferente_Alfa"/>
    <n v="452200"/>
    <n v="0"/>
    <m/>
    <n v="452200"/>
    <n v="0"/>
    <m/>
    <m/>
    <m/>
    <m/>
    <m/>
    <n v="1000000000000000"/>
    <m/>
    <d v="2021-10-12T00:00:00"/>
    <m/>
    <n v="2"/>
    <m/>
    <m/>
    <n v="1"/>
    <n v="20211030"/>
    <n v="20211015"/>
    <n v="452200"/>
    <n v="0"/>
    <n v="20211223"/>
  </r>
  <r>
    <n v="900034438"/>
    <s v="FUNDACION PARA EL SERVICIO INTEGRAL DE ATENCION"/>
    <s v="FVE"/>
    <n v="3437"/>
    <s v="FMED"/>
    <n v="3437"/>
    <m/>
    <s v="FMED_3437"/>
    <s v="900034438_FMED_3437"/>
    <d v="2021-10-12T00:00:00"/>
    <n v="72570000"/>
    <n v="72570000"/>
    <s v="B)Factura sin saldo ERP"/>
    <x v="1"/>
    <n v="72570000"/>
    <n v="1221841961"/>
    <m/>
    <s v="Diferente_Alfa"/>
    <n v="72570000"/>
    <n v="0"/>
    <m/>
    <n v="72570000"/>
    <n v="0"/>
    <m/>
    <m/>
    <m/>
    <m/>
    <m/>
    <n v="1000000000000000"/>
    <m/>
    <d v="2021-10-12T00:00:00"/>
    <m/>
    <n v="2"/>
    <m/>
    <m/>
    <n v="1"/>
    <n v="20211030"/>
    <n v="20211015"/>
    <n v="72570000"/>
    <n v="0"/>
    <n v="20211223"/>
  </r>
  <r>
    <n v="900034438"/>
    <s v="FUNDACION PARA EL SERVICIO INTEGRAL DE ATENCION"/>
    <s v="FVE"/>
    <n v="3500"/>
    <s v="FMED"/>
    <n v="3500"/>
    <m/>
    <s v="FMED_3500"/>
    <s v="900034438_FMED_3500"/>
    <d v="2021-11-11T00:00:00"/>
    <n v="590000"/>
    <n v="590000"/>
    <s v="B)Factura sin saldo ERP"/>
    <x v="2"/>
    <m/>
    <m/>
    <m/>
    <s v="Diferente_Alfa"/>
    <n v="590000"/>
    <n v="0"/>
    <m/>
    <n v="590000"/>
    <n v="0"/>
    <m/>
    <m/>
    <m/>
    <m/>
    <m/>
    <n v="1000000000000000"/>
    <m/>
    <d v="2021-11-11T00:00:00"/>
    <m/>
    <n v="2"/>
    <m/>
    <m/>
    <n v="1"/>
    <n v="20211130"/>
    <n v="20211112"/>
    <n v="590000"/>
    <n v="0"/>
    <n v="20211223"/>
  </r>
  <r>
    <n v="900034438"/>
    <s v="FUNDACION PARA EL SERVICIO INTEGRAL DE ATENCION"/>
    <s v="FVE"/>
    <n v="3501"/>
    <s v="FMED"/>
    <n v="3501"/>
    <m/>
    <s v="FMED_3501"/>
    <s v="900034438_FMED_3501"/>
    <d v="2021-11-11T00:00:00"/>
    <n v="275000"/>
    <n v="275000"/>
    <s v="B)Factura sin saldo ERP"/>
    <x v="0"/>
    <m/>
    <m/>
    <m/>
    <s v="Diferente_Alfa"/>
    <n v="275000"/>
    <n v="0"/>
    <m/>
    <n v="275000"/>
    <n v="0"/>
    <m/>
    <n v="275000"/>
    <n v="2201152600"/>
    <d v="2021-12-22T00:00:00"/>
    <m/>
    <n v="1000000000000000"/>
    <m/>
    <d v="2021-11-11T00:00:00"/>
    <m/>
    <n v="2"/>
    <m/>
    <m/>
    <n v="1"/>
    <n v="20211130"/>
    <n v="20211112"/>
    <n v="275000"/>
    <n v="0"/>
    <n v="20211223"/>
  </r>
  <r>
    <n v="900034438"/>
    <s v="FUNDACION PARA EL SERVICIO INTEGRAL DE ATENCION"/>
    <s v="FVE"/>
    <n v="3505"/>
    <s v="FMED"/>
    <n v="3505"/>
    <m/>
    <s v="FMED_3505"/>
    <s v="900034438_FMED_3505"/>
    <d v="2021-11-11T00:00:00"/>
    <n v="71980000"/>
    <n v="71980000"/>
    <s v="B)Factura sin saldo ERP"/>
    <x v="2"/>
    <m/>
    <m/>
    <m/>
    <s v="Diferente_Alfa"/>
    <n v="71980000"/>
    <n v="0"/>
    <m/>
    <n v="71980000"/>
    <n v="0"/>
    <m/>
    <m/>
    <m/>
    <m/>
    <m/>
    <n v="1000000000000000"/>
    <m/>
    <d v="2021-11-11T00:00:00"/>
    <m/>
    <n v="2"/>
    <m/>
    <m/>
    <n v="1"/>
    <n v="20211130"/>
    <n v="20211112"/>
    <n v="71980000"/>
    <n v="0"/>
    <n v="20211223"/>
  </r>
  <r>
    <n v="900034438"/>
    <s v="FUNDACION PARA EL SERVICIO INTEGRAL DE ATENCION"/>
    <s v="FVE"/>
    <n v="3507"/>
    <s v="FMED"/>
    <n v="3507"/>
    <m/>
    <s v="FMED_3507"/>
    <s v="900034438_FMED_3507"/>
    <d v="2021-11-12T00:00:00"/>
    <n v="5900000"/>
    <n v="5900000"/>
    <s v="B)Factura sin saldo ERP"/>
    <x v="0"/>
    <m/>
    <m/>
    <m/>
    <s v="Diferente_Alfa"/>
    <n v="5900000"/>
    <n v="0"/>
    <m/>
    <n v="5900000"/>
    <n v="0"/>
    <m/>
    <n v="5900000"/>
    <n v="2201152600"/>
    <d v="2021-12-22T00:00:00"/>
    <m/>
    <n v="213096000000000"/>
    <m/>
    <d v="2021-11-12T00:00:00"/>
    <m/>
    <n v="2"/>
    <m/>
    <m/>
    <n v="1"/>
    <n v="20211130"/>
    <n v="20211112"/>
    <n v="5900000"/>
    <n v="0"/>
    <n v="20211223"/>
  </r>
  <r>
    <n v="900034438"/>
    <s v="FUNDACION PARA EL SERVICIO INTEGRAL DE ATENCION"/>
    <s v="FVE"/>
    <n v="3508"/>
    <s v="FMED"/>
    <n v="3508"/>
    <m/>
    <s v="FMED_3508"/>
    <s v="900034438_FMED_3508"/>
    <d v="2021-11-12T00:00:00"/>
    <n v="463600"/>
    <n v="463600"/>
    <s v="B)Factura sin saldo ERP"/>
    <x v="2"/>
    <m/>
    <m/>
    <m/>
    <s v="Diferente_Alfa"/>
    <n v="463600"/>
    <n v="0"/>
    <m/>
    <n v="463600"/>
    <n v="0"/>
    <m/>
    <m/>
    <m/>
    <m/>
    <m/>
    <n v="1000000000000000"/>
    <m/>
    <d v="2021-11-12T00:00:00"/>
    <m/>
    <n v="2"/>
    <m/>
    <m/>
    <n v="1"/>
    <n v="20211130"/>
    <n v="20211112"/>
    <n v="463600"/>
    <n v="0"/>
    <n v="20211223"/>
  </r>
  <r>
    <n v="900034438"/>
    <s v="FUNDACION PARA EL SERVICIO INTEGRAL DE ATENCION"/>
    <s v="FVE"/>
    <n v="3509"/>
    <s v="FMED"/>
    <n v="3509"/>
    <m/>
    <s v="FMED_3509"/>
    <s v="900034438_FMED_3509"/>
    <d v="2021-11-12T00:00:00"/>
    <n v="3750600"/>
    <n v="3750600"/>
    <s v="B)Factura sin saldo ERP"/>
    <x v="0"/>
    <m/>
    <m/>
    <m/>
    <s v="Diferente_Alfa"/>
    <n v="3750600"/>
    <n v="0"/>
    <m/>
    <n v="3750600"/>
    <n v="0"/>
    <m/>
    <n v="3750600"/>
    <n v="2201152600"/>
    <d v="2021-12-22T00:00:00"/>
    <m/>
    <n v="1000000000000000"/>
    <m/>
    <d v="2021-11-12T00:00:00"/>
    <m/>
    <n v="2"/>
    <m/>
    <m/>
    <n v="1"/>
    <n v="20211130"/>
    <n v="20211112"/>
    <n v="3750600"/>
    <n v="0"/>
    <n v="20211223"/>
  </r>
  <r>
    <n v="900034438"/>
    <s v="FUNDACION PARA EL SERVICIO INTEGRAL DE ATENCION"/>
    <s v="FVE"/>
    <n v="3506"/>
    <s v="FMED"/>
    <n v="3506"/>
    <m/>
    <s v="FMED_3506"/>
    <s v="900034438_FMED_3506"/>
    <d v="2021-11-11T00:00:00"/>
    <n v="599440000"/>
    <n v="599440000"/>
    <s v="F)Glosas parcial en Gestion por ERP"/>
    <x v="3"/>
    <m/>
    <m/>
    <m/>
    <s v="Diferente_Alfa"/>
    <n v="599440000"/>
    <n v="590000"/>
    <s v="Pagada LIQ. SE REALIZA GLOSA A USUARIO NO ACTIVO COMFENALCOVILLA GUZMAN DORLAOMER CC1144057365 - VOUCHER:508536$590.000 - Kevin Yalanda"/>
    <n v="598850000"/>
    <n v="590000"/>
    <m/>
    <n v="598850000"/>
    <n v="2201152600"/>
    <d v="2021-12-22T00:00:00"/>
    <m/>
    <n v="1000000000000000"/>
    <m/>
    <d v="2021-11-11T00:00:00"/>
    <m/>
    <n v="0"/>
    <m/>
    <s v="NO"/>
    <n v="2"/>
    <n v="20211230"/>
    <n v="20211210"/>
    <n v="599440000"/>
    <n v="0"/>
    <n v="202112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8C596A-B70D-46CF-A230-FABEF26F9FA8}" name="TablaDinámica4" cacheId="7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0"/>
        <item x="2"/>
        <item x="1"/>
        <item x="3"/>
        <item t="default"/>
      </items>
    </pivotField>
    <pivotField dataField="1" showAll="0"/>
    <pivotField showAll="0"/>
    <pivotField showAll="0"/>
    <pivotField showAll="0"/>
    <pivotField numFmtId="164" showAll="0"/>
    <pivotField dataField="1"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_FACT_IPS" fld="11" baseField="0" baseItem="0" numFmtId="164"/>
    <dataField name="Suma de POR PAGAR SAP" fld="14" baseField="0" baseItem="0" numFmtId="164"/>
    <dataField name="Suma de VALOR_GLOSA_DV" fld="19" baseField="0" baseItem="0" numFmtId="16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3F9A3-43EA-4A50-AE08-6301B23E13DF}">
  <dimension ref="A3:E8"/>
  <sheetViews>
    <sheetView showGridLines="0" zoomScale="85" zoomScaleNormal="85" workbookViewId="0">
      <selection activeCell="E8" sqref="A4:E8"/>
    </sheetView>
  </sheetViews>
  <sheetFormatPr baseColWidth="10" defaultRowHeight="15" x14ac:dyDescent="0.25"/>
  <cols>
    <col min="1" max="1" width="57.42578125" bestFit="1" customWidth="1"/>
    <col min="2" max="2" width="18.85546875" bestFit="1" customWidth="1"/>
    <col min="3" max="3" width="24.28515625" bestFit="1" customWidth="1"/>
    <col min="4" max="4" width="23.5703125" bestFit="1" customWidth="1"/>
    <col min="5" max="5" width="25.85546875" bestFit="1" customWidth="1"/>
  </cols>
  <sheetData>
    <row r="3" spans="1:5" x14ac:dyDescent="0.25">
      <c r="A3" s="9" t="s">
        <v>75</v>
      </c>
      <c r="B3" t="s">
        <v>80</v>
      </c>
      <c r="C3" t="s">
        <v>78</v>
      </c>
      <c r="D3" t="s">
        <v>77</v>
      </c>
      <c r="E3" t="s">
        <v>79</v>
      </c>
    </row>
    <row r="4" spans="1:5" x14ac:dyDescent="0.25">
      <c r="A4" s="10" t="s">
        <v>72</v>
      </c>
      <c r="B4" s="11">
        <v>5</v>
      </c>
      <c r="C4" s="12">
        <v>80565000</v>
      </c>
      <c r="D4" s="12"/>
      <c r="E4" s="12">
        <v>0</v>
      </c>
    </row>
    <row r="5" spans="1:5" x14ac:dyDescent="0.25">
      <c r="A5" s="10" t="s">
        <v>74</v>
      </c>
      <c r="B5" s="11">
        <v>3</v>
      </c>
      <c r="C5" s="12">
        <v>73033600</v>
      </c>
      <c r="D5" s="12"/>
      <c r="E5" s="12">
        <v>0</v>
      </c>
    </row>
    <row r="6" spans="1:5" x14ac:dyDescent="0.25">
      <c r="A6" s="10" t="s">
        <v>73</v>
      </c>
      <c r="B6" s="11">
        <v>2</v>
      </c>
      <c r="C6" s="12">
        <v>73022200</v>
      </c>
      <c r="D6" s="12">
        <v>73022200</v>
      </c>
      <c r="E6" s="12">
        <v>0</v>
      </c>
    </row>
    <row r="7" spans="1:5" x14ac:dyDescent="0.25">
      <c r="A7" s="10" t="s">
        <v>108</v>
      </c>
      <c r="B7" s="11">
        <v>1</v>
      </c>
      <c r="C7" s="12">
        <v>599440000</v>
      </c>
      <c r="D7" s="12"/>
      <c r="E7" s="12">
        <v>590000</v>
      </c>
    </row>
    <row r="8" spans="1:5" x14ac:dyDescent="0.25">
      <c r="A8" s="10" t="s">
        <v>76</v>
      </c>
      <c r="B8" s="11">
        <v>11</v>
      </c>
      <c r="C8" s="12">
        <v>826060800</v>
      </c>
      <c r="D8" s="12">
        <v>73022200</v>
      </c>
      <c r="E8" s="12">
        <v>590000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C70A-ADA0-4500-A5D9-ED94B570DBB5}">
  <dimension ref="A1"/>
  <sheetViews>
    <sheetView workbookViewId="0">
      <selection activeCell="D12" sqref="D12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3"/>
  <sheetViews>
    <sheetView showGridLines="0" tabSelected="1" zoomScale="85" zoomScaleNormal="85" workbookViewId="0">
      <selection activeCell="I20" sqref="I20"/>
    </sheetView>
  </sheetViews>
  <sheetFormatPr baseColWidth="10" defaultColWidth="9.140625" defaultRowHeight="15" x14ac:dyDescent="0.25"/>
  <cols>
    <col min="1" max="1" width="10" bestFit="1" customWidth="1"/>
    <col min="2" max="2" width="50.4257812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1.28515625" bestFit="1" customWidth="1"/>
    <col min="9" max="9" width="21.7109375" bestFit="1" customWidth="1"/>
    <col min="10" max="10" width="10.7109375" bestFit="1" customWidth="1"/>
    <col min="11" max="12" width="15.140625" bestFit="1" customWidth="1"/>
    <col min="13" max="13" width="32.42578125" bestFit="1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140625" bestFit="1" customWidth="1"/>
    <col min="19" max="19" width="15.140625" bestFit="1" customWidth="1"/>
    <col min="20" max="20" width="11.5703125" bestFit="1" customWidth="1"/>
    <col min="21" max="21" width="31.140625" customWidth="1"/>
    <col min="22" max="22" width="15.140625" bestFit="1" customWidth="1"/>
    <col min="23" max="23" width="11.5703125" bestFit="1" customWidth="1"/>
    <col min="24" max="24" width="11.140625" bestFit="1" customWidth="1"/>
    <col min="25" max="25" width="22.42578125" bestFit="1" customWidth="1"/>
    <col min="26" max="26" width="25.28515625" bestFit="1" customWidth="1"/>
    <col min="27" max="27" width="27.28515625" customWidth="1"/>
    <col min="28" max="28" width="11.42578125" bestFit="1" customWidth="1"/>
    <col min="29" max="29" width="8.7109375" bestFit="1" customWidth="1"/>
    <col min="30" max="30" width="15.28515625" bestFit="1" customWidth="1"/>
    <col min="31" max="31" width="10.7109375" bestFit="1" customWidth="1"/>
    <col min="32" max="32" width="12.7109375" bestFit="1" customWidth="1"/>
    <col min="33" max="33" width="11.42578125" bestFit="1" customWidth="1"/>
    <col min="34" max="34" width="13.140625" bestFit="1" customWidth="1"/>
    <col min="35" max="35" width="11.28515625" bestFit="1" customWidth="1"/>
    <col min="36" max="36" width="12.28515625" bestFit="1" customWidth="1"/>
    <col min="37" max="37" width="12.42578125" bestFit="1" customWidth="1"/>
    <col min="38" max="38" width="9" bestFit="1" customWidth="1"/>
    <col min="39" max="39" width="14.85546875" bestFit="1" customWidth="1"/>
    <col min="40" max="40" width="24" bestFit="1" customWidth="1"/>
    <col min="41" max="41" width="9" bestFit="1" customWidth="1"/>
  </cols>
  <sheetData>
    <row r="1" spans="1:41" s="7" customFormat="1" x14ac:dyDescent="0.25">
      <c r="J1" s="7" t="s">
        <v>67</v>
      </c>
      <c r="K1" s="8">
        <f>SUBTOTAL(9,K3:K13)</f>
        <v>826060800</v>
      </c>
      <c r="L1" s="8">
        <f>SUBTOTAL(9,L3:L13)</f>
        <v>826060800</v>
      </c>
      <c r="S1" s="8">
        <f>SUBTOTAL(9,S3:S13)</f>
        <v>826060800</v>
      </c>
    </row>
    <row r="2" spans="1:41" ht="39.950000000000003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5" t="s">
        <v>43</v>
      </c>
      <c r="I2" s="5" t="s">
        <v>44</v>
      </c>
      <c r="J2" s="4" t="s">
        <v>7</v>
      </c>
      <c r="K2" s="4" t="s">
        <v>8</v>
      </c>
      <c r="L2" s="4" t="s">
        <v>9</v>
      </c>
      <c r="M2" s="4" t="s">
        <v>10</v>
      </c>
      <c r="N2" s="5" t="s">
        <v>68</v>
      </c>
      <c r="O2" s="5" t="s">
        <v>69</v>
      </c>
      <c r="P2" s="5" t="s">
        <v>70</v>
      </c>
      <c r="Q2" s="5" t="s">
        <v>71</v>
      </c>
      <c r="R2" s="4" t="s">
        <v>11</v>
      </c>
      <c r="S2" s="4" t="s">
        <v>12</v>
      </c>
      <c r="T2" s="5" t="s">
        <v>13</v>
      </c>
      <c r="U2" s="5" t="s">
        <v>23</v>
      </c>
      <c r="V2" s="4" t="s">
        <v>14</v>
      </c>
      <c r="W2" s="4" t="s">
        <v>15</v>
      </c>
      <c r="X2" s="5" t="s">
        <v>17</v>
      </c>
      <c r="Y2" s="5" t="s">
        <v>16</v>
      </c>
      <c r="Z2" s="5" t="s">
        <v>18</v>
      </c>
      <c r="AA2" s="5" t="s">
        <v>19</v>
      </c>
      <c r="AB2" s="4" t="s">
        <v>20</v>
      </c>
      <c r="AC2" s="4" t="s">
        <v>21</v>
      </c>
      <c r="AD2" s="4" t="s">
        <v>22</v>
      </c>
      <c r="AE2" s="4" t="s">
        <v>24</v>
      </c>
      <c r="AF2" s="4" t="s">
        <v>25</v>
      </c>
      <c r="AG2" s="4" t="s">
        <v>26</v>
      </c>
      <c r="AH2" s="4" t="s">
        <v>27</v>
      </c>
      <c r="AI2" s="4" t="s">
        <v>28</v>
      </c>
      <c r="AJ2" s="4" t="s">
        <v>29</v>
      </c>
      <c r="AK2" s="4" t="s">
        <v>30</v>
      </c>
      <c r="AL2" s="4" t="s">
        <v>31</v>
      </c>
      <c r="AM2" s="4" t="s">
        <v>32</v>
      </c>
      <c r="AN2" s="4" t="s">
        <v>33</v>
      </c>
      <c r="AO2" s="4" t="s">
        <v>34</v>
      </c>
    </row>
    <row r="3" spans="1:41" x14ac:dyDescent="0.25">
      <c r="A3" s="1">
        <v>900034438</v>
      </c>
      <c r="B3" s="1" t="s">
        <v>35</v>
      </c>
      <c r="C3" s="1" t="s">
        <v>36</v>
      </c>
      <c r="D3" s="1">
        <v>3361</v>
      </c>
      <c r="E3" s="1" t="s">
        <v>37</v>
      </c>
      <c r="F3" s="1">
        <v>3361</v>
      </c>
      <c r="G3" s="1"/>
      <c r="H3" s="1" t="s">
        <v>45</v>
      </c>
      <c r="I3" s="1" t="s">
        <v>46</v>
      </c>
      <c r="J3" s="2">
        <v>44453</v>
      </c>
      <c r="K3" s="6">
        <v>429400</v>
      </c>
      <c r="L3" s="6">
        <v>429400</v>
      </c>
      <c r="M3" s="1" t="s">
        <v>38</v>
      </c>
      <c r="N3" s="1" t="s">
        <v>72</v>
      </c>
      <c r="O3" s="1"/>
      <c r="P3" s="1"/>
      <c r="Q3" s="1"/>
      <c r="R3" s="1" t="s">
        <v>39</v>
      </c>
      <c r="S3" s="6">
        <v>429400</v>
      </c>
      <c r="T3" s="6">
        <v>0</v>
      </c>
      <c r="U3" s="1"/>
      <c r="V3" s="6">
        <v>429400</v>
      </c>
      <c r="W3" s="6">
        <v>0</v>
      </c>
      <c r="X3" s="1"/>
      <c r="Y3" s="6">
        <v>429400</v>
      </c>
      <c r="Z3" s="1">
        <v>2201135948</v>
      </c>
      <c r="AA3" s="2">
        <v>44522</v>
      </c>
      <c r="AB3" s="1"/>
      <c r="AC3" s="3">
        <v>1000000000000000</v>
      </c>
      <c r="AD3" s="1"/>
      <c r="AE3" s="2">
        <v>44453</v>
      </c>
      <c r="AF3" s="1"/>
      <c r="AG3" s="1">
        <v>2</v>
      </c>
      <c r="AH3" s="1"/>
      <c r="AI3" s="1"/>
      <c r="AJ3" s="1">
        <v>1</v>
      </c>
      <c r="AK3" s="1">
        <v>20210930</v>
      </c>
      <c r="AL3" s="1">
        <v>20210916</v>
      </c>
      <c r="AM3" s="1">
        <v>429400</v>
      </c>
      <c r="AN3" s="1">
        <v>0</v>
      </c>
      <c r="AO3" s="1">
        <v>20211223</v>
      </c>
    </row>
    <row r="4" spans="1:41" x14ac:dyDescent="0.25">
      <c r="A4" s="1">
        <v>900034438</v>
      </c>
      <c r="B4" s="1" t="s">
        <v>35</v>
      </c>
      <c r="C4" s="1" t="s">
        <v>36</v>
      </c>
      <c r="D4" s="1">
        <v>3363</v>
      </c>
      <c r="E4" s="1" t="s">
        <v>37</v>
      </c>
      <c r="F4" s="1">
        <v>3363</v>
      </c>
      <c r="G4" s="1"/>
      <c r="H4" s="1" t="s">
        <v>47</v>
      </c>
      <c r="I4" s="1" t="s">
        <v>48</v>
      </c>
      <c r="J4" s="2">
        <v>44453</v>
      </c>
      <c r="K4" s="6">
        <v>70210000</v>
      </c>
      <c r="L4" s="6">
        <v>70210000</v>
      </c>
      <c r="M4" s="1" t="s">
        <v>38</v>
      </c>
      <c r="N4" s="1" t="s">
        <v>72</v>
      </c>
      <c r="O4" s="1"/>
      <c r="P4" s="1"/>
      <c r="Q4" s="1"/>
      <c r="R4" s="1" t="s">
        <v>39</v>
      </c>
      <c r="S4" s="6">
        <v>70210000</v>
      </c>
      <c r="T4" s="6">
        <v>0</v>
      </c>
      <c r="U4" s="1"/>
      <c r="V4" s="6">
        <v>70210000</v>
      </c>
      <c r="W4" s="6">
        <v>0</v>
      </c>
      <c r="X4" s="1"/>
      <c r="Y4" s="6">
        <v>70210000</v>
      </c>
      <c r="Z4" s="1">
        <v>2201135948</v>
      </c>
      <c r="AA4" s="2">
        <v>44522</v>
      </c>
      <c r="AB4" s="1"/>
      <c r="AC4" s="3">
        <v>1000000000000000</v>
      </c>
      <c r="AD4" s="1"/>
      <c r="AE4" s="2">
        <v>44453</v>
      </c>
      <c r="AF4" s="1"/>
      <c r="AG4" s="1">
        <v>2</v>
      </c>
      <c r="AH4" s="1"/>
      <c r="AI4" s="1"/>
      <c r="AJ4" s="1">
        <v>1</v>
      </c>
      <c r="AK4" s="1">
        <v>20210930</v>
      </c>
      <c r="AL4" s="1">
        <v>20210916</v>
      </c>
      <c r="AM4" s="1">
        <v>70210000</v>
      </c>
      <c r="AN4" s="1">
        <v>0</v>
      </c>
      <c r="AO4" s="1">
        <v>20211223</v>
      </c>
    </row>
    <row r="5" spans="1:41" x14ac:dyDescent="0.25">
      <c r="A5" s="1">
        <v>900034438</v>
      </c>
      <c r="B5" s="1" t="s">
        <v>35</v>
      </c>
      <c r="C5" s="1" t="s">
        <v>36</v>
      </c>
      <c r="D5" s="1">
        <v>3435</v>
      </c>
      <c r="E5" s="1" t="s">
        <v>37</v>
      </c>
      <c r="F5" s="1">
        <v>3435</v>
      </c>
      <c r="G5" s="1"/>
      <c r="H5" s="1" t="s">
        <v>49</v>
      </c>
      <c r="I5" s="1" t="s">
        <v>50</v>
      </c>
      <c r="J5" s="2">
        <v>44481</v>
      </c>
      <c r="K5" s="6">
        <v>452200</v>
      </c>
      <c r="L5" s="6">
        <v>452200</v>
      </c>
      <c r="M5" s="1" t="s">
        <v>38</v>
      </c>
      <c r="N5" s="1" t="s">
        <v>73</v>
      </c>
      <c r="O5" s="6">
        <v>452200</v>
      </c>
      <c r="P5" s="1">
        <v>1221841961</v>
      </c>
      <c r="Q5" s="1"/>
      <c r="R5" s="1" t="s">
        <v>39</v>
      </c>
      <c r="S5" s="6">
        <v>452200</v>
      </c>
      <c r="T5" s="6">
        <v>0</v>
      </c>
      <c r="U5" s="1"/>
      <c r="V5" s="6">
        <v>452200</v>
      </c>
      <c r="W5" s="6">
        <v>0</v>
      </c>
      <c r="X5" s="1"/>
      <c r="Y5" s="6"/>
      <c r="Z5" s="1"/>
      <c r="AA5" s="1"/>
      <c r="AB5" s="1"/>
      <c r="AC5" s="3">
        <v>1000000000000000</v>
      </c>
      <c r="AD5" s="1"/>
      <c r="AE5" s="2">
        <v>44481</v>
      </c>
      <c r="AF5" s="1"/>
      <c r="AG5" s="1">
        <v>2</v>
      </c>
      <c r="AH5" s="1"/>
      <c r="AI5" s="1"/>
      <c r="AJ5" s="1">
        <v>1</v>
      </c>
      <c r="AK5" s="1">
        <v>20211030</v>
      </c>
      <c r="AL5" s="1">
        <v>20211015</v>
      </c>
      <c r="AM5" s="1">
        <v>452200</v>
      </c>
      <c r="AN5" s="1">
        <v>0</v>
      </c>
      <c r="AO5" s="1">
        <v>20211223</v>
      </c>
    </row>
    <row r="6" spans="1:41" x14ac:dyDescent="0.25">
      <c r="A6" s="1">
        <v>900034438</v>
      </c>
      <c r="B6" s="1" t="s">
        <v>35</v>
      </c>
      <c r="C6" s="1" t="s">
        <v>36</v>
      </c>
      <c r="D6" s="1">
        <v>3437</v>
      </c>
      <c r="E6" s="1" t="s">
        <v>37</v>
      </c>
      <c r="F6" s="1">
        <v>3437</v>
      </c>
      <c r="G6" s="1"/>
      <c r="H6" s="1" t="s">
        <v>51</v>
      </c>
      <c r="I6" s="1" t="s">
        <v>52</v>
      </c>
      <c r="J6" s="2">
        <v>44481</v>
      </c>
      <c r="K6" s="6">
        <v>72570000</v>
      </c>
      <c r="L6" s="6">
        <v>72570000</v>
      </c>
      <c r="M6" s="1" t="s">
        <v>38</v>
      </c>
      <c r="N6" s="1" t="s">
        <v>73</v>
      </c>
      <c r="O6" s="6">
        <v>72570000</v>
      </c>
      <c r="P6" s="1">
        <v>1221841961</v>
      </c>
      <c r="Q6" s="1"/>
      <c r="R6" s="1" t="s">
        <v>39</v>
      </c>
      <c r="S6" s="6">
        <v>72570000</v>
      </c>
      <c r="T6" s="6">
        <v>0</v>
      </c>
      <c r="U6" s="1"/>
      <c r="V6" s="6">
        <v>72570000</v>
      </c>
      <c r="W6" s="6">
        <v>0</v>
      </c>
      <c r="X6" s="1"/>
      <c r="Y6" s="6"/>
      <c r="Z6" s="1"/>
      <c r="AA6" s="1"/>
      <c r="AB6" s="1"/>
      <c r="AC6" s="3">
        <v>1000000000000000</v>
      </c>
      <c r="AD6" s="1"/>
      <c r="AE6" s="2">
        <v>44481</v>
      </c>
      <c r="AF6" s="1"/>
      <c r="AG6" s="1">
        <v>2</v>
      </c>
      <c r="AH6" s="1"/>
      <c r="AI6" s="1"/>
      <c r="AJ6" s="1">
        <v>1</v>
      </c>
      <c r="AK6" s="1">
        <v>20211030</v>
      </c>
      <c r="AL6" s="1">
        <v>20211015</v>
      </c>
      <c r="AM6" s="1">
        <v>72570000</v>
      </c>
      <c r="AN6" s="1">
        <v>0</v>
      </c>
      <c r="AO6" s="1">
        <v>20211223</v>
      </c>
    </row>
    <row r="7" spans="1:41" x14ac:dyDescent="0.25">
      <c r="A7" s="1">
        <v>900034438</v>
      </c>
      <c r="B7" s="1" t="s">
        <v>35</v>
      </c>
      <c r="C7" s="1" t="s">
        <v>36</v>
      </c>
      <c r="D7" s="1">
        <v>3500</v>
      </c>
      <c r="E7" s="1" t="s">
        <v>37</v>
      </c>
      <c r="F7" s="1">
        <v>3500</v>
      </c>
      <c r="G7" s="1"/>
      <c r="H7" s="1" t="s">
        <v>53</v>
      </c>
      <c r="I7" s="1" t="s">
        <v>54</v>
      </c>
      <c r="J7" s="2">
        <v>44511</v>
      </c>
      <c r="K7" s="6">
        <v>590000</v>
      </c>
      <c r="L7" s="6">
        <v>590000</v>
      </c>
      <c r="M7" s="1" t="s">
        <v>38</v>
      </c>
      <c r="N7" s="1" t="s">
        <v>74</v>
      </c>
      <c r="O7" s="1"/>
      <c r="P7" s="1"/>
      <c r="Q7" s="1"/>
      <c r="R7" s="1" t="s">
        <v>39</v>
      </c>
      <c r="S7" s="6">
        <v>590000</v>
      </c>
      <c r="T7" s="6">
        <v>0</v>
      </c>
      <c r="U7" s="1"/>
      <c r="V7" s="6">
        <v>590000</v>
      </c>
      <c r="W7" s="6">
        <v>0</v>
      </c>
      <c r="X7" s="1"/>
      <c r="Y7" s="6"/>
      <c r="Z7" s="1"/>
      <c r="AA7" s="1"/>
      <c r="AB7" s="1"/>
      <c r="AC7" s="3">
        <v>1000000000000000</v>
      </c>
      <c r="AD7" s="1"/>
      <c r="AE7" s="2">
        <v>44511</v>
      </c>
      <c r="AF7" s="1"/>
      <c r="AG7" s="1">
        <v>2</v>
      </c>
      <c r="AH7" s="1"/>
      <c r="AI7" s="1"/>
      <c r="AJ7" s="1">
        <v>1</v>
      </c>
      <c r="AK7" s="1">
        <v>20211130</v>
      </c>
      <c r="AL7" s="1">
        <v>20211112</v>
      </c>
      <c r="AM7" s="1">
        <v>590000</v>
      </c>
      <c r="AN7" s="1">
        <v>0</v>
      </c>
      <c r="AO7" s="1">
        <v>20211223</v>
      </c>
    </row>
    <row r="8" spans="1:41" x14ac:dyDescent="0.25">
      <c r="A8" s="1">
        <v>900034438</v>
      </c>
      <c r="B8" s="1" t="s">
        <v>35</v>
      </c>
      <c r="C8" s="1" t="s">
        <v>36</v>
      </c>
      <c r="D8" s="1">
        <v>3501</v>
      </c>
      <c r="E8" s="1" t="s">
        <v>37</v>
      </c>
      <c r="F8" s="1">
        <v>3501</v>
      </c>
      <c r="G8" s="1"/>
      <c r="H8" s="1" t="s">
        <v>55</v>
      </c>
      <c r="I8" s="1" t="s">
        <v>56</v>
      </c>
      <c r="J8" s="2">
        <v>44511</v>
      </c>
      <c r="K8" s="6">
        <v>275000</v>
      </c>
      <c r="L8" s="6">
        <v>275000</v>
      </c>
      <c r="M8" s="1" t="s">
        <v>38</v>
      </c>
      <c r="N8" s="1" t="s">
        <v>72</v>
      </c>
      <c r="O8" s="1"/>
      <c r="P8" s="1"/>
      <c r="Q8" s="1"/>
      <c r="R8" s="1" t="s">
        <v>39</v>
      </c>
      <c r="S8" s="6">
        <v>275000</v>
      </c>
      <c r="T8" s="6">
        <v>0</v>
      </c>
      <c r="U8" s="1"/>
      <c r="V8" s="6">
        <v>275000</v>
      </c>
      <c r="W8" s="6">
        <v>0</v>
      </c>
      <c r="X8" s="1"/>
      <c r="Y8" s="6">
        <v>275000</v>
      </c>
      <c r="Z8" s="1">
        <v>2201152600</v>
      </c>
      <c r="AA8" s="2">
        <v>44552</v>
      </c>
      <c r="AB8" s="1"/>
      <c r="AC8" s="3">
        <v>1000000000000000</v>
      </c>
      <c r="AD8" s="1"/>
      <c r="AE8" s="2">
        <v>44511</v>
      </c>
      <c r="AF8" s="1"/>
      <c r="AG8" s="1">
        <v>2</v>
      </c>
      <c r="AH8" s="1"/>
      <c r="AI8" s="1"/>
      <c r="AJ8" s="1">
        <v>1</v>
      </c>
      <c r="AK8" s="1">
        <v>20211130</v>
      </c>
      <c r="AL8" s="1">
        <v>20211112</v>
      </c>
      <c r="AM8" s="1">
        <v>275000</v>
      </c>
      <c r="AN8" s="1">
        <v>0</v>
      </c>
      <c r="AO8" s="1">
        <v>20211223</v>
      </c>
    </row>
    <row r="9" spans="1:41" x14ac:dyDescent="0.25">
      <c r="A9" s="1">
        <v>900034438</v>
      </c>
      <c r="B9" s="1" t="s">
        <v>35</v>
      </c>
      <c r="C9" s="1" t="s">
        <v>36</v>
      </c>
      <c r="D9" s="1">
        <v>3505</v>
      </c>
      <c r="E9" s="1" t="s">
        <v>37</v>
      </c>
      <c r="F9" s="1">
        <v>3505</v>
      </c>
      <c r="G9" s="1"/>
      <c r="H9" s="1" t="s">
        <v>57</v>
      </c>
      <c r="I9" s="1" t="s">
        <v>58</v>
      </c>
      <c r="J9" s="2">
        <v>44511</v>
      </c>
      <c r="K9" s="6">
        <v>71980000</v>
      </c>
      <c r="L9" s="6">
        <v>71980000</v>
      </c>
      <c r="M9" s="1" t="s">
        <v>38</v>
      </c>
      <c r="N9" s="1" t="s">
        <v>74</v>
      </c>
      <c r="O9" s="1"/>
      <c r="P9" s="1"/>
      <c r="Q9" s="1"/>
      <c r="R9" s="1" t="s">
        <v>39</v>
      </c>
      <c r="S9" s="6">
        <v>71980000</v>
      </c>
      <c r="T9" s="6">
        <v>0</v>
      </c>
      <c r="U9" s="1"/>
      <c r="V9" s="6">
        <v>71980000</v>
      </c>
      <c r="W9" s="6">
        <v>0</v>
      </c>
      <c r="X9" s="1"/>
      <c r="Y9" s="6"/>
      <c r="Z9" s="1"/>
      <c r="AA9" s="1"/>
      <c r="AB9" s="1"/>
      <c r="AC9" s="3">
        <v>1000000000000000</v>
      </c>
      <c r="AD9" s="1"/>
      <c r="AE9" s="2">
        <v>44511</v>
      </c>
      <c r="AF9" s="1"/>
      <c r="AG9" s="1">
        <v>2</v>
      </c>
      <c r="AH9" s="1"/>
      <c r="AI9" s="1"/>
      <c r="AJ9" s="1">
        <v>1</v>
      </c>
      <c r="AK9" s="1">
        <v>20211130</v>
      </c>
      <c r="AL9" s="1">
        <v>20211112</v>
      </c>
      <c r="AM9" s="1">
        <v>71980000</v>
      </c>
      <c r="AN9" s="1">
        <v>0</v>
      </c>
      <c r="AO9" s="1">
        <v>20211223</v>
      </c>
    </row>
    <row r="10" spans="1:41" x14ac:dyDescent="0.25">
      <c r="A10" s="1">
        <v>900034438</v>
      </c>
      <c r="B10" s="1" t="s">
        <v>35</v>
      </c>
      <c r="C10" s="1" t="s">
        <v>36</v>
      </c>
      <c r="D10" s="1">
        <v>3507</v>
      </c>
      <c r="E10" s="1" t="s">
        <v>37</v>
      </c>
      <c r="F10" s="1">
        <v>3507</v>
      </c>
      <c r="G10" s="1"/>
      <c r="H10" s="1" t="s">
        <v>59</v>
      </c>
      <c r="I10" s="1" t="s">
        <v>60</v>
      </c>
      <c r="J10" s="2">
        <v>44512</v>
      </c>
      <c r="K10" s="6">
        <v>5900000</v>
      </c>
      <c r="L10" s="6">
        <v>5900000</v>
      </c>
      <c r="M10" s="1" t="s">
        <v>38</v>
      </c>
      <c r="N10" s="1" t="s">
        <v>72</v>
      </c>
      <c r="O10" s="1"/>
      <c r="P10" s="1"/>
      <c r="Q10" s="1"/>
      <c r="R10" s="1" t="s">
        <v>39</v>
      </c>
      <c r="S10" s="6">
        <v>5900000</v>
      </c>
      <c r="T10" s="6">
        <v>0</v>
      </c>
      <c r="U10" s="1"/>
      <c r="V10" s="6">
        <v>5900000</v>
      </c>
      <c r="W10" s="6">
        <v>0</v>
      </c>
      <c r="X10" s="1"/>
      <c r="Y10" s="6">
        <v>5900000</v>
      </c>
      <c r="Z10" s="1">
        <v>2201152600</v>
      </c>
      <c r="AA10" s="2">
        <v>44552</v>
      </c>
      <c r="AB10" s="1"/>
      <c r="AC10" s="3">
        <v>213096000000000</v>
      </c>
      <c r="AD10" s="1"/>
      <c r="AE10" s="2">
        <v>44512</v>
      </c>
      <c r="AF10" s="1"/>
      <c r="AG10" s="1">
        <v>2</v>
      </c>
      <c r="AH10" s="1"/>
      <c r="AI10" s="1"/>
      <c r="AJ10" s="1">
        <v>1</v>
      </c>
      <c r="AK10" s="1">
        <v>20211130</v>
      </c>
      <c r="AL10" s="1">
        <v>20211112</v>
      </c>
      <c r="AM10" s="1">
        <v>5900000</v>
      </c>
      <c r="AN10" s="1">
        <v>0</v>
      </c>
      <c r="AO10" s="1">
        <v>20211223</v>
      </c>
    </row>
    <row r="11" spans="1:41" x14ac:dyDescent="0.25">
      <c r="A11" s="1">
        <v>900034438</v>
      </c>
      <c r="B11" s="1" t="s">
        <v>35</v>
      </c>
      <c r="C11" s="1" t="s">
        <v>36</v>
      </c>
      <c r="D11" s="1">
        <v>3508</v>
      </c>
      <c r="E11" s="1" t="s">
        <v>37</v>
      </c>
      <c r="F11" s="1">
        <v>3508</v>
      </c>
      <c r="G11" s="1"/>
      <c r="H11" s="1" t="s">
        <v>61</v>
      </c>
      <c r="I11" s="1" t="s">
        <v>62</v>
      </c>
      <c r="J11" s="2">
        <v>44512</v>
      </c>
      <c r="K11" s="6">
        <v>463600</v>
      </c>
      <c r="L11" s="6">
        <v>463600</v>
      </c>
      <c r="M11" s="1" t="s">
        <v>38</v>
      </c>
      <c r="N11" s="1" t="s">
        <v>74</v>
      </c>
      <c r="O11" s="1"/>
      <c r="P11" s="1"/>
      <c r="Q11" s="1"/>
      <c r="R11" s="1" t="s">
        <v>39</v>
      </c>
      <c r="S11" s="6">
        <v>463600</v>
      </c>
      <c r="T11" s="6">
        <v>0</v>
      </c>
      <c r="U11" s="1"/>
      <c r="V11" s="6">
        <v>463600</v>
      </c>
      <c r="W11" s="6">
        <v>0</v>
      </c>
      <c r="X11" s="1"/>
      <c r="Y11" s="6"/>
      <c r="Z11" s="1"/>
      <c r="AA11" s="1"/>
      <c r="AB11" s="1"/>
      <c r="AC11" s="3">
        <v>1000000000000000</v>
      </c>
      <c r="AD11" s="1"/>
      <c r="AE11" s="2">
        <v>44512</v>
      </c>
      <c r="AF11" s="1"/>
      <c r="AG11" s="1">
        <v>2</v>
      </c>
      <c r="AH11" s="1"/>
      <c r="AI11" s="1"/>
      <c r="AJ11" s="1">
        <v>1</v>
      </c>
      <c r="AK11" s="1">
        <v>20211130</v>
      </c>
      <c r="AL11" s="1">
        <v>20211112</v>
      </c>
      <c r="AM11" s="1">
        <v>463600</v>
      </c>
      <c r="AN11" s="1">
        <v>0</v>
      </c>
      <c r="AO11" s="1">
        <v>20211223</v>
      </c>
    </row>
    <row r="12" spans="1:41" x14ac:dyDescent="0.25">
      <c r="A12" s="1">
        <v>900034438</v>
      </c>
      <c r="B12" s="1" t="s">
        <v>35</v>
      </c>
      <c r="C12" s="1" t="s">
        <v>36</v>
      </c>
      <c r="D12" s="1">
        <v>3509</v>
      </c>
      <c r="E12" s="1" t="s">
        <v>37</v>
      </c>
      <c r="F12" s="1">
        <v>3509</v>
      </c>
      <c r="G12" s="1"/>
      <c r="H12" s="1" t="s">
        <v>63</v>
      </c>
      <c r="I12" s="1" t="s">
        <v>64</v>
      </c>
      <c r="J12" s="2">
        <v>44512</v>
      </c>
      <c r="K12" s="6">
        <v>3750600</v>
      </c>
      <c r="L12" s="6">
        <v>3750600</v>
      </c>
      <c r="M12" s="1" t="s">
        <v>38</v>
      </c>
      <c r="N12" s="1" t="s">
        <v>72</v>
      </c>
      <c r="O12" s="1"/>
      <c r="P12" s="1"/>
      <c r="Q12" s="1"/>
      <c r="R12" s="1" t="s">
        <v>39</v>
      </c>
      <c r="S12" s="6">
        <v>3750600</v>
      </c>
      <c r="T12" s="6">
        <v>0</v>
      </c>
      <c r="U12" s="1"/>
      <c r="V12" s="6">
        <v>3750600</v>
      </c>
      <c r="W12" s="6">
        <v>0</v>
      </c>
      <c r="X12" s="1"/>
      <c r="Y12" s="6">
        <v>3750600</v>
      </c>
      <c r="Z12" s="1">
        <v>2201152600</v>
      </c>
      <c r="AA12" s="2">
        <v>44552</v>
      </c>
      <c r="AB12" s="1"/>
      <c r="AC12" s="3">
        <v>1000000000000000</v>
      </c>
      <c r="AD12" s="1"/>
      <c r="AE12" s="2">
        <v>44512</v>
      </c>
      <c r="AF12" s="1"/>
      <c r="AG12" s="1">
        <v>2</v>
      </c>
      <c r="AH12" s="1"/>
      <c r="AI12" s="1"/>
      <c r="AJ12" s="1">
        <v>1</v>
      </c>
      <c r="AK12" s="1">
        <v>20211130</v>
      </c>
      <c r="AL12" s="1">
        <v>20211112</v>
      </c>
      <c r="AM12" s="1">
        <v>3750600</v>
      </c>
      <c r="AN12" s="1">
        <v>0</v>
      </c>
      <c r="AO12" s="1">
        <v>20211223</v>
      </c>
    </row>
    <row r="13" spans="1:41" x14ac:dyDescent="0.25">
      <c r="A13" s="1">
        <v>900034438</v>
      </c>
      <c r="B13" s="1" t="s">
        <v>35</v>
      </c>
      <c r="C13" s="1" t="s">
        <v>36</v>
      </c>
      <c r="D13" s="1">
        <v>3506</v>
      </c>
      <c r="E13" s="1" t="s">
        <v>37</v>
      </c>
      <c r="F13" s="1">
        <v>3506</v>
      </c>
      <c r="G13" s="1"/>
      <c r="H13" s="1" t="s">
        <v>65</v>
      </c>
      <c r="I13" s="1" t="s">
        <v>66</v>
      </c>
      <c r="J13" s="2">
        <v>44511</v>
      </c>
      <c r="K13" s="6">
        <v>599440000</v>
      </c>
      <c r="L13" s="6">
        <v>599440000</v>
      </c>
      <c r="M13" s="1" t="s">
        <v>40</v>
      </c>
      <c r="N13" s="1" t="s">
        <v>108</v>
      </c>
      <c r="O13" s="1"/>
      <c r="P13" s="1"/>
      <c r="Q13" s="1"/>
      <c r="R13" s="1" t="s">
        <v>39</v>
      </c>
      <c r="S13" s="6">
        <v>599440000</v>
      </c>
      <c r="T13" s="6">
        <v>590000</v>
      </c>
      <c r="U13" s="1" t="s">
        <v>41</v>
      </c>
      <c r="V13" s="6">
        <v>598850000</v>
      </c>
      <c r="W13" s="6">
        <v>590000</v>
      </c>
      <c r="X13" s="1"/>
      <c r="Y13" s="6">
        <v>598850000</v>
      </c>
      <c r="Z13" s="1">
        <v>2201152600</v>
      </c>
      <c r="AA13" s="2">
        <v>44552</v>
      </c>
      <c r="AB13" s="1"/>
      <c r="AC13" s="3">
        <v>1000000000000000</v>
      </c>
      <c r="AD13" s="1"/>
      <c r="AE13" s="2">
        <v>44511</v>
      </c>
      <c r="AF13" s="1"/>
      <c r="AG13" s="1">
        <v>0</v>
      </c>
      <c r="AH13" s="1"/>
      <c r="AI13" s="1" t="s">
        <v>42</v>
      </c>
      <c r="AJ13" s="1">
        <v>2</v>
      </c>
      <c r="AK13" s="1">
        <v>20211230</v>
      </c>
      <c r="AL13" s="1">
        <v>20211210</v>
      </c>
      <c r="AM13" s="1">
        <v>599440000</v>
      </c>
      <c r="AN13" s="1">
        <v>0</v>
      </c>
      <c r="AO13" s="1">
        <v>20211223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8507-9A74-4219-BF91-B62582B3BCBC}">
  <dimension ref="B1:J40"/>
  <sheetViews>
    <sheetView showGridLines="0" topLeftCell="A13" zoomScaleNormal="100" zoomScaleSheetLayoutView="100" workbookViewId="0">
      <selection activeCell="L21" sqref="L21"/>
    </sheetView>
  </sheetViews>
  <sheetFormatPr baseColWidth="10" defaultRowHeight="12.75" x14ac:dyDescent="0.2"/>
  <cols>
    <col min="1" max="1" width="4.42578125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18" customHeight="1" thickBot="1" x14ac:dyDescent="0.25"/>
    <row r="2" spans="2:10" ht="19.5" customHeight="1" x14ac:dyDescent="0.2">
      <c r="B2" s="14"/>
      <c r="C2" s="15"/>
      <c r="D2" s="16" t="s">
        <v>81</v>
      </c>
      <c r="E2" s="17"/>
      <c r="F2" s="17"/>
      <c r="G2" s="17"/>
      <c r="H2" s="17"/>
      <c r="I2" s="18"/>
      <c r="J2" s="19" t="s">
        <v>82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83</v>
      </c>
      <c r="E4" s="17"/>
      <c r="F4" s="17"/>
      <c r="G4" s="17"/>
      <c r="H4" s="17"/>
      <c r="I4" s="18"/>
      <c r="J4" s="19" t="s">
        <v>84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13" t="s">
        <v>105</v>
      </c>
      <c r="E10" s="34"/>
      <c r="J10" s="33"/>
    </row>
    <row r="11" spans="2:10" x14ac:dyDescent="0.2">
      <c r="B11" s="32"/>
      <c r="J11" s="33"/>
    </row>
    <row r="12" spans="2:10" x14ac:dyDescent="0.2">
      <c r="B12" s="32"/>
      <c r="C12" s="13" t="s">
        <v>104</v>
      </c>
      <c r="J12" s="33"/>
    </row>
    <row r="13" spans="2:10" x14ac:dyDescent="0.2">
      <c r="B13" s="32"/>
      <c r="C13" s="13" t="s">
        <v>106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107</v>
      </c>
      <c r="J15" s="33"/>
    </row>
    <row r="16" spans="2:10" x14ac:dyDescent="0.2">
      <c r="B16" s="32"/>
      <c r="C16" s="35"/>
      <c r="J16" s="33"/>
    </row>
    <row r="17" spans="2:10" x14ac:dyDescent="0.2">
      <c r="B17" s="32"/>
      <c r="C17" s="13" t="s">
        <v>85</v>
      </c>
      <c r="D17" s="34"/>
      <c r="H17" s="36" t="s">
        <v>86</v>
      </c>
      <c r="I17" s="36" t="s">
        <v>87</v>
      </c>
      <c r="J17" s="33"/>
    </row>
    <row r="18" spans="2:10" x14ac:dyDescent="0.2">
      <c r="B18" s="32"/>
      <c r="C18" s="37" t="s">
        <v>88</v>
      </c>
      <c r="D18" s="37"/>
      <c r="E18" s="37"/>
      <c r="F18" s="37"/>
      <c r="H18" s="36">
        <v>11</v>
      </c>
      <c r="I18" s="38">
        <v>826060800</v>
      </c>
      <c r="J18" s="33"/>
    </row>
    <row r="19" spans="2:10" x14ac:dyDescent="0.2">
      <c r="B19" s="32"/>
      <c r="C19" s="13" t="s">
        <v>89</v>
      </c>
      <c r="H19" s="39">
        <v>5</v>
      </c>
      <c r="I19" s="40">
        <v>80565000</v>
      </c>
      <c r="J19" s="33"/>
    </row>
    <row r="20" spans="2:10" x14ac:dyDescent="0.2">
      <c r="B20" s="32"/>
      <c r="C20" s="13" t="s">
        <v>109</v>
      </c>
      <c r="H20" s="39">
        <v>1</v>
      </c>
      <c r="I20" s="40">
        <v>599440000</v>
      </c>
      <c r="J20" s="33"/>
    </row>
    <row r="21" spans="2:10" x14ac:dyDescent="0.2">
      <c r="B21" s="32"/>
      <c r="C21" s="13" t="s">
        <v>90</v>
      </c>
      <c r="H21" s="39"/>
      <c r="I21" s="40"/>
      <c r="J21" s="33"/>
    </row>
    <row r="22" spans="2:10" x14ac:dyDescent="0.2">
      <c r="B22" s="32"/>
      <c r="C22" s="13" t="s">
        <v>91</v>
      </c>
      <c r="H22" s="39"/>
      <c r="I22" s="40"/>
      <c r="J22" s="33"/>
    </row>
    <row r="23" spans="2:10" x14ac:dyDescent="0.2">
      <c r="B23" s="32"/>
      <c r="C23" s="13" t="s">
        <v>92</v>
      </c>
      <c r="H23" s="39"/>
      <c r="I23" s="40"/>
      <c r="J23" s="33"/>
    </row>
    <row r="24" spans="2:10" x14ac:dyDescent="0.2">
      <c r="B24" s="32"/>
      <c r="C24" s="13" t="s">
        <v>93</v>
      </c>
      <c r="H24" s="41"/>
      <c r="I24" s="42"/>
      <c r="J24" s="33"/>
    </row>
    <row r="25" spans="2:10" x14ac:dyDescent="0.2">
      <c r="B25" s="32"/>
      <c r="C25" s="37" t="s">
        <v>94</v>
      </c>
      <c r="D25" s="37"/>
      <c r="E25" s="37"/>
      <c r="F25" s="37"/>
      <c r="H25" s="43">
        <f>SUM(H19:H24)</f>
        <v>6</v>
      </c>
      <c r="I25" s="44">
        <f>(I19+I20+I21+I22+I23+I24)</f>
        <v>680005000</v>
      </c>
      <c r="J25" s="33"/>
    </row>
    <row r="26" spans="2:10" x14ac:dyDescent="0.2">
      <c r="B26" s="32"/>
      <c r="C26" s="13" t="s">
        <v>95</v>
      </c>
      <c r="H26" s="39">
        <v>2</v>
      </c>
      <c r="I26" s="40">
        <v>73022200</v>
      </c>
      <c r="J26" s="33"/>
    </row>
    <row r="27" spans="2:10" x14ac:dyDescent="0.2">
      <c r="B27" s="32"/>
      <c r="C27" s="13" t="s">
        <v>96</v>
      </c>
      <c r="H27" s="39"/>
      <c r="I27" s="40"/>
      <c r="J27" s="33"/>
    </row>
    <row r="28" spans="2:10" x14ac:dyDescent="0.2">
      <c r="B28" s="32"/>
      <c r="C28" s="13" t="s">
        <v>97</v>
      </c>
      <c r="H28" s="39"/>
      <c r="I28" s="40"/>
      <c r="J28" s="33"/>
    </row>
    <row r="29" spans="2:10" ht="12.75" customHeight="1" thickBot="1" x14ac:dyDescent="0.25">
      <c r="B29" s="32"/>
      <c r="C29" s="13" t="s">
        <v>98</v>
      </c>
      <c r="H29" s="45">
        <v>3</v>
      </c>
      <c r="I29" s="46">
        <v>73033600</v>
      </c>
      <c r="J29" s="33"/>
    </row>
    <row r="30" spans="2:10" x14ac:dyDescent="0.2">
      <c r="B30" s="32"/>
      <c r="C30" s="37" t="s">
        <v>99</v>
      </c>
      <c r="D30" s="37"/>
      <c r="E30" s="37"/>
      <c r="F30" s="37"/>
      <c r="H30" s="43">
        <f>SUM(H26:H29)</f>
        <v>5</v>
      </c>
      <c r="I30" s="44">
        <f>(I28+I29+I26)</f>
        <v>146055800</v>
      </c>
      <c r="J30" s="33"/>
    </row>
    <row r="31" spans="2:10" ht="13.5" thickBot="1" x14ac:dyDescent="0.25">
      <c r="B31" s="32"/>
      <c r="C31" s="37" t="s">
        <v>100</v>
      </c>
      <c r="D31" s="37"/>
      <c r="H31" s="47">
        <f>(H25+H30)</f>
        <v>11</v>
      </c>
      <c r="I31" s="48">
        <f>(I25+I30)</f>
        <v>826060800</v>
      </c>
      <c r="J31" s="33"/>
    </row>
    <row r="32" spans="2:10" ht="13.5" thickTop="1" x14ac:dyDescent="0.2">
      <c r="B32" s="32"/>
      <c r="C32" s="37"/>
      <c r="D32" s="37"/>
      <c r="H32" s="49"/>
      <c r="I32" s="40"/>
      <c r="J32" s="33"/>
    </row>
    <row r="33" spans="2:10" x14ac:dyDescent="0.2">
      <c r="B33" s="32"/>
      <c r="G33" s="49"/>
      <c r="H33" s="49"/>
      <c r="I33" s="49"/>
      <c r="J33" s="33"/>
    </row>
    <row r="34" spans="2:10" x14ac:dyDescent="0.2">
      <c r="B34" s="32"/>
      <c r="G34" s="49"/>
      <c r="H34" s="49"/>
      <c r="I34" s="49"/>
      <c r="J34" s="33"/>
    </row>
    <row r="35" spans="2:10" x14ac:dyDescent="0.2">
      <c r="B35" s="32"/>
      <c r="G35" s="49"/>
      <c r="H35" s="49"/>
      <c r="I35" s="49"/>
      <c r="J35" s="33"/>
    </row>
    <row r="36" spans="2:10" ht="13.5" thickBot="1" x14ac:dyDescent="0.25">
      <c r="B36" s="32"/>
      <c r="C36" s="50"/>
      <c r="D36" s="50"/>
      <c r="G36" s="50" t="s">
        <v>101</v>
      </c>
      <c r="H36" s="50"/>
      <c r="I36" s="49"/>
      <c r="J36" s="33"/>
    </row>
    <row r="37" spans="2:10" x14ac:dyDescent="0.2">
      <c r="B37" s="32"/>
      <c r="C37" s="49" t="s">
        <v>102</v>
      </c>
      <c r="D37" s="49"/>
      <c r="G37" s="49" t="s">
        <v>103</v>
      </c>
      <c r="H37" s="49"/>
      <c r="I37" s="49"/>
      <c r="J37" s="33"/>
    </row>
    <row r="38" spans="2:10" x14ac:dyDescent="0.2">
      <c r="B38" s="32"/>
      <c r="G38" s="49"/>
      <c r="H38" s="49"/>
      <c r="I38" s="49"/>
      <c r="J38" s="33"/>
    </row>
    <row r="39" spans="2:10" x14ac:dyDescent="0.2">
      <c r="B39" s="32"/>
      <c r="G39" s="49"/>
      <c r="H39" s="49"/>
      <c r="I39" s="49"/>
      <c r="J39" s="33"/>
    </row>
    <row r="40" spans="2:10" ht="18.75" customHeight="1" thickBot="1" x14ac:dyDescent="0.25">
      <c r="B40" s="51"/>
      <c r="C40" s="52"/>
      <c r="D40" s="52"/>
      <c r="E40" s="52"/>
      <c r="F40" s="52"/>
      <c r="G40" s="50"/>
      <c r="H40" s="50"/>
      <c r="I40" s="50"/>
      <c r="J40" s="5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</vt:lpstr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2022-01-05T14:11:17Z</dcterms:modified>
</cp:coreProperties>
</file>