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EB57BED8-329B-41BD-A86C-B4DAA8D2BEFB}" xr6:coauthVersionLast="47" xr6:coauthVersionMax="47" xr10:uidLastSave="{00000000-0000-0000-0000-000000000000}"/>
  <bookViews>
    <workbookView xWindow="-120" yWindow="-120" windowWidth="20730" windowHeight="11160" firstSheet="1" activeTab="3" xr2:uid="{F527619C-8271-4753-B7A5-36100CEF367C}"/>
  </bookViews>
  <sheets>
    <sheet name="RESUMEN COMFENALCO VALLE" sheetId="1" r:id="rId1"/>
    <sheet name="TD" sheetId="3" r:id="rId2"/>
    <sheet name="ESTADO DE CADA FACTURA" sheetId="2" r:id="rId3"/>
    <sheet name="FOR-CSA-018" sheetId="4" r:id="rId4"/>
  </sheets>
  <externalReferences>
    <externalReference r:id="rId5"/>
  </externalReferences>
  <definedNames>
    <definedName name="_xlnm._FilterDatabase" localSheetId="2" hidden="1">'ESTADO DE CADA FACTURA'!$A$2:$AQ$213</definedName>
    <definedName name="_xlnm._FilterDatabase" localSheetId="0" hidden="1">'RESUMEN COMFENALCO VALLE'!$A$10:$Q$224</definedName>
    <definedName name="dv">#REF!</definedName>
    <definedName name="EN">#REF!</definedName>
    <definedName name="eu">#REF!</definedName>
    <definedName name="ip">#REF!</definedName>
    <definedName name="SS">#REF!</definedName>
    <definedName name="TD">#REF!</definedName>
    <definedName name="tt">#REF!</definedName>
  </definedNames>
  <calcPr calcId="191029" iterate="1" iterateDelta="1E-4"/>
  <pivotCaches>
    <pivotCache cacheId="23"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4" l="1"/>
  <c r="H30" i="4"/>
  <c r="I25" i="4"/>
  <c r="H25" i="4"/>
  <c r="H31" i="4" l="1"/>
  <c r="I31" i="4"/>
  <c r="AA1" i="2"/>
  <c r="O1" i="2"/>
  <c r="X1" i="2" l="1"/>
  <c r="V1" i="2"/>
  <c r="T1" i="2"/>
  <c r="S1" i="2"/>
  <c r="L1" i="2"/>
  <c r="K1" i="2"/>
  <c r="H222" i="1"/>
  <c r="G222" i="1"/>
  <c r="I219" i="1"/>
  <c r="J217" i="1"/>
  <c r="O219" i="1"/>
  <c r="I218" i="1"/>
  <c r="O218" i="1" s="1"/>
  <c r="I220" i="1"/>
  <c r="O220" i="1" s="1"/>
  <c r="I221" i="1"/>
  <c r="O221" i="1" s="1"/>
  <c r="I217" i="1"/>
  <c r="O217" i="1" s="1"/>
  <c r="L208" i="1"/>
  <c r="L209" i="1"/>
  <c r="L210" i="1"/>
  <c r="L211" i="1"/>
  <c r="L212" i="1"/>
  <c r="L213" i="1"/>
  <c r="L214" i="1"/>
  <c r="L215" i="1"/>
  <c r="L216" i="1"/>
  <c r="L217" i="1"/>
  <c r="L218" i="1"/>
  <c r="L219" i="1"/>
  <c r="L220" i="1"/>
  <c r="L221" i="1"/>
  <c r="J20" i="1" l="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8" i="1"/>
  <c r="J219" i="1"/>
  <c r="J220" i="1"/>
  <c r="J221" i="1"/>
  <c r="J12" i="1"/>
  <c r="J13" i="1"/>
  <c r="J14" i="1"/>
  <c r="J15" i="1"/>
  <c r="J16" i="1"/>
  <c r="J17" i="1"/>
  <c r="J18" i="1"/>
  <c r="J19" i="1"/>
  <c r="F222" i="1"/>
  <c r="H226" i="1" s="1"/>
  <c r="J232" i="1"/>
  <c r="I216" i="1"/>
  <c r="O216" i="1" s="1"/>
  <c r="I215" i="1"/>
  <c r="O215" i="1" s="1"/>
  <c r="I214" i="1"/>
  <c r="O214" i="1" s="1"/>
  <c r="I213" i="1"/>
  <c r="O213" i="1" s="1"/>
  <c r="I212" i="1"/>
  <c r="O212" i="1" s="1"/>
  <c r="I211" i="1"/>
  <c r="O211" i="1" s="1"/>
  <c r="I210" i="1"/>
  <c r="O210" i="1" s="1"/>
  <c r="I209" i="1"/>
  <c r="O209" i="1" s="1"/>
  <c r="I208" i="1"/>
  <c r="O208" i="1" s="1"/>
  <c r="N207" i="1"/>
  <c r="L207" i="1"/>
  <c r="K207" i="1"/>
  <c r="I207" i="1"/>
  <c r="N206" i="1"/>
  <c r="L206" i="1"/>
  <c r="K206" i="1"/>
  <c r="I206" i="1"/>
  <c r="N205" i="1"/>
  <c r="L205" i="1"/>
  <c r="K205" i="1"/>
  <c r="I205" i="1"/>
  <c r="N204" i="1"/>
  <c r="L204" i="1"/>
  <c r="K204" i="1"/>
  <c r="I204" i="1"/>
  <c r="N203" i="1"/>
  <c r="L203" i="1"/>
  <c r="K203" i="1"/>
  <c r="I203" i="1"/>
  <c r="N202" i="1"/>
  <c r="L202" i="1"/>
  <c r="K202" i="1"/>
  <c r="I202" i="1"/>
  <c r="N201" i="1"/>
  <c r="L201" i="1"/>
  <c r="K201" i="1"/>
  <c r="I201" i="1"/>
  <c r="N200" i="1"/>
  <c r="L200" i="1"/>
  <c r="O200" i="1" s="1"/>
  <c r="K200" i="1"/>
  <c r="I200" i="1"/>
  <c r="N199" i="1"/>
  <c r="L199" i="1"/>
  <c r="K199" i="1"/>
  <c r="I199" i="1"/>
  <c r="N198" i="1"/>
  <c r="L198" i="1"/>
  <c r="K198" i="1"/>
  <c r="I198" i="1"/>
  <c r="N197" i="1"/>
  <c r="L197" i="1"/>
  <c r="K197" i="1"/>
  <c r="I197" i="1"/>
  <c r="N196" i="1"/>
  <c r="L196" i="1"/>
  <c r="K196" i="1"/>
  <c r="I196" i="1"/>
  <c r="N195" i="1"/>
  <c r="L195" i="1"/>
  <c r="K195" i="1"/>
  <c r="I195" i="1"/>
  <c r="N194" i="1"/>
  <c r="L194" i="1"/>
  <c r="K194" i="1"/>
  <c r="I194" i="1"/>
  <c r="N193" i="1"/>
  <c r="L193" i="1"/>
  <c r="K193" i="1"/>
  <c r="I193" i="1"/>
  <c r="N192" i="1"/>
  <c r="L192" i="1"/>
  <c r="K192" i="1"/>
  <c r="I192" i="1"/>
  <c r="N191" i="1"/>
  <c r="L191" i="1"/>
  <c r="K191" i="1"/>
  <c r="I191" i="1"/>
  <c r="N190" i="1"/>
  <c r="L190" i="1"/>
  <c r="K190" i="1"/>
  <c r="I190" i="1"/>
  <c r="N189" i="1"/>
  <c r="L189" i="1"/>
  <c r="K189" i="1"/>
  <c r="I189" i="1"/>
  <c r="N188" i="1"/>
  <c r="L188" i="1"/>
  <c r="K188" i="1"/>
  <c r="I188" i="1"/>
  <c r="N187" i="1"/>
  <c r="L187" i="1"/>
  <c r="K187" i="1"/>
  <c r="I187" i="1"/>
  <c r="N186" i="1"/>
  <c r="L186" i="1"/>
  <c r="K186" i="1"/>
  <c r="I186" i="1"/>
  <c r="N185" i="1"/>
  <c r="L185" i="1"/>
  <c r="K185" i="1"/>
  <c r="I185" i="1"/>
  <c r="N184" i="1"/>
  <c r="L184" i="1"/>
  <c r="K184" i="1"/>
  <c r="I184" i="1"/>
  <c r="N183" i="1"/>
  <c r="L183" i="1"/>
  <c r="K183" i="1"/>
  <c r="I183" i="1"/>
  <c r="N182" i="1"/>
  <c r="L182" i="1"/>
  <c r="K182" i="1"/>
  <c r="I182" i="1"/>
  <c r="N181" i="1"/>
  <c r="L181" i="1"/>
  <c r="K181" i="1"/>
  <c r="I181" i="1"/>
  <c r="N180" i="1"/>
  <c r="L180" i="1"/>
  <c r="K180" i="1"/>
  <c r="I180" i="1"/>
  <c r="N179" i="1"/>
  <c r="L179" i="1"/>
  <c r="K179" i="1"/>
  <c r="I179" i="1"/>
  <c r="N178" i="1"/>
  <c r="L178" i="1"/>
  <c r="K178" i="1"/>
  <c r="I178" i="1"/>
  <c r="N177" i="1"/>
  <c r="L177" i="1"/>
  <c r="K177" i="1"/>
  <c r="I177" i="1"/>
  <c r="N176" i="1"/>
  <c r="L176" i="1"/>
  <c r="K176" i="1"/>
  <c r="I176" i="1"/>
  <c r="N175" i="1"/>
  <c r="L175" i="1"/>
  <c r="K175" i="1"/>
  <c r="I175" i="1"/>
  <c r="N174" i="1"/>
  <c r="L174" i="1"/>
  <c r="K174" i="1"/>
  <c r="I174" i="1"/>
  <c r="N173" i="1"/>
  <c r="L173" i="1"/>
  <c r="K173" i="1"/>
  <c r="I173" i="1"/>
  <c r="N172" i="1"/>
  <c r="L172" i="1"/>
  <c r="K172" i="1"/>
  <c r="I172" i="1"/>
  <c r="N171" i="1"/>
  <c r="L171" i="1"/>
  <c r="K171" i="1"/>
  <c r="I171" i="1"/>
  <c r="N170" i="1"/>
  <c r="L170" i="1"/>
  <c r="K170" i="1"/>
  <c r="I170" i="1"/>
  <c r="N169" i="1"/>
  <c r="L169" i="1"/>
  <c r="K169" i="1"/>
  <c r="I169" i="1"/>
  <c r="N168" i="1"/>
  <c r="L168" i="1"/>
  <c r="K168" i="1"/>
  <c r="I168" i="1"/>
  <c r="N167" i="1"/>
  <c r="L167" i="1"/>
  <c r="K167" i="1"/>
  <c r="I167" i="1"/>
  <c r="N166" i="1"/>
  <c r="L166" i="1"/>
  <c r="K166" i="1"/>
  <c r="I166" i="1"/>
  <c r="N165" i="1"/>
  <c r="L165" i="1"/>
  <c r="K165" i="1"/>
  <c r="I165" i="1"/>
  <c r="N164" i="1"/>
  <c r="L164" i="1"/>
  <c r="K164" i="1"/>
  <c r="I164" i="1"/>
  <c r="N163" i="1"/>
  <c r="L163" i="1"/>
  <c r="K163" i="1"/>
  <c r="I163" i="1"/>
  <c r="N162" i="1"/>
  <c r="L162" i="1"/>
  <c r="K162" i="1"/>
  <c r="I162" i="1"/>
  <c r="N161" i="1"/>
  <c r="L161" i="1"/>
  <c r="K161" i="1"/>
  <c r="I161" i="1"/>
  <c r="N160" i="1"/>
  <c r="L160" i="1"/>
  <c r="O160" i="1" s="1"/>
  <c r="K160" i="1"/>
  <c r="I160" i="1"/>
  <c r="N159" i="1"/>
  <c r="L159" i="1"/>
  <c r="K159" i="1"/>
  <c r="I159" i="1"/>
  <c r="N158" i="1"/>
  <c r="L158" i="1"/>
  <c r="K158" i="1"/>
  <c r="I158" i="1"/>
  <c r="N157" i="1"/>
  <c r="L157" i="1"/>
  <c r="K157" i="1"/>
  <c r="I157" i="1"/>
  <c r="N156" i="1"/>
  <c r="L156" i="1"/>
  <c r="K156" i="1"/>
  <c r="I156" i="1"/>
  <c r="N155" i="1"/>
  <c r="L155" i="1"/>
  <c r="K155" i="1"/>
  <c r="I155" i="1"/>
  <c r="N154" i="1"/>
  <c r="L154" i="1"/>
  <c r="K154" i="1"/>
  <c r="I154" i="1"/>
  <c r="N153" i="1"/>
  <c r="L153" i="1"/>
  <c r="K153" i="1"/>
  <c r="I153" i="1"/>
  <c r="N152" i="1"/>
  <c r="L152" i="1"/>
  <c r="K152" i="1"/>
  <c r="I152" i="1"/>
  <c r="N151" i="1"/>
  <c r="L151" i="1"/>
  <c r="K151" i="1"/>
  <c r="I151" i="1"/>
  <c r="N150" i="1"/>
  <c r="L150" i="1"/>
  <c r="K150" i="1"/>
  <c r="I150" i="1"/>
  <c r="N149" i="1"/>
  <c r="L149" i="1"/>
  <c r="K149" i="1"/>
  <c r="I149" i="1"/>
  <c r="N148" i="1"/>
  <c r="L148" i="1"/>
  <c r="O148" i="1" s="1"/>
  <c r="K148" i="1"/>
  <c r="I148" i="1"/>
  <c r="N147" i="1"/>
  <c r="L147" i="1"/>
  <c r="K147" i="1"/>
  <c r="I147" i="1"/>
  <c r="N146" i="1"/>
  <c r="L146" i="1"/>
  <c r="K146" i="1"/>
  <c r="I146" i="1"/>
  <c r="N145" i="1"/>
  <c r="L145" i="1"/>
  <c r="K145" i="1"/>
  <c r="I145" i="1"/>
  <c r="N144" i="1"/>
  <c r="L144" i="1"/>
  <c r="K144" i="1"/>
  <c r="I144" i="1"/>
  <c r="N143" i="1"/>
  <c r="L143" i="1"/>
  <c r="K143" i="1"/>
  <c r="I143" i="1"/>
  <c r="N142" i="1"/>
  <c r="L142" i="1"/>
  <c r="K142" i="1"/>
  <c r="I142" i="1"/>
  <c r="N141" i="1"/>
  <c r="L141" i="1"/>
  <c r="K141" i="1"/>
  <c r="I141" i="1"/>
  <c r="N140" i="1"/>
  <c r="L140" i="1"/>
  <c r="K140" i="1"/>
  <c r="I140" i="1"/>
  <c r="N139" i="1"/>
  <c r="L139" i="1"/>
  <c r="K139" i="1"/>
  <c r="N138" i="1"/>
  <c r="L138" i="1"/>
  <c r="K138" i="1"/>
  <c r="I138" i="1"/>
  <c r="N137" i="1"/>
  <c r="L137" i="1"/>
  <c r="K137" i="1"/>
  <c r="I137" i="1"/>
  <c r="N136" i="1"/>
  <c r="L136" i="1"/>
  <c r="O136" i="1" s="1"/>
  <c r="K136" i="1"/>
  <c r="I136" i="1"/>
  <c r="N135" i="1"/>
  <c r="L135" i="1"/>
  <c r="K135" i="1"/>
  <c r="I135" i="1"/>
  <c r="N134" i="1"/>
  <c r="L134" i="1"/>
  <c r="O134" i="1" s="1"/>
  <c r="K134" i="1"/>
  <c r="I134" i="1"/>
  <c r="N133" i="1"/>
  <c r="L133" i="1"/>
  <c r="K133" i="1"/>
  <c r="I133" i="1"/>
  <c r="N132" i="1"/>
  <c r="L132" i="1"/>
  <c r="O132" i="1" s="1"/>
  <c r="K132" i="1"/>
  <c r="I132" i="1"/>
  <c r="N131" i="1"/>
  <c r="L131" i="1"/>
  <c r="K131" i="1"/>
  <c r="I131" i="1"/>
  <c r="N130" i="1"/>
  <c r="L130" i="1"/>
  <c r="O130" i="1" s="1"/>
  <c r="K130" i="1"/>
  <c r="I130" i="1"/>
  <c r="N129" i="1"/>
  <c r="L129" i="1"/>
  <c r="K129" i="1"/>
  <c r="I129" i="1"/>
  <c r="N128" i="1"/>
  <c r="L128" i="1"/>
  <c r="K128" i="1"/>
  <c r="I128" i="1"/>
  <c r="N127" i="1"/>
  <c r="L127" i="1"/>
  <c r="K127" i="1"/>
  <c r="I127" i="1"/>
  <c r="N126" i="1"/>
  <c r="L126" i="1"/>
  <c r="K126" i="1"/>
  <c r="I126" i="1"/>
  <c r="N125" i="1"/>
  <c r="L125" i="1"/>
  <c r="K125" i="1"/>
  <c r="I125" i="1"/>
  <c r="N124" i="1"/>
  <c r="L124" i="1"/>
  <c r="K124" i="1"/>
  <c r="I124" i="1"/>
  <c r="N123" i="1"/>
  <c r="L123" i="1"/>
  <c r="K123" i="1"/>
  <c r="I123" i="1"/>
  <c r="O122" i="1"/>
  <c r="I122" i="1"/>
  <c r="O121" i="1"/>
  <c r="I121" i="1"/>
  <c r="O120" i="1"/>
  <c r="I120" i="1"/>
  <c r="O119" i="1"/>
  <c r="I119" i="1"/>
  <c r="O118" i="1"/>
  <c r="I118" i="1"/>
  <c r="N117" i="1"/>
  <c r="L117" i="1"/>
  <c r="K117" i="1"/>
  <c r="I117" i="1"/>
  <c r="N116" i="1"/>
  <c r="L116" i="1"/>
  <c r="K116" i="1"/>
  <c r="I116" i="1"/>
  <c r="N115" i="1"/>
  <c r="L115" i="1"/>
  <c r="K115" i="1"/>
  <c r="I115" i="1"/>
  <c r="N114" i="1"/>
  <c r="L114" i="1"/>
  <c r="K114" i="1"/>
  <c r="I114" i="1"/>
  <c r="N113" i="1"/>
  <c r="L113" i="1"/>
  <c r="K113" i="1"/>
  <c r="I113" i="1"/>
  <c r="O112" i="1"/>
  <c r="I112" i="1"/>
  <c r="O111" i="1"/>
  <c r="I111" i="1"/>
  <c r="N110" i="1"/>
  <c r="L110" i="1"/>
  <c r="K110" i="1"/>
  <c r="I110" i="1"/>
  <c r="O109" i="1"/>
  <c r="I109" i="1"/>
  <c r="O108" i="1"/>
  <c r="I108" i="1"/>
  <c r="O107" i="1"/>
  <c r="I107" i="1"/>
  <c r="O106" i="1"/>
  <c r="I106" i="1"/>
  <c r="O105" i="1"/>
  <c r="I105" i="1"/>
  <c r="O104" i="1"/>
  <c r="I104" i="1"/>
  <c r="O103" i="1"/>
  <c r="I103" i="1"/>
  <c r="O102" i="1"/>
  <c r="I102" i="1"/>
  <c r="O101" i="1"/>
  <c r="I101" i="1"/>
  <c r="O100" i="1"/>
  <c r="I100" i="1"/>
  <c r="O99" i="1"/>
  <c r="I99" i="1"/>
  <c r="O98" i="1"/>
  <c r="I98" i="1"/>
  <c r="O97" i="1"/>
  <c r="I97" i="1"/>
  <c r="O96" i="1"/>
  <c r="I96" i="1"/>
  <c r="O95" i="1"/>
  <c r="I95" i="1"/>
  <c r="N94" i="1"/>
  <c r="L94" i="1"/>
  <c r="K94" i="1"/>
  <c r="I94" i="1"/>
  <c r="N93" i="1"/>
  <c r="L93" i="1"/>
  <c r="K93" i="1"/>
  <c r="I93" i="1"/>
  <c r="N92" i="1"/>
  <c r="L92" i="1"/>
  <c r="K92" i="1"/>
  <c r="I92" i="1"/>
  <c r="N91" i="1"/>
  <c r="L91" i="1"/>
  <c r="K91" i="1"/>
  <c r="I91" i="1"/>
  <c r="N90" i="1"/>
  <c r="L90" i="1"/>
  <c r="K90" i="1"/>
  <c r="I90" i="1"/>
  <c r="N89" i="1"/>
  <c r="L89" i="1"/>
  <c r="K89" i="1"/>
  <c r="I89" i="1"/>
  <c r="N88" i="1"/>
  <c r="L88" i="1"/>
  <c r="K88" i="1"/>
  <c r="I88" i="1"/>
  <c r="N87" i="1"/>
  <c r="L87" i="1"/>
  <c r="K87" i="1"/>
  <c r="I87" i="1"/>
  <c r="N86" i="1"/>
  <c r="L86" i="1"/>
  <c r="K86" i="1"/>
  <c r="I86" i="1"/>
  <c r="N85" i="1"/>
  <c r="L85" i="1"/>
  <c r="K85" i="1"/>
  <c r="I85" i="1"/>
  <c r="N84" i="1"/>
  <c r="L84" i="1"/>
  <c r="K84" i="1"/>
  <c r="I84" i="1"/>
  <c r="N83" i="1"/>
  <c r="L83" i="1"/>
  <c r="K83" i="1"/>
  <c r="I83" i="1"/>
  <c r="N82" i="1"/>
  <c r="L82" i="1"/>
  <c r="K82" i="1"/>
  <c r="I82" i="1"/>
  <c r="N81" i="1"/>
  <c r="L81" i="1"/>
  <c r="K81" i="1"/>
  <c r="I81" i="1"/>
  <c r="N80" i="1"/>
  <c r="L80" i="1"/>
  <c r="K80" i="1"/>
  <c r="I80" i="1"/>
  <c r="N79" i="1"/>
  <c r="L79" i="1"/>
  <c r="K79" i="1"/>
  <c r="I79" i="1"/>
  <c r="N78" i="1"/>
  <c r="L78" i="1"/>
  <c r="K78" i="1"/>
  <c r="I78" i="1"/>
  <c r="N77" i="1"/>
  <c r="L77" i="1"/>
  <c r="K77" i="1"/>
  <c r="I77" i="1"/>
  <c r="N76" i="1"/>
  <c r="L76" i="1"/>
  <c r="K76" i="1"/>
  <c r="I76" i="1"/>
  <c r="N75" i="1"/>
  <c r="L75" i="1"/>
  <c r="K75" i="1"/>
  <c r="I75" i="1"/>
  <c r="N74" i="1"/>
  <c r="L74" i="1"/>
  <c r="K74" i="1"/>
  <c r="I74" i="1"/>
  <c r="N73" i="1"/>
  <c r="L73" i="1"/>
  <c r="K73" i="1"/>
  <c r="I73" i="1"/>
  <c r="N72" i="1"/>
  <c r="L72" i="1"/>
  <c r="K72" i="1"/>
  <c r="I72" i="1"/>
  <c r="N71" i="1"/>
  <c r="L71" i="1"/>
  <c r="K71" i="1"/>
  <c r="I71" i="1"/>
  <c r="N70" i="1"/>
  <c r="L70" i="1"/>
  <c r="K70" i="1"/>
  <c r="I70" i="1"/>
  <c r="N69" i="1"/>
  <c r="L69" i="1"/>
  <c r="K69" i="1"/>
  <c r="I69" i="1"/>
  <c r="N68" i="1"/>
  <c r="L68" i="1"/>
  <c r="K68" i="1"/>
  <c r="I68" i="1"/>
  <c r="N67" i="1"/>
  <c r="L67" i="1"/>
  <c r="K67" i="1"/>
  <c r="I67" i="1"/>
  <c r="N66" i="1"/>
  <c r="L66" i="1"/>
  <c r="K66" i="1"/>
  <c r="I66" i="1"/>
  <c r="I65" i="1"/>
  <c r="C65" i="1"/>
  <c r="I64" i="1"/>
  <c r="C64" i="1"/>
  <c r="I63" i="1"/>
  <c r="C63" i="1"/>
  <c r="N63" i="1" s="1"/>
  <c r="O63" i="1" s="1"/>
  <c r="I62" i="1"/>
  <c r="C62" i="1"/>
  <c r="K62" i="1" s="1"/>
  <c r="I61" i="1"/>
  <c r="C61" i="1"/>
  <c r="I60" i="1"/>
  <c r="C60" i="1"/>
  <c r="I59" i="1"/>
  <c r="C59" i="1"/>
  <c r="N59" i="1" s="1"/>
  <c r="O59" i="1" s="1"/>
  <c r="O58" i="1"/>
  <c r="I58" i="1"/>
  <c r="C58" i="1"/>
  <c r="I57" i="1"/>
  <c r="C57" i="1"/>
  <c r="N57" i="1" s="1"/>
  <c r="O57" i="1" s="1"/>
  <c r="I56" i="1"/>
  <c r="C56" i="1"/>
  <c r="K56" i="1" s="1"/>
  <c r="I55" i="1"/>
  <c r="C55" i="1"/>
  <c r="I54" i="1"/>
  <c r="C54" i="1"/>
  <c r="N54" i="1" s="1"/>
  <c r="O54" i="1" s="1"/>
  <c r="I53" i="1"/>
  <c r="C53" i="1"/>
  <c r="N53" i="1" s="1"/>
  <c r="O53" i="1" s="1"/>
  <c r="I52" i="1"/>
  <c r="C52" i="1"/>
  <c r="K52" i="1" s="1"/>
  <c r="I51" i="1"/>
  <c r="C51" i="1"/>
  <c r="I50" i="1"/>
  <c r="C50" i="1"/>
  <c r="N50" i="1" s="1"/>
  <c r="O50" i="1" s="1"/>
  <c r="I49" i="1"/>
  <c r="C49" i="1"/>
  <c r="N49" i="1" s="1"/>
  <c r="O49" i="1" s="1"/>
  <c r="I48" i="1"/>
  <c r="C48" i="1"/>
  <c r="K48" i="1" s="1"/>
  <c r="I47" i="1"/>
  <c r="C47" i="1"/>
  <c r="I46" i="1"/>
  <c r="C46" i="1"/>
  <c r="N46" i="1" s="1"/>
  <c r="O46" i="1" s="1"/>
  <c r="I45" i="1"/>
  <c r="C45" i="1"/>
  <c r="N45" i="1" s="1"/>
  <c r="O45" i="1" s="1"/>
  <c r="I44" i="1"/>
  <c r="C44" i="1"/>
  <c r="K44" i="1" s="1"/>
  <c r="I43" i="1"/>
  <c r="C43" i="1"/>
  <c r="I42" i="1"/>
  <c r="C42" i="1"/>
  <c r="N42" i="1" s="1"/>
  <c r="O42" i="1" s="1"/>
  <c r="I41" i="1"/>
  <c r="C41" i="1"/>
  <c r="N41" i="1" s="1"/>
  <c r="O41" i="1" s="1"/>
  <c r="I40" i="1"/>
  <c r="C40" i="1"/>
  <c r="K40" i="1" s="1"/>
  <c r="I39" i="1"/>
  <c r="C39" i="1"/>
  <c r="I38" i="1"/>
  <c r="C38" i="1"/>
  <c r="N38" i="1" s="1"/>
  <c r="O38" i="1" s="1"/>
  <c r="I37" i="1"/>
  <c r="C37" i="1"/>
  <c r="N37" i="1" s="1"/>
  <c r="O37" i="1" s="1"/>
  <c r="I36" i="1"/>
  <c r="C36" i="1"/>
  <c r="K36" i="1" s="1"/>
  <c r="I35" i="1"/>
  <c r="C35" i="1"/>
  <c r="I34" i="1"/>
  <c r="C34" i="1"/>
  <c r="N34" i="1" s="1"/>
  <c r="O34" i="1" s="1"/>
  <c r="I33" i="1"/>
  <c r="C33" i="1"/>
  <c r="N33" i="1" s="1"/>
  <c r="O33" i="1" s="1"/>
  <c r="I32" i="1"/>
  <c r="C32" i="1"/>
  <c r="L32" i="1" s="1"/>
  <c r="I31" i="1"/>
  <c r="C31" i="1"/>
  <c r="K31" i="1" s="1"/>
  <c r="I30" i="1"/>
  <c r="C30" i="1"/>
  <c r="I29" i="1"/>
  <c r="C29" i="1"/>
  <c r="N29" i="1" s="1"/>
  <c r="O29" i="1" s="1"/>
  <c r="I28" i="1"/>
  <c r="C28" i="1"/>
  <c r="N28" i="1" s="1"/>
  <c r="O28" i="1" s="1"/>
  <c r="I27" i="1"/>
  <c r="C27" i="1"/>
  <c r="K27" i="1" s="1"/>
  <c r="I26" i="1"/>
  <c r="C26" i="1"/>
  <c r="I25" i="1"/>
  <c r="C25" i="1"/>
  <c r="N25" i="1" s="1"/>
  <c r="O25" i="1" s="1"/>
  <c r="I24" i="1"/>
  <c r="C24" i="1"/>
  <c r="N24" i="1" s="1"/>
  <c r="O24" i="1" s="1"/>
  <c r="I23" i="1"/>
  <c r="C23" i="1"/>
  <c r="L23" i="1" s="1"/>
  <c r="I22" i="1"/>
  <c r="C22" i="1"/>
  <c r="M22" i="1" s="1"/>
  <c r="I21" i="1"/>
  <c r="C21" i="1"/>
  <c r="N21" i="1" s="1"/>
  <c r="I20" i="1"/>
  <c r="C20" i="1"/>
  <c r="L20" i="1" s="1"/>
  <c r="I19" i="1"/>
  <c r="C19" i="1"/>
  <c r="K19" i="1" s="1"/>
  <c r="I18" i="1"/>
  <c r="C18" i="1"/>
  <c r="L18" i="1" s="1"/>
  <c r="I17" i="1"/>
  <c r="C17" i="1"/>
  <c r="I16" i="1"/>
  <c r="C16" i="1"/>
  <c r="M16" i="1" s="1"/>
  <c r="I15" i="1"/>
  <c r="C15" i="1"/>
  <c r="N15" i="1" s="1"/>
  <c r="I14" i="1"/>
  <c r="C14" i="1"/>
  <c r="I13" i="1"/>
  <c r="C13" i="1"/>
  <c r="I12" i="1"/>
  <c r="C12" i="1"/>
  <c r="J11" i="1"/>
  <c r="I11" i="1"/>
  <c r="C11" i="1"/>
  <c r="N11" i="1" s="1"/>
  <c r="I222" i="1" l="1"/>
  <c r="O151" i="1"/>
  <c r="N44" i="1"/>
  <c r="O44" i="1" s="1"/>
  <c r="O88" i="1"/>
  <c r="O90" i="1"/>
  <c r="O126" i="1"/>
  <c r="O128" i="1"/>
  <c r="K22" i="1"/>
  <c r="K23" i="1"/>
  <c r="K24" i="1"/>
  <c r="K26" i="1"/>
  <c r="K28" i="1"/>
  <c r="K33" i="1"/>
  <c r="K34" i="1"/>
  <c r="K54" i="1"/>
  <c r="O147" i="1"/>
  <c r="O167" i="1"/>
  <c r="O169" i="1"/>
  <c r="O171" i="1"/>
  <c r="O173" i="1"/>
  <c r="O175" i="1"/>
  <c r="O177" i="1"/>
  <c r="O179" i="1"/>
  <c r="O185" i="1"/>
  <c r="O187" i="1"/>
  <c r="O191" i="1"/>
  <c r="O193" i="1"/>
  <c r="O195" i="1"/>
  <c r="O207" i="1"/>
  <c r="N16" i="1"/>
  <c r="K17" i="1"/>
  <c r="N36" i="1"/>
  <c r="O36" i="1" s="1"/>
  <c r="K46" i="1"/>
  <c r="N56" i="1"/>
  <c r="O56" i="1" s="1"/>
  <c r="K57" i="1"/>
  <c r="K59" i="1"/>
  <c r="O83" i="1"/>
  <c r="O91" i="1"/>
  <c r="O93" i="1"/>
  <c r="O110" i="1"/>
  <c r="O182" i="1"/>
  <c r="O190" i="1"/>
  <c r="O75" i="1"/>
  <c r="O115" i="1"/>
  <c r="O166" i="1"/>
  <c r="O170" i="1"/>
  <c r="O174" i="1"/>
  <c r="O72" i="1"/>
  <c r="O74" i="1"/>
  <c r="O76" i="1"/>
  <c r="O87" i="1"/>
  <c r="O127" i="1"/>
  <c r="O131" i="1"/>
  <c r="O144" i="1"/>
  <c r="O163" i="1"/>
  <c r="O78" i="1"/>
  <c r="O124" i="1"/>
  <c r="O142" i="1"/>
  <c r="O206" i="1"/>
  <c r="O70" i="1"/>
  <c r="M13" i="1"/>
  <c r="N40" i="1"/>
  <c r="O40" i="1" s="1"/>
  <c r="K41" i="1"/>
  <c r="K42" i="1"/>
  <c r="N52" i="1"/>
  <c r="O52" i="1" s="1"/>
  <c r="N62" i="1"/>
  <c r="O62" i="1" s="1"/>
  <c r="K63" i="1"/>
  <c r="O67" i="1"/>
  <c r="O69" i="1"/>
  <c r="O71" i="1"/>
  <c r="O73" i="1"/>
  <c r="O77" i="1"/>
  <c r="O79" i="1"/>
  <c r="O81" i="1"/>
  <c r="O92" i="1"/>
  <c r="O116" i="1"/>
  <c r="O133" i="1"/>
  <c r="O139" i="1"/>
  <c r="O141" i="1"/>
  <c r="O143" i="1"/>
  <c r="O145" i="1"/>
  <c r="O154" i="1"/>
  <c r="O158" i="1"/>
  <c r="O176" i="1"/>
  <c r="O183" i="1"/>
  <c r="O201" i="1"/>
  <c r="O203" i="1"/>
  <c r="N20" i="1"/>
  <c r="O20" i="1" s="1"/>
  <c r="K21" i="1"/>
  <c r="K38" i="1"/>
  <c r="N48" i="1"/>
  <c r="O48" i="1" s="1"/>
  <c r="K49" i="1"/>
  <c r="K50" i="1"/>
  <c r="O89" i="1"/>
  <c r="O94" i="1"/>
  <c r="O137" i="1"/>
  <c r="O153" i="1"/>
  <c r="O155" i="1"/>
  <c r="O157" i="1"/>
  <c r="O159" i="1"/>
  <c r="O161" i="1"/>
  <c r="O184" i="1"/>
  <c r="O192" i="1"/>
  <c r="O199" i="1"/>
  <c r="N32" i="1"/>
  <c r="O32" i="1" s="1"/>
  <c r="O82" i="1"/>
  <c r="O114" i="1"/>
  <c r="O135" i="1"/>
  <c r="O146" i="1"/>
  <c r="O162" i="1"/>
  <c r="O164" i="1"/>
  <c r="O178" i="1"/>
  <c r="O180" i="1"/>
  <c r="O189" i="1"/>
  <c r="O194" i="1"/>
  <c r="O196" i="1"/>
  <c r="O205" i="1"/>
  <c r="M12" i="1"/>
  <c r="N13" i="1"/>
  <c r="O86" i="1"/>
  <c r="O113" i="1"/>
  <c r="O123" i="1"/>
  <c r="O125" i="1"/>
  <c r="O150" i="1"/>
  <c r="O152" i="1"/>
  <c r="O168" i="1"/>
  <c r="O198" i="1"/>
  <c r="N12" i="1"/>
  <c r="M17" i="1"/>
  <c r="N22" i="1"/>
  <c r="N17" i="1"/>
  <c r="K11" i="1"/>
  <c r="K12" i="1"/>
  <c r="M21" i="1"/>
  <c r="N23" i="1"/>
  <c r="O23" i="1" s="1"/>
  <c r="K30" i="1"/>
  <c r="K32" i="1"/>
  <c r="K37" i="1"/>
  <c r="K45" i="1"/>
  <c r="K53" i="1"/>
  <c r="K60" i="1"/>
  <c r="K64" i="1"/>
  <c r="O66" i="1"/>
  <c r="O85" i="1"/>
  <c r="O117" i="1"/>
  <c r="O129" i="1"/>
  <c r="O138" i="1"/>
  <c r="O140" i="1"/>
  <c r="O149" i="1"/>
  <c r="O156" i="1"/>
  <c r="O165" i="1"/>
  <c r="O172" i="1"/>
  <c r="O181" i="1"/>
  <c r="O186" i="1"/>
  <c r="O188" i="1"/>
  <c r="O197" i="1"/>
  <c r="O202" i="1"/>
  <c r="O204" i="1"/>
  <c r="L11" i="1"/>
  <c r="N14" i="1"/>
  <c r="N19" i="1"/>
  <c r="N30" i="1"/>
  <c r="O30" i="1" s="1"/>
  <c r="N60" i="1"/>
  <c r="O60" i="1" s="1"/>
  <c r="N64" i="1"/>
  <c r="O64" i="1" s="1"/>
  <c r="L14" i="1"/>
  <c r="N35" i="1"/>
  <c r="O35" i="1" s="1"/>
  <c r="N43" i="1"/>
  <c r="O43" i="1" s="1"/>
  <c r="N47" i="1"/>
  <c r="O47" i="1" s="1"/>
  <c r="N51" i="1"/>
  <c r="O51" i="1" s="1"/>
  <c r="N26" i="1"/>
  <c r="O26" i="1" s="1"/>
  <c r="M11" i="1"/>
  <c r="L12" i="1"/>
  <c r="K13" i="1"/>
  <c r="K16" i="1"/>
  <c r="K18" i="1"/>
  <c r="N18" i="1"/>
  <c r="O18" i="1" s="1"/>
  <c r="K20" i="1"/>
  <c r="L21" i="1"/>
  <c r="L22" i="1"/>
  <c r="K25" i="1"/>
  <c r="N27" i="1"/>
  <c r="O27" i="1" s="1"/>
  <c r="K29" i="1"/>
  <c r="N31" i="1"/>
  <c r="O31" i="1" s="1"/>
  <c r="K61" i="1"/>
  <c r="K65" i="1"/>
  <c r="O68" i="1"/>
  <c r="O84" i="1"/>
  <c r="L15" i="1"/>
  <c r="O15" i="1" s="1"/>
  <c r="M19" i="1"/>
  <c r="L13" i="1"/>
  <c r="K14" i="1"/>
  <c r="K15" i="1"/>
  <c r="L16" i="1"/>
  <c r="L19" i="1"/>
  <c r="K35" i="1"/>
  <c r="K39" i="1"/>
  <c r="K43" i="1"/>
  <c r="K47" i="1"/>
  <c r="K51" i="1"/>
  <c r="K55" i="1"/>
  <c r="N61" i="1"/>
  <c r="O61" i="1" s="1"/>
  <c r="N65" i="1"/>
  <c r="O65" i="1" s="1"/>
  <c r="O80" i="1"/>
  <c r="N39" i="1"/>
  <c r="O39" i="1" s="1"/>
  <c r="N55" i="1"/>
  <c r="O55" i="1" s="1"/>
  <c r="L17" i="1"/>
  <c r="O21" i="1" l="1"/>
  <c r="O16" i="1"/>
  <c r="O13" i="1"/>
  <c r="O22" i="1"/>
  <c r="O14" i="1"/>
  <c r="O17" i="1"/>
  <c r="O19" i="1"/>
  <c r="O12" i="1"/>
  <c r="O11" i="1"/>
</calcChain>
</file>

<file path=xl/sharedStrings.xml><?xml version="1.0" encoding="utf-8"?>
<sst xmlns="http://schemas.openxmlformats.org/spreadsheetml/2006/main" count="2668" uniqueCount="890">
  <si>
    <t>ESTADO DE CARTERA - RADICADO</t>
  </si>
  <si>
    <t>EPS: COMFENALCO VALLE</t>
  </si>
  <si>
    <t>CORTE A: SEPTIEMBRE 30 2021</t>
  </si>
  <si>
    <t>PREFIJO</t>
  </si>
  <si>
    <t>No. FACT</t>
  </si>
  <si>
    <t>FACTURA</t>
  </si>
  <si>
    <t xml:space="preserve">FECHA EMISION </t>
  </si>
  <si>
    <t>FECHA DEVOLUCION</t>
  </si>
  <si>
    <t>VALOR</t>
  </si>
  <si>
    <t>ABONO</t>
  </si>
  <si>
    <t>GLOSA</t>
  </si>
  <si>
    <t>SALDO</t>
  </si>
  <si>
    <t>No. DIAS</t>
  </si>
  <si>
    <t>NO FACTURA</t>
  </si>
  <si>
    <t>valor radicado en EPS</t>
  </si>
  <si>
    <t>GLOSA ACEPTADA POR IPS</t>
  </si>
  <si>
    <t>TOTAL ABONOS</t>
  </si>
  <si>
    <t xml:space="preserve">SALDO </t>
  </si>
  <si>
    <t>OBSERVACIONES HMCR</t>
  </si>
  <si>
    <t>FV</t>
  </si>
  <si>
    <t>29/09/2013</t>
  </si>
  <si>
    <t>GLOSA ACEPTADA POR LA IPS</t>
  </si>
  <si>
    <t>30/10/2014</t>
  </si>
  <si>
    <t>29/04/2015</t>
  </si>
  <si>
    <t>FACTURA CANCELADA</t>
  </si>
  <si>
    <t>29/06/2015</t>
  </si>
  <si>
    <t>FACTURA CORRIENTE</t>
  </si>
  <si>
    <t>30/07/2015</t>
  </si>
  <si>
    <t>FACTURA CERRADA SIN RESPUESTA IPS</t>
  </si>
  <si>
    <t>NO SE DIO LA INORMACION EXTAMPOREINIDAD</t>
  </si>
  <si>
    <t>30/08/2015</t>
  </si>
  <si>
    <t>29/11/2015</t>
  </si>
  <si>
    <t>30/01/2016</t>
  </si>
  <si>
    <t>28/02/2016</t>
  </si>
  <si>
    <t>30/03/2016</t>
  </si>
  <si>
    <t>FACTURA NO RADICADA</t>
  </si>
  <si>
    <t>29/04/2016</t>
  </si>
  <si>
    <t>30/05/2016</t>
  </si>
  <si>
    <t>29/06/2016</t>
  </si>
  <si>
    <t>30/07/2016</t>
  </si>
  <si>
    <t>30/08/2016</t>
  </si>
  <si>
    <t>29/09/2016</t>
  </si>
  <si>
    <t>30/10/2016</t>
  </si>
  <si>
    <t>29/11/2016</t>
  </si>
  <si>
    <t>28/12/2016</t>
  </si>
  <si>
    <t>30/01/2017</t>
  </si>
  <si>
    <t>27/02/2017</t>
  </si>
  <si>
    <t>30/03/2017</t>
  </si>
  <si>
    <t>29/04/2017</t>
  </si>
  <si>
    <t>30/05/2017</t>
  </si>
  <si>
    <t>29/06/2017</t>
  </si>
  <si>
    <t>30/08/2017</t>
  </si>
  <si>
    <t>29/04/2018</t>
  </si>
  <si>
    <t>29/05/2018</t>
  </si>
  <si>
    <t>29/06/2018</t>
  </si>
  <si>
    <t>30/07/2018</t>
  </si>
  <si>
    <t>30/08/2018</t>
  </si>
  <si>
    <t>29/09/2018</t>
  </si>
  <si>
    <t>30/10/2018</t>
  </si>
  <si>
    <t>29/11/2018</t>
  </si>
  <si>
    <t>ESTADO DE RADICADO</t>
  </si>
  <si>
    <t>NO CRUZA</t>
  </si>
  <si>
    <t>27/12/2018</t>
  </si>
  <si>
    <t>E</t>
  </si>
  <si>
    <t>24/01/2019</t>
  </si>
  <si>
    <t>24/02/2019</t>
  </si>
  <si>
    <t>24/03/2019</t>
  </si>
  <si>
    <t>24/04/2019</t>
  </si>
  <si>
    <t>27/06/2019</t>
  </si>
  <si>
    <t>28/07/2019</t>
  </si>
  <si>
    <t>FVM</t>
  </si>
  <si>
    <t>FVM200997</t>
  </si>
  <si>
    <t>14/08/2019</t>
  </si>
  <si>
    <t>FVM201004</t>
  </si>
  <si>
    <t>FVM202108</t>
  </si>
  <si>
    <t>15/08/2019</t>
  </si>
  <si>
    <t>FVM202129</t>
  </si>
  <si>
    <t>FVM202617</t>
  </si>
  <si>
    <t>16/08/2019</t>
  </si>
  <si>
    <t>FVM203900</t>
  </si>
  <si>
    <t>19/08/2019</t>
  </si>
  <si>
    <t>FVM207124</t>
  </si>
  <si>
    <t>25/08/2019</t>
  </si>
  <si>
    <t>FVM213911</t>
  </si>
  <si>
    <t>31/08/2019</t>
  </si>
  <si>
    <t>FVM219305</t>
  </si>
  <si>
    <t>22/09/2019</t>
  </si>
  <si>
    <t>FVM220616</t>
  </si>
  <si>
    <t>24/09/2019</t>
  </si>
  <si>
    <t>FVM225822</t>
  </si>
  <si>
    <t>02/10/2019</t>
  </si>
  <si>
    <t>FVM227081</t>
  </si>
  <si>
    <t>06/10/2019</t>
  </si>
  <si>
    <t>FACTURA DEVUELTA</t>
  </si>
  <si>
    <t>FVM229639</t>
  </si>
  <si>
    <t>15/10/2019</t>
  </si>
  <si>
    <t>FVM235835</t>
  </si>
  <si>
    <t>29/10/2019</t>
  </si>
  <si>
    <t>FVM236866</t>
  </si>
  <si>
    <t>30/10/2019</t>
  </si>
  <si>
    <t>FVM238567</t>
  </si>
  <si>
    <t>03/11/2019</t>
  </si>
  <si>
    <t>FVM240189</t>
  </si>
  <si>
    <t>08/11/2019</t>
  </si>
  <si>
    <t>FVM257134</t>
  </si>
  <si>
    <t>04/01/2020</t>
  </si>
  <si>
    <t>FVM258214</t>
  </si>
  <si>
    <t>09/01/2020</t>
  </si>
  <si>
    <t>FVM258221</t>
  </si>
  <si>
    <t>FVM258212</t>
  </si>
  <si>
    <t>FVM258224</t>
  </si>
  <si>
    <t>FVM258232</t>
  </si>
  <si>
    <t>FVM258365</t>
  </si>
  <si>
    <t>10/01/2020</t>
  </si>
  <si>
    <t>FVM258644</t>
  </si>
  <si>
    <t>11/01/2020</t>
  </si>
  <si>
    <t>FVM259283</t>
  </si>
  <si>
    <t>13/01/2020</t>
  </si>
  <si>
    <t>FVM264309</t>
  </si>
  <si>
    <t>26/01/2020</t>
  </si>
  <si>
    <t>FVM265918</t>
  </si>
  <si>
    <t>30/01/2020</t>
  </si>
  <si>
    <t>FVM265944</t>
  </si>
  <si>
    <t>FVM266773</t>
  </si>
  <si>
    <t>02/02/2020</t>
  </si>
  <si>
    <t>FVM268293</t>
  </si>
  <si>
    <t>06/02/2020</t>
  </si>
  <si>
    <t>FVM274381</t>
  </si>
  <si>
    <t>21/02/2020</t>
  </si>
  <si>
    <t>FVM280411</t>
  </si>
  <si>
    <t>07/03/2020</t>
  </si>
  <si>
    <t>FVM283681</t>
  </si>
  <si>
    <t>18/03/2020</t>
  </si>
  <si>
    <t>FVM287921</t>
  </si>
  <si>
    <t>16/04/2020</t>
  </si>
  <si>
    <t>FVM288134</t>
  </si>
  <si>
    <t>20/04/2020</t>
  </si>
  <si>
    <t>FVM288683</t>
  </si>
  <si>
    <t>27/04/2020</t>
  </si>
  <si>
    <t>FVM289038</t>
  </si>
  <si>
    <t>30/04/2020</t>
  </si>
  <si>
    <t>FVM289114</t>
  </si>
  <si>
    <t>03/05/2020</t>
  </si>
  <si>
    <t>FVM289792</t>
  </si>
  <si>
    <t>19/05/2020</t>
  </si>
  <si>
    <t>FVM290600</t>
  </si>
  <si>
    <t>03/06/2020</t>
  </si>
  <si>
    <t>FVM290631</t>
  </si>
  <si>
    <t>04/06/2020</t>
  </si>
  <si>
    <t>FVM291205</t>
  </si>
  <si>
    <t>19/06/2020</t>
  </si>
  <si>
    <t>FVM291381</t>
  </si>
  <si>
    <t>23/06/2020</t>
  </si>
  <si>
    <t>FVM291916</t>
  </si>
  <si>
    <t>02/07/2020</t>
  </si>
  <si>
    <t>FVM292267</t>
  </si>
  <si>
    <t>08/07/2020</t>
  </si>
  <si>
    <t>FVM292606</t>
  </si>
  <si>
    <t>13/07/2020</t>
  </si>
  <si>
    <t>FVM293636</t>
  </si>
  <si>
    <t>25/07/2020</t>
  </si>
  <si>
    <t>FVM295144</t>
  </si>
  <si>
    <t>12/08/2020</t>
  </si>
  <si>
    <t>FVM296087</t>
  </si>
  <si>
    <t>23/08/2020</t>
  </si>
  <si>
    <t>FEMC</t>
  </si>
  <si>
    <t>FEMC1327</t>
  </si>
  <si>
    <t>16/10/2020</t>
  </si>
  <si>
    <t xml:space="preserve">FACTURA PENDIENTE DE PROGRMACIÓN DE PAGO </t>
  </si>
  <si>
    <t>FEMC3035</t>
  </si>
  <si>
    <t>27/10/2020</t>
  </si>
  <si>
    <t>FEMC4003</t>
  </si>
  <si>
    <t>02/11/2020</t>
  </si>
  <si>
    <t>FEMC6070</t>
  </si>
  <si>
    <t>14/11/2020</t>
  </si>
  <si>
    <t>FEMC6256</t>
  </si>
  <si>
    <t>17/11/2020</t>
  </si>
  <si>
    <t>FEMC7793</t>
  </si>
  <si>
    <t>25/11/2020</t>
  </si>
  <si>
    <t>FEMC8228</t>
  </si>
  <si>
    <t>28/11/2020</t>
  </si>
  <si>
    <t>FEMC11747</t>
  </si>
  <si>
    <t>24/12/2020</t>
  </si>
  <si>
    <t>FEMC12424</t>
  </si>
  <si>
    <t>04/01/2021</t>
  </si>
  <si>
    <t>FEMC13805</t>
  </si>
  <si>
    <t>20/01/2021</t>
  </si>
  <si>
    <t>FEMC13904</t>
  </si>
  <si>
    <t>21/01/2021</t>
  </si>
  <si>
    <t>FEMC14177</t>
  </si>
  <si>
    <t>23/01/2021</t>
  </si>
  <si>
    <t>FEMC14892</t>
  </si>
  <si>
    <t>29/01/2021</t>
  </si>
  <si>
    <t>FEMC14913</t>
  </si>
  <si>
    <t>FEMC14901</t>
  </si>
  <si>
    <t>FEMC15057</t>
  </si>
  <si>
    <t>FEMC14910</t>
  </si>
  <si>
    <t>FEMC15045</t>
  </si>
  <si>
    <t>FEMC14937</t>
  </si>
  <si>
    <t>FEMC14969</t>
  </si>
  <si>
    <t>FEMC15018</t>
  </si>
  <si>
    <t>FEMC15039</t>
  </si>
  <si>
    <t>FEMC14889</t>
  </si>
  <si>
    <t>FEMC14973</t>
  </si>
  <si>
    <t xml:space="preserve">        </t>
  </si>
  <si>
    <t>FACTURA CANCELADA Y GLOSA POR CONCILIAR</t>
  </si>
  <si>
    <t>FEMC14900</t>
  </si>
  <si>
    <t>FEMC15025</t>
  </si>
  <si>
    <t>FEMC15012</t>
  </si>
  <si>
    <t>FEMC15038</t>
  </si>
  <si>
    <t>FEMC16341</t>
  </si>
  <si>
    <t>10/02/2021</t>
  </si>
  <si>
    <t>FEMC16995</t>
  </si>
  <si>
    <t>16/02/2021</t>
  </si>
  <si>
    <t>FEMC16996</t>
  </si>
  <si>
    <t>FEMC16999</t>
  </si>
  <si>
    <t>FEMC17002</t>
  </si>
  <si>
    <t>FEMC17007</t>
  </si>
  <si>
    <t>FEMC17005</t>
  </si>
  <si>
    <t>FEMC16998</t>
  </si>
  <si>
    <t>FEMC17004</t>
  </si>
  <si>
    <t>FEMC16997</t>
  </si>
  <si>
    <t>FEMC17006</t>
  </si>
  <si>
    <t>FEMC17001</t>
  </si>
  <si>
    <t>FEMC17000</t>
  </si>
  <si>
    <t>FEMC17222</t>
  </si>
  <si>
    <t>17/02/2021</t>
  </si>
  <si>
    <t>FEMC19455</t>
  </si>
  <si>
    <t>27/02/2021</t>
  </si>
  <si>
    <t>FEMC19626</t>
  </si>
  <si>
    <t>FEMC19371</t>
  </si>
  <si>
    <t>FEMC19424</t>
  </si>
  <si>
    <t>FEMC19318</t>
  </si>
  <si>
    <t>FEMC19411</t>
  </si>
  <si>
    <t>FEMC19339</t>
  </si>
  <si>
    <t>FEMC19417</t>
  </si>
  <si>
    <t>FEMC19360</t>
  </si>
  <si>
    <t>FEMC24001</t>
  </si>
  <si>
    <t>30/03/2021</t>
  </si>
  <si>
    <t>FEMC23989</t>
  </si>
  <si>
    <t>FEMC23985</t>
  </si>
  <si>
    <t>FEMC24106</t>
  </si>
  <si>
    <t>31/03/2021</t>
  </si>
  <si>
    <t>FEMC24397</t>
  </si>
  <si>
    <t>04/04/2021</t>
  </si>
  <si>
    <t>FEMC26191</t>
  </si>
  <si>
    <t>19/04/2021</t>
  </si>
  <si>
    <t>FEMC26192</t>
  </si>
  <si>
    <t>FEMC27235</t>
  </si>
  <si>
    <t>25/04/2021</t>
  </si>
  <si>
    <t>FEMC28368</t>
  </si>
  <si>
    <t>30/04/2021</t>
  </si>
  <si>
    <t>FEMC28405</t>
  </si>
  <si>
    <t>FEMC28358</t>
  </si>
  <si>
    <t>FEMC28561</t>
  </si>
  <si>
    <t>03/05/2021</t>
  </si>
  <si>
    <t>FEMC28659</t>
  </si>
  <si>
    <t>05/05/2021</t>
  </si>
  <si>
    <t>FEMC28665</t>
  </si>
  <si>
    <t xml:space="preserve">FACTURA PENDIENTE DE PROGRMACIÓN DE PAGO Y GLOSA POR CONCILIAR </t>
  </si>
  <si>
    <t>FEMC28767</t>
  </si>
  <si>
    <t>07/05/2021</t>
  </si>
  <si>
    <t>FEMC28864</t>
  </si>
  <si>
    <t>09/05/2021</t>
  </si>
  <si>
    <t>FEMC28858</t>
  </si>
  <si>
    <t>FEMC28859</t>
  </si>
  <si>
    <t>FEMC29019</t>
  </si>
  <si>
    <t>12/05/2021</t>
  </si>
  <si>
    <t>FEMC29020</t>
  </si>
  <si>
    <t>FEMC29376</t>
  </si>
  <si>
    <t>17/05/2021</t>
  </si>
  <si>
    <t>FEMC29705</t>
  </si>
  <si>
    <t>20/05/2021</t>
  </si>
  <si>
    <t>FEMC30635</t>
  </si>
  <si>
    <t>30/05/2021</t>
  </si>
  <si>
    <t>FEMC30636</t>
  </si>
  <si>
    <t>FEMC30882</t>
  </si>
  <si>
    <t>31/05/2021</t>
  </si>
  <si>
    <t>FEMC30873</t>
  </si>
  <si>
    <t>FEMC32223</t>
  </si>
  <si>
    <t>13/06/2021</t>
  </si>
  <si>
    <t>FEMC32384</t>
  </si>
  <si>
    <t>15/06/2021</t>
  </si>
  <si>
    <t>FEMC33300</t>
  </si>
  <si>
    <t>23/06/2021</t>
  </si>
  <si>
    <t>FEMC33668</t>
  </si>
  <si>
    <t>26/06/2021</t>
  </si>
  <si>
    <t>FEMC34189</t>
  </si>
  <si>
    <t>30/06/2021</t>
  </si>
  <si>
    <t>FEMC34089</t>
  </si>
  <si>
    <t>FEMC35025</t>
  </si>
  <si>
    <t>11/07/2021</t>
  </si>
  <si>
    <t>FEMC35775</t>
  </si>
  <si>
    <t>17/07/2021</t>
  </si>
  <si>
    <t>FEMC36411</t>
  </si>
  <si>
    <t>24/07/2021</t>
  </si>
  <si>
    <t>FEMC36893</t>
  </si>
  <si>
    <t>28/07/2021</t>
  </si>
  <si>
    <t>FEMC36994</t>
  </si>
  <si>
    <t>29/07/2021</t>
  </si>
  <si>
    <t>FEMC36971</t>
  </si>
  <si>
    <t>FEMC37095</t>
  </si>
  <si>
    <t>GLOSA POR CONCILIAR</t>
  </si>
  <si>
    <t>FEMC36975</t>
  </si>
  <si>
    <t>FEMC36993</t>
  </si>
  <si>
    <t>FEMC38079</t>
  </si>
  <si>
    <t>06/08/2021</t>
  </si>
  <si>
    <t>FEMC38234</t>
  </si>
  <si>
    <t>09/08/2021</t>
  </si>
  <si>
    <t>FEMC38401</t>
  </si>
  <si>
    <t>10/08/2021</t>
  </si>
  <si>
    <t>FEMC38955</t>
  </si>
  <si>
    <t>15/08/2021</t>
  </si>
  <si>
    <t>FEMC40557</t>
  </si>
  <si>
    <t>29/08/2021</t>
  </si>
  <si>
    <t>FEMC40759</t>
  </si>
  <si>
    <t>31/08/2021</t>
  </si>
  <si>
    <t>FEMC40906</t>
  </si>
  <si>
    <t>FEMC42802</t>
  </si>
  <si>
    <t>15/09/2021</t>
  </si>
  <si>
    <t>FEMC45347</t>
  </si>
  <si>
    <t>30/09/2021</t>
  </si>
  <si>
    <t>0-60</t>
  </si>
  <si>
    <t>61 - 90</t>
  </si>
  <si>
    <t>91 - 180</t>
  </si>
  <si>
    <t>181 - 360</t>
  </si>
  <si>
    <t>&gt;360</t>
  </si>
  <si>
    <t>TOTAL</t>
  </si>
  <si>
    <t>FEMC49542</t>
  </si>
  <si>
    <t xml:space="preserve">29/10/2021 </t>
  </si>
  <si>
    <t>FEMC50392</t>
  </si>
  <si>
    <t xml:space="preserve">06/11/2021 </t>
  </si>
  <si>
    <t>FEMC52077</t>
  </si>
  <si>
    <t xml:space="preserve">23/11/2021 </t>
  </si>
  <si>
    <t>FEMC52814</t>
  </si>
  <si>
    <t xml:space="preserve">29/11/2021 </t>
  </si>
  <si>
    <t>FEMC53082</t>
  </si>
  <si>
    <t xml:space="preserve">30/11/2021 </t>
  </si>
  <si>
    <t>TOTAL CARTERA A Noviembre 30 2021</t>
  </si>
  <si>
    <t xml:space="preserve"> ENTIDAD</t>
  </si>
  <si>
    <t>PrefijoFactura</t>
  </si>
  <si>
    <t>RETENCION</t>
  </si>
  <si>
    <t>AUTORIZACION</t>
  </si>
  <si>
    <t>HOSPITAL MARIO CORREA RENGIFO</t>
  </si>
  <si>
    <t>Diferente_Alfa</t>
  </si>
  <si>
    <t>A)Factura no radicada en ERP</t>
  </si>
  <si>
    <t>no_cruza</t>
  </si>
  <si>
    <t>OK</t>
  </si>
  <si>
    <t>ALIANZA</t>
  </si>
  <si>
    <t>IPS ACEPTA OBJECCIONES DE ACUERDO A ACTA DE CONCILIACION CELEBRADA EL DIA 19/11/2021 ENTRE LAS PARTES MAIBER ACEVEDO Y ELIZABETH CHILITO EPS Y LIZETH TAMAR DE IPS.JENNIFER REBOLLED</t>
  </si>
  <si>
    <t>B)Factura sin saldo ERP</t>
  </si>
  <si>
    <t>B)Factura sin saldo ERP/conciliar diferencia glosa aceptada</t>
  </si>
  <si>
    <t>GLOSA ACEPTADA POR IPS SEGUN CONCILIACION ENTRE LAS PARTES02/05/2017LEONOR SOLARTE</t>
  </si>
  <si>
    <t>GLOSA ACEPTADA POR IPS SEGUN CONCILIACION ENTRE LAS PARTESEL DIA 2/5/2017LEONOR SOLARTE</t>
  </si>
  <si>
    <t>GLOSA ACEPTADA POR IPS SEGUN CONCILIACION ENTRE LAS PARTES2/5/2017LEONOR SOLARTE</t>
  </si>
  <si>
    <t>IPS ACEPTA OBJECCIONES DE ACUERDO A ACTA DE CONCILIACION CELEBRADA EL DIA 19/11/2021 ENTRE LAS PARTES MAIBER ACEVEDO Y ELIZABETH CHILITO EPS Y LIZETH TAMAR DE IPS.JENNIFER REBOLLEDO</t>
  </si>
  <si>
    <t>C)Glosas total pendiente por respuesta de IPS</t>
  </si>
  <si>
    <t>SE DEVUELVE FACTURA CON SOPORTE ORIGINALES, SE VERIFICA QUEESTAN FACTURANDO DOBLE LA AUTORIZACION QUE ANEXAN 192798523654868 YA SE ENCUENTRA CANCELADA EN LA FACTURA FVM 229639 ENLACUAL SE EVIDENCIAN LOS MISMOS SOPORTES Y FECHAS, FAVORVERIFICAR CASO .SE ANEXA COPIA DE FACTURA YA CANCELADA FVM 229639.CLAUDIA DIAZ.</t>
  </si>
  <si>
    <t>SI</t>
  </si>
  <si>
    <t>SE DEVUELVE FACTURA CON SOPORTES ORIGINALES NO CUENTA CIN AUTORIZACION POR LOS SERVICIOS FACTURADOS SE DEBE DE SOLICITAR AL CORREO CAPAUTORIZACIONES@EPSCOMFENALCOVALLE.COM.CO ,VALIDAR OBJECCIONES REALIZADAS POR AUDITORIA MEDICA 608 Paraclínnicos no interpretados en la HC: Fosfatasa alcalina- Hemografacturan 2 interpretan 1 (HG 15,1). $43.600 , 302- 111 Interconsulta Cirugía General: No soportada. No facturable. Paciente en UCI.  $52.400 TOTAL OBJECCION $96.000 FAVOR VALIDAR PARA DAR TRAMITE.JENNIFER REBOLLEDO</t>
  </si>
  <si>
    <t>Se devuelve factura con soportes originales, porque no seevidencia la autorizacion del servicio de urgencias,favorsolicitar autorizacion para dar tramite de pago al correocapautorizaciones@epscomfenalcovalle.com.co             NC</t>
  </si>
  <si>
    <t>SE DEVUELVE FACTURA AL VALIDAR NO CUENTA CON AUTORIZACION POR LOS SERVICIOS PRESTADOS FAVOR SOLICITAR AL CORREO CAPAUTORIZACIONES@EPSCOMFENALCOVALLE.COM.CO PARA DAR TRAMITE.JENNIFER REBOLLEDO</t>
  </si>
  <si>
    <t>SE DEVUELVE FACTURA CON SOPORTES ORIGINALES AL VALIDAR NO CUENTA CON AUTORIZACION POR LOS SERVICIOS PRESTADOS FAVOR SOLICITAR AL CORREO YYMURILLOC@EPSCOMFENALCOVALLE.COM.CO FAVOR VALIDAR PARA DAR TRAMITE.JENNIFER REBOLLEDO</t>
  </si>
  <si>
    <t>SE DEVUELVE FACTURA CON SOPORTES ORIGINALES NO CUENTA CON AUTORIZACION POR LOS SERVICIOS PRESTADOS FAVOR SOLICITAR AL CORREO YYMURILLOC@EPSCOMFENALCOVALLE.COM.CO PARA DAR TRAMITE.JENNIFER REBOLLEDO</t>
  </si>
  <si>
    <t>SE DEVUELVE FACTURA CON SOPORTES ORIGINALES NO CUENTA CON AUTORIZACION PARA LOS SERVICIOS PRESTADOS FAVOR SOLICITAR AL CORREO CAPAUTORIZACIONES@EPSCOMFENALCOVALLE.COM.CO O AL CORREO DE LA COORDINADORA GELOPEZM@EPSCOMFENALCOVALLE.COM.CO VALIDAR LAS OBJECCIONES REALIZADAS POR AUDITORIA MEDICA POR VALOR DE $398.400 , SE OBJETA MAYOR VALOR COBRADO EN ESTANCIA UCI VC $2.458.848 X 10 DIAS SE RECONOCE EL VALOR UCI SOAT $1.505.400 DIFERENCIA POR 10 $15.054.000 , 3 DIAS DE UCI VC $1.844.136 SE RECONOCE UCI $1.505.400 X 3 DIAS DIFERENCIA POR $4.516.200 , LABORATORIO GRAM NO SOPORTADO $13.100 TOTAL GLOSA ADMINISTRATIVA $19.583.300 FAVOR VALIDAR Y ANEXAR TODO LO REQUERIDO PARA DAR TRAMITE.JENNIFER REBOLLEDO</t>
  </si>
  <si>
    <t>SE DEVUEVE FACTURA CON SOPORTES ORIGINALES NO CUENTA CON AUTORIZACION POR LOS SERVICIOS PRESTADOS FAVOR SOLICITAR AL CORREO CAPAUTORIZACIONES@EPSCOMFENALCOVALLE.COM.CO PARA DAR TRAMITE.JENNIFER REBOLLEDO</t>
  </si>
  <si>
    <t>SE DEVUELVE FACTURA SE VALIDA CON AUDITORIA MEDICA No son pepertinentes los Anticuerpos, el paciente lleva menos de 11 ddías de síntomas Según los lineamientos del Ministerio no soson pruebas diagnósticas. Se acepta sólo el Antigeno para Covid 2-no se encuentra reportado en la base de sismuestras favor validar para dar tramite.jennifer rebolledo</t>
  </si>
  <si>
    <t>Se devuelve factura con soportes originales, porque no seevidencia la autorizacion para la prestacion del servicio,favor solicitar autorizacion para dar tramite de pago.NC</t>
  </si>
  <si>
    <t>Se devuelve factura con soportes originales, porque no seevidencia la autorizacion del servicio de urgencias, ni elcorreo de solictud de autorizacion, favor solictar autorizacpara tramite de pago.                      nc</t>
  </si>
  <si>
    <t>SE DEVUELVE FACTURA CON SOPORTES ORIGINALES NO SE EVIDENCIAAUTORIZACION POR LOS SERVICIOS PRESTADOR NI TAMPOCO ANEXAN CORREO DE SOLICITUD FAVOR VALIDAR Y SOLICITAR AL CORREO YYMURILLOC@EPSCOMFENALCOVALLE.COM.CO PARA DAR TRAMITE.JENNIFER REBOLLEDO VALDERRAMA</t>
  </si>
  <si>
    <t>SE DEVUELVE FACTURA CON SOPORTES ORIGINALES AL VALIDAR NO CUENTA CON AUTORIZACION POR LOS SERVICIOS PRESTADOS NI TAMPOCO SE EVIDENCIA CORREO DE SOLICITUD FAVOR VALIDAR Y SOLICITARAL CORREO yymurilloc@epscomfenalcovalle.com.co PARA DAR TRAMITE.JENNIFER REBOLLEDO</t>
  </si>
  <si>
    <t>SE DEVUELVE FACTURA NO POS COVID SE VALIDA EN BASE SISMUESTRA NO SE ENCUENTRA NI ANEXAN SOPORTES DE LA MISMAse evidencia soporte sismuestra, no se evidencia en bases si sismuestra del MS, ( Ministerio Salud) favor dar cumplimenta resolución 1463/20 .MILENA</t>
  </si>
  <si>
    <t>SE DEVUELVE FACTURA: NO SE EVIDENCIA AUTORIZACION PARALA PRESTACION DE ESTE SERVICIO (ATENCION DOMICILIARIA)NO SE EVIDENCIA LOS COOREOS DE LA SOLICITUD DE AUTORIZACION.</t>
  </si>
  <si>
    <t>SE DEVUELVE FACTURA, NO SE EVIDENCIA AUTORIZACION PARA ELSERVICIO ATENCION DOMICILIARIA, NO SE EVIDENCIA EL CORREO DODONDE SE SOLICITA LA AUTORIZACION.NC</t>
  </si>
  <si>
    <t>SE DEVUELVE FACTURA NO SE EVIDENCIA AUTORIZACION DELSERVICIO PRESTADO ATENCIO DOMICILIARIA, NO SE EVIDENCIACORREO DE SOLICITUD DE AUTORIZACION.NC</t>
  </si>
  <si>
    <t>SE DEVUELVE FACTURA CON SOPORTES ORIGINALES NO SE EVIDENCIAREPORTADO EN SISMUESTRAS EL CUPS 906340 SARS COV2 ANTIGENOFAVOR VALIDAR Y REPORTAR PARA DAR TRAMITE.JENNIFER REBOLLEDO</t>
  </si>
  <si>
    <t>SE DEVUELVE FACTURA CON SOPORTES ORIGINALES NO SE EVIDENCIAAUTORIZACION POR EL SERVICIO PRESTADO FAVOR SOLICITAR AL CORREO DE LA COORDINADORA DE AUTORIZACIONES AMBULATORIAS PATRIVINOC@EPSCOMFENALCOVALLE.COM.CO  PARA DAR TRAMITE.JENNIFER R</t>
  </si>
  <si>
    <t>SE DEVUELVE FACTURA CON SOPORTES ORIGINALES NO SE EVIDENCIAAUTORIZACION POR LOS SERVICIOS FACTURADOS FAVOR SOLICITAR AL CORREO DE AUTORIZACIONES O VALIDAR CON LA COORDINADORA DE AUTORIZACIONES AL CORREO PATRIVINOC@EPSCOMFENALCOVALLE.COM.COPARA DAR TRAMITE.JENNIFER REBOLLEDO</t>
  </si>
  <si>
    <t>SE DEVUELVE FACTURA CON SOPORTES ORIGINALES , PACIENTE FACTURADO ES TRABAJADOR DEL AREA DE LA SALUD SEGUN DECRETO 676 DEL 2020 NO PROCEDE A COBRO A EPS , VALIDAR CASO CON ARL DEL PACIENTE.JENNIFER REBOLLEDO</t>
  </si>
  <si>
    <t>SE DEVUELVE FACTURA CON SOPORTES ORIGINALES NO SE EVIDENCISAUTORIZACION POR EL TRASLADO FAVOR VALIDAR Y SOLICITAR AL CORREO CAPAUTORIZACIONES@EPSCOMFENALCOVALLE.COM.CO PARA DAR TRAMITE.JENNIFER REBOLLEOD</t>
  </si>
  <si>
    <t>SE DEVUELVE FACTURA AUDITORA MEDICA DE EPS SOLICITO ALcontratacionymercadeohdmcr@gmail.com  FACTURAN CUPS110A01 Atención integral UCI por valor día $2.458.848QUE componentes contiene.no hay autorizacion gestionar.MILEN</t>
  </si>
  <si>
    <t>SE DEVUELVE FACTURA FAVOR GESTIONAR CON EL AREA ENCARGADA AUTORIZACION PUES NO CUENTA CON AUTORIZACION GENERADA DE 15 DIGITOS PARA EL SERVICIO FACTURADO. MILENA</t>
  </si>
  <si>
    <t>SE DEVUELVE FACTURA DEBEN DE GESTIONAR AUTORIZACION PARA ELSERVICIO FACTURADO CON EL AREA ENCARGADA. SE VALIDA Y NO CUENTA CON NAP DE 15 DIGITOS.MILENA</t>
  </si>
  <si>
    <t>SE DEVUELVE FACTURA DEBEN DE GGESTIONAR CON EL AREA ENCARGADA LA AUTORIZACION PARA LOS SERVICIOS FACTURADOS SE VALIDA EN SISTEMA NO TIENE AUT DE 15 DIGITOS PARA PODER TRAMITAR EL PAGO.MILENA</t>
  </si>
  <si>
    <t>SE DEVUELVE FACTURA DEBEN DE GESTIONAR CON EL AREA ENCARGADA DE AUTORIZACIONES LA AUTORIZACION PARA EL SERVICIO FACTURADO SE VALIDA EN SISTEMA NO HAY NAP DE 15 DIGITOS PARA DAR TRAMITE DE PAGO.MILENA</t>
  </si>
  <si>
    <t>SE DEVUELVE LA FACTURA PORQUE NO ENVIARON AUTORIZACION PARAESTE SERVICIOANGELA CAMPAZ</t>
  </si>
  <si>
    <t>se devuelve la factura por que no enviaron autorizacion para este servicioangela campaz</t>
  </si>
  <si>
    <t>SE DEVUELVE LA FACTURA POR QUE NO ENVIARON AUTORIZACION PARA ESTE SERVICIOANGELA CAMPAZ</t>
  </si>
  <si>
    <t>SE DEVUELVE FACTURA CON SOPORTES ORIGINALES, 1-NO SE EVIDENCIA AUTORIZACION POR LOS SERVICIOS PRESTADOS FAVOR SOLICITARAL CORREO capautorizaciones@epscomfenalcovalle.com.co O AL CORREO DE LA COORDINADORA gelopezm@epscomfenalcovalle.com.co2-VALIDAR LAS OBJECCIONES REALIZADAS POR LA DRA MAIBER ACEVEDO AUDITORIA MEDICA QUE SUMAN UN TOTAL DE $422.400 Y GENERAR RESPUESTA , FAVOR VALIDAR PARA DAR TRAMITE DE PAGO.JENNIFER REBOLLEDO</t>
  </si>
  <si>
    <t>Se devuelve factura con soportes originales, porque no seevidencia la autorizacion del servicio de urgencias,favorsolicitar autorizacion para dar tramite de pago.NANCY CADAVID</t>
  </si>
  <si>
    <t>SE DEVUELVE FACTURA PORQUE LA AUTORIZACION 202348523234072NO SE ENCUENTRA EN NUESTRA PLATAFORMA, FAVOR SOLICITARAUTORIZACION PARA EL SERVICIO URGENCIAS, PARA TRAMITEDE PAGO.</t>
  </si>
  <si>
    <t>NIT IPS</t>
  </si>
  <si>
    <t>NUMERO FACTURA</t>
  </si>
  <si>
    <t>PREFIJO SASS</t>
  </si>
  <si>
    <t>NUMERO FACT SASSS</t>
  </si>
  <si>
    <t>DOC CONTABLE</t>
  </si>
  <si>
    <t>FECHA FACT IPS</t>
  </si>
  <si>
    <t>VALOR FACT IPS</t>
  </si>
  <si>
    <t>SALDO FACT IPS</t>
  </si>
  <si>
    <t>OBSERVACION SASS</t>
  </si>
  <si>
    <t>VALIDACION ALFA FACT</t>
  </si>
  <si>
    <t>VALOR RADICADO FACT</t>
  </si>
  <si>
    <t>VALOR GLOSA ACEPTDA</t>
  </si>
  <si>
    <t>VALOR GLOSA DV</t>
  </si>
  <si>
    <t>VALOR CRUZADO SASS</t>
  </si>
  <si>
    <t>SALDO SASS</t>
  </si>
  <si>
    <t>VALO CANCELADO SAP</t>
  </si>
  <si>
    <t>DOC COMPENSACION SAP</t>
  </si>
  <si>
    <t>FECHA COMPENSACION SAP</t>
  </si>
  <si>
    <t>VALOR TRANFERENCIA</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</si>
  <si>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</si>
  <si>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</si>
  <si>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</si>
  <si>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</si>
  <si>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</si>
  <si>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</si>
  <si>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</si>
  <si>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</si>
  <si>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</si>
  <si>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</si>
  <si>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</si>
  <si>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</si>
  <si>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</si>
  <si>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</si>
  <si>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LLAVE</t>
  </si>
  <si>
    <t>890399047_FV_119574</t>
  </si>
  <si>
    <t>890399047_FEMC_4003</t>
  </si>
  <si>
    <t>890399047_FEMC_6070</t>
  </si>
  <si>
    <t>890399047_FEMC_6256</t>
  </si>
  <si>
    <t>890399047_FEMC_7793</t>
  </si>
  <si>
    <t>890399047_FEMC_8228</t>
  </si>
  <si>
    <t>890399047_FV_22048</t>
  </si>
  <si>
    <t>890399047_FV_22096</t>
  </si>
  <si>
    <t>890399047_FV_22097</t>
  </si>
  <si>
    <t>890399047_FV_22143</t>
  </si>
  <si>
    <t>890399047_FV_22144</t>
  </si>
  <si>
    <t>890399047_FV_22234</t>
  </si>
  <si>
    <t>890399047_FV_22301</t>
  </si>
  <si>
    <t>890399047_FV_22321</t>
  </si>
  <si>
    <t>890399047_FV_22430</t>
  </si>
  <si>
    <t>890399047_FV_22436</t>
  </si>
  <si>
    <t>890399047_FV_22473</t>
  </si>
  <si>
    <t>890399047_FV_22475</t>
  </si>
  <si>
    <t>890399047_FV_22576</t>
  </si>
  <si>
    <t>890399047_FV_22666</t>
  </si>
  <si>
    <t>890399047_FV_22667</t>
  </si>
  <si>
    <t>890399047_FV_22668</t>
  </si>
  <si>
    <t>890399047_FV_22770</t>
  </si>
  <si>
    <t>890399047_FV_22771</t>
  </si>
  <si>
    <t>890399047_FV_22867</t>
  </si>
  <si>
    <t>890399047_FV_22961</t>
  </si>
  <si>
    <t>890399047_FV_23043</t>
  </si>
  <si>
    <t>890399047_FV_23132</t>
  </si>
  <si>
    <t>890399047_FV_23213</t>
  </si>
  <si>
    <t>890399047_FV_23317</t>
  </si>
  <si>
    <t>890399047_FV_23485</t>
  </si>
  <si>
    <t>890399047_FV_116730</t>
  </si>
  <si>
    <t>890399047_FV_120541</t>
  </si>
  <si>
    <t>890399047_FV_201804</t>
  </si>
  <si>
    <t>890399047_FV_201805</t>
  </si>
  <si>
    <t>890399047_FV_201806</t>
  </si>
  <si>
    <t>890399047_FV_201807</t>
  </si>
  <si>
    <t>890399047_FV_201808</t>
  </si>
  <si>
    <t>890399047_FV_201809</t>
  </si>
  <si>
    <t>890399047_FV_201810</t>
  </si>
  <si>
    <t>890399047_FV_201901</t>
  </si>
  <si>
    <t>890399047_FV_201902</t>
  </si>
  <si>
    <t>890399047_FV_201903</t>
  </si>
  <si>
    <t>890399047_FV_201904</t>
  </si>
  <si>
    <t>890399047_FV_201906</t>
  </si>
  <si>
    <t>890399047_FV_201907</t>
  </si>
  <si>
    <t>890399047_FVM_266773</t>
  </si>
  <si>
    <t>890399047_FVM_268293</t>
  </si>
  <si>
    <t>890399047_FVM_274381</t>
  </si>
  <si>
    <t>890399047_FVM_280411</t>
  </si>
  <si>
    <t>890399047_FVM_283681</t>
  </si>
  <si>
    <t>890399047_FVM_287921</t>
  </si>
  <si>
    <t>890399047_FVM_288134</t>
  </si>
  <si>
    <t>890399047_FVM_288683</t>
  </si>
  <si>
    <t>890399047_FVM_289038</t>
  </si>
  <si>
    <t>890399047_FVM_289114</t>
  </si>
  <si>
    <t>890399047_FVM_289792</t>
  </si>
  <si>
    <t>890399047_FVM_290600</t>
  </si>
  <si>
    <t>890399047_FVM_290631</t>
  </si>
  <si>
    <t>890399047_FVM_291205</t>
  </si>
  <si>
    <t>890399047_FVM_291381</t>
  </si>
  <si>
    <t>890399047_FVM_292267</t>
  </si>
  <si>
    <t>890399047_FVM_292606</t>
  </si>
  <si>
    <t>890399047_FV_22322</t>
  </si>
  <si>
    <t>890399047_FVM_238567</t>
  </si>
  <si>
    <t>890399047_FVM_240189</t>
  </si>
  <si>
    <t>890399047_FVM_257134</t>
  </si>
  <si>
    <t>890399047_FVM_258212</t>
  </si>
  <si>
    <t>890399047_FVM_258214</t>
  </si>
  <si>
    <t>890399047_FVM_258221</t>
  </si>
  <si>
    <t>890399047_FVM_258232</t>
  </si>
  <si>
    <t>890399047_FVM_258365</t>
  </si>
  <si>
    <t>890399047_FVM_258644</t>
  </si>
  <si>
    <t>890399047_FVM_259283</t>
  </si>
  <si>
    <t>890399047_FVM_264309</t>
  </si>
  <si>
    <t>890399047_FVM_265918</t>
  </si>
  <si>
    <t>890399047_FVM_265944</t>
  </si>
  <si>
    <t>890399047_FEMC_14973</t>
  </si>
  <si>
    <t>890399047_FV_21269</t>
  </si>
  <si>
    <t>890399047_FV_21545</t>
  </si>
  <si>
    <t>890399047_FV_21954</t>
  </si>
  <si>
    <t>890399047_FVM_200997</t>
  </si>
  <si>
    <t>890399047_FVM_201004</t>
  </si>
  <si>
    <t>890399047_FVM_202108</t>
  </si>
  <si>
    <t>890399047_FVM_202129</t>
  </si>
  <si>
    <t>890399047_FVM_202617</t>
  </si>
  <si>
    <t>890399047_FVM_203900</t>
  </si>
  <si>
    <t>890399047_FVM_207124</t>
  </si>
  <si>
    <t>890399047_FVM_213911</t>
  </si>
  <si>
    <t>890399047_FVM_219305</t>
  </si>
  <si>
    <t>890399047_FVM_220616</t>
  </si>
  <si>
    <t>890399047_FVM_225822</t>
  </si>
  <si>
    <t>890399047_FV_21403</t>
  </si>
  <si>
    <t>890399047_FEMC_50392</t>
  </si>
  <si>
    <t>890399047_FEMC_52077</t>
  </si>
  <si>
    <t>890399047_FEMC_52814</t>
  </si>
  <si>
    <t>890399047_FEMC_38079</t>
  </si>
  <si>
    <t>890399047_FEMC_40557</t>
  </si>
  <si>
    <t>890399047_FEMC_42802</t>
  </si>
  <si>
    <t>890399047_FEMC_28659</t>
  </si>
  <si>
    <t>890399047_FEMC_32223</t>
  </si>
  <si>
    <t>890399047_FEMC_32384</t>
  </si>
  <si>
    <t>890399047_FEMC_33300</t>
  </si>
  <si>
    <t>890399047_FEMC_33668</t>
  </si>
  <si>
    <t>890399047_FEMC_35025</t>
  </si>
  <si>
    <t>890399047_FEMC_35775</t>
  </si>
  <si>
    <t>890399047_FEMC_36411</t>
  </si>
  <si>
    <t>890399047_FEMC_36893</t>
  </si>
  <si>
    <t>890399047_FEMC_36971</t>
  </si>
  <si>
    <t>890399047_FEMC_24397</t>
  </si>
  <si>
    <t>890399047_FEMC_26192</t>
  </si>
  <si>
    <t>890399047_FEMC_27235</t>
  </si>
  <si>
    <t>890399047_FEMC_28767</t>
  </si>
  <si>
    <t>890399047_FEMC_28858</t>
  </si>
  <si>
    <t>890399047_FEMC_28859</t>
  </si>
  <si>
    <t>890399047_FEMC_28864</t>
  </si>
  <si>
    <t>890399047_FEMC_29019</t>
  </si>
  <si>
    <t>890399047_FEMC_29705</t>
  </si>
  <si>
    <t>890399047_FEMC_30635</t>
  </si>
  <si>
    <t>890399047_FEMC_30636</t>
  </si>
  <si>
    <t>890399047_FEMC_1327</t>
  </si>
  <si>
    <t>890399047_FEMC_3035</t>
  </si>
  <si>
    <t>890399047_FEMC_11747</t>
  </si>
  <si>
    <t>890399047_FEMC_12424</t>
  </si>
  <si>
    <t>890399047_FEMC_13805</t>
  </si>
  <si>
    <t>890399047_FVM_291916</t>
  </si>
  <si>
    <t>890399047_FVM_229639</t>
  </si>
  <si>
    <t>890399047_FVM_235835</t>
  </si>
  <si>
    <t>890399047_FVM_236866</t>
  </si>
  <si>
    <t>890399047_FVM_295144</t>
  </si>
  <si>
    <t>890399047_FV_20885</t>
  </si>
  <si>
    <t>890399047_FV_21267</t>
  </si>
  <si>
    <t>890399047_FV_20024</t>
  </si>
  <si>
    <t>890399047_FV_21885</t>
  </si>
  <si>
    <t>890399047_FEMC_36975</t>
  </si>
  <si>
    <t>890399047_FEMC_28665</t>
  </si>
  <si>
    <t>890399047_FEMC_37095</t>
  </si>
  <si>
    <t>890399047_FV_21509</t>
  </si>
  <si>
    <t>890399047_FV_21955</t>
  </si>
  <si>
    <t>890399047_FV_21546</t>
  </si>
  <si>
    <t>890399047_FV_21755</t>
  </si>
  <si>
    <t>890399047_FV_21884</t>
  </si>
  <si>
    <t>890399047_FVM_227081</t>
  </si>
  <si>
    <t>890399047_FEMC_53082</t>
  </si>
  <si>
    <t>890399047_FEMC_45347</t>
  </si>
  <si>
    <t>890399047_FEMC_49542</t>
  </si>
  <si>
    <t>890399047_FEMC_40759</t>
  </si>
  <si>
    <t>890399047_FEMC_40906</t>
  </si>
  <si>
    <t>890399047_FEMC_38234</t>
  </si>
  <si>
    <t>890399047_FEMC_38401</t>
  </si>
  <si>
    <t>890399047_FEMC_38955</t>
  </si>
  <si>
    <t>890399047_FEMC_34089</t>
  </si>
  <si>
    <t>890399047_FEMC_34189</t>
  </si>
  <si>
    <t>890399047_FEMC_36993</t>
  </si>
  <si>
    <t>890399047_FEMC_36994</t>
  </si>
  <si>
    <t>890399047_FEMC_26191</t>
  </si>
  <si>
    <t>890399047_FEMC_28358</t>
  </si>
  <si>
    <t>890399047_FEMC_28368</t>
  </si>
  <si>
    <t>890399047_FEMC_28405</t>
  </si>
  <si>
    <t>890399047_FEMC_28561</t>
  </si>
  <si>
    <t>890399047_FEMC_30873</t>
  </si>
  <si>
    <t>890399047_FEMC_30882</t>
  </si>
  <si>
    <t>890399047_FEMC_29020</t>
  </si>
  <si>
    <t>890399047_FEMC_29376</t>
  </si>
  <si>
    <t>890399047_FEMC_13904</t>
  </si>
  <si>
    <t>890399047_FEMC_14177</t>
  </si>
  <si>
    <t>890399047_FEMC_14889</t>
  </si>
  <si>
    <t>890399047_FEMC_14892</t>
  </si>
  <si>
    <t>890399047_FEMC_14900</t>
  </si>
  <si>
    <t>890399047_FEMC_14901</t>
  </si>
  <si>
    <t>890399047_FEMC_14910</t>
  </si>
  <si>
    <t>890399047_FEMC_14913</t>
  </si>
  <si>
    <t>890399047_FEMC_14937</t>
  </si>
  <si>
    <t>890399047_FEMC_14969</t>
  </si>
  <si>
    <t>890399047_FEMC_15012</t>
  </si>
  <si>
    <t>890399047_FEMC_15018</t>
  </si>
  <si>
    <t>890399047_FEMC_15025</t>
  </si>
  <si>
    <t>890399047_FEMC_15038</t>
  </si>
  <si>
    <t>890399047_FEMC_15039</t>
  </si>
  <si>
    <t>890399047_FEMC_15045</t>
  </si>
  <si>
    <t>890399047_FEMC_15057</t>
  </si>
  <si>
    <t>890399047_FEMC_16341</t>
  </si>
  <si>
    <t>890399047_FEMC_16995</t>
  </si>
  <si>
    <t>890399047_FEMC_16996</t>
  </si>
  <si>
    <t>890399047_FEMC_16997</t>
  </si>
  <si>
    <t>890399047_FEMC_16998</t>
  </si>
  <si>
    <t>890399047_FEMC_16999</t>
  </si>
  <si>
    <t>890399047_FEMC_17000</t>
  </si>
  <si>
    <t>890399047_FEMC_17001</t>
  </si>
  <si>
    <t>890399047_FEMC_17002</t>
  </si>
  <si>
    <t>890399047_FEMC_17004</t>
  </si>
  <si>
    <t>890399047_FEMC_17005</t>
  </si>
  <si>
    <t>890399047_FEMC_17006</t>
  </si>
  <si>
    <t>890399047_FEMC_17007</t>
  </si>
  <si>
    <t>890399047_FEMC_17222</t>
  </si>
  <si>
    <t>890399047_FEMC_19318</t>
  </si>
  <si>
    <t>890399047_FEMC_19339</t>
  </si>
  <si>
    <t>890399047_FEMC_19360</t>
  </si>
  <si>
    <t>890399047_FEMC_19371</t>
  </si>
  <si>
    <t>890399047_FEMC_19411</t>
  </si>
  <si>
    <t>890399047_FEMC_19417</t>
  </si>
  <si>
    <t>890399047_FEMC_19424</t>
  </si>
  <si>
    <t>890399047_FEMC_19455</t>
  </si>
  <si>
    <t>890399047_FEMC_19626</t>
  </si>
  <si>
    <t>890399047_FEMC_23985</t>
  </si>
  <si>
    <t>890399047_FEMC_23989</t>
  </si>
  <si>
    <t>890399047_FEMC_24001</t>
  </si>
  <si>
    <t>890399047_FEMC_24106</t>
  </si>
  <si>
    <t>890399047_FVM_258224</t>
  </si>
  <si>
    <t>890399047_FVM_293636</t>
  </si>
  <si>
    <t>890399047_FVM_296087</t>
  </si>
  <si>
    <t>FVM_119574</t>
  </si>
  <si>
    <t>FEMC_4003</t>
  </si>
  <si>
    <t>FEMC_6070</t>
  </si>
  <si>
    <t>FEMC_6256</t>
  </si>
  <si>
    <t>FEMC_7793</t>
  </si>
  <si>
    <t>FEMC_8228</t>
  </si>
  <si>
    <t>FV_22048</t>
  </si>
  <si>
    <t>FV_22096</t>
  </si>
  <si>
    <t>FV_22097</t>
  </si>
  <si>
    <t>FV_22143</t>
  </si>
  <si>
    <t>FV_22144</t>
  </si>
  <si>
    <t>FV_22234</t>
  </si>
  <si>
    <t>FV_22301</t>
  </si>
  <si>
    <t>FV_22321</t>
  </si>
  <si>
    <t>FV_22430</t>
  </si>
  <si>
    <t>FV_22436</t>
  </si>
  <si>
    <t>FV_22473</t>
  </si>
  <si>
    <t>FV_22475</t>
  </si>
  <si>
    <t>FV_22576</t>
  </si>
  <si>
    <t>FV_22666</t>
  </si>
  <si>
    <t>FV_22667</t>
  </si>
  <si>
    <t>FV_22668</t>
  </si>
  <si>
    <t>FV_22770</t>
  </si>
  <si>
    <t>FV_22771</t>
  </si>
  <si>
    <t>FV_22867</t>
  </si>
  <si>
    <t>FV_22961</t>
  </si>
  <si>
    <t>FV_23043</t>
  </si>
  <si>
    <t>FV_23132</t>
  </si>
  <si>
    <t>FV_23213</t>
  </si>
  <si>
    <t>FV_23317</t>
  </si>
  <si>
    <t>FV_23485</t>
  </si>
  <si>
    <t>FV_116730</t>
  </si>
  <si>
    <t>FV_120541</t>
  </si>
  <si>
    <t>FV_201804</t>
  </si>
  <si>
    <t>FV_201805</t>
  </si>
  <si>
    <t>FV_201806</t>
  </si>
  <si>
    <t>FV_201807</t>
  </si>
  <si>
    <t>FV_201808</t>
  </si>
  <si>
    <t>FV_201809</t>
  </si>
  <si>
    <t>FV_201810</t>
  </si>
  <si>
    <t>FV_201901</t>
  </si>
  <si>
    <t>FV_201902</t>
  </si>
  <si>
    <t>FV_201903</t>
  </si>
  <si>
    <t>FV_201904</t>
  </si>
  <si>
    <t>FV_201906</t>
  </si>
  <si>
    <t>FV_201907</t>
  </si>
  <si>
    <t>FVM_266773</t>
  </si>
  <si>
    <t>FVM_268293</t>
  </si>
  <si>
    <t>FVM_274381</t>
  </si>
  <si>
    <t>FVM_280411</t>
  </si>
  <si>
    <t>FVM_283681</t>
  </si>
  <si>
    <t>FVM_287921</t>
  </si>
  <si>
    <t>FVM_288134</t>
  </si>
  <si>
    <t>FVM_288683</t>
  </si>
  <si>
    <t>FVM_289038</t>
  </si>
  <si>
    <t>FVM_289114</t>
  </si>
  <si>
    <t>FVM_289792</t>
  </si>
  <si>
    <t>FVM_290600</t>
  </si>
  <si>
    <t>FVM_290631</t>
  </si>
  <si>
    <t>FVM_291205</t>
  </si>
  <si>
    <t>FVM_291381</t>
  </si>
  <si>
    <t>FVM_292267</t>
  </si>
  <si>
    <t>FVM_292606</t>
  </si>
  <si>
    <t>FV_22322</t>
  </si>
  <si>
    <t>FVM_238567</t>
  </si>
  <si>
    <t>FVM_240189</t>
  </si>
  <si>
    <t>FVM_257134</t>
  </si>
  <si>
    <t>FVM_258212</t>
  </si>
  <si>
    <t>FVM_258214</t>
  </si>
  <si>
    <t>FVM_258221</t>
  </si>
  <si>
    <t>FVM_258232</t>
  </si>
  <si>
    <t>FVM_258365</t>
  </si>
  <si>
    <t>FVM_258644</t>
  </si>
  <si>
    <t>FVM_259283</t>
  </si>
  <si>
    <t>FVM_264309</t>
  </si>
  <si>
    <t>FVM_265918</t>
  </si>
  <si>
    <t>FVM_265944</t>
  </si>
  <si>
    <t>FEMC_14973</t>
  </si>
  <si>
    <t>FV_21269</t>
  </si>
  <si>
    <t>FV_21545</t>
  </si>
  <si>
    <t>FV_21954</t>
  </si>
  <si>
    <t>FVM_200997</t>
  </si>
  <si>
    <t>FVM_201004</t>
  </si>
  <si>
    <t>FVM_202108</t>
  </si>
  <si>
    <t>FVM_202129</t>
  </si>
  <si>
    <t>FVM_202617</t>
  </si>
  <si>
    <t>FVM_203900</t>
  </si>
  <si>
    <t>FVM_207124</t>
  </si>
  <si>
    <t>FVM_213911</t>
  </si>
  <si>
    <t>FVM_219305</t>
  </si>
  <si>
    <t>FVM_220616</t>
  </si>
  <si>
    <t>FVM_225822</t>
  </si>
  <si>
    <t>FV_21403</t>
  </si>
  <si>
    <t>FEMC_50392</t>
  </si>
  <si>
    <t>FEMC_52077</t>
  </si>
  <si>
    <t>FEMC_52814</t>
  </si>
  <si>
    <t>FEMC_38079</t>
  </si>
  <si>
    <t>FEMC_40557</t>
  </si>
  <si>
    <t>FEMC_42802</t>
  </si>
  <si>
    <t>FEMC_28659</t>
  </si>
  <si>
    <t>FEMC_32223</t>
  </si>
  <si>
    <t>FEMC_32384</t>
  </si>
  <si>
    <t>FEMC_33300</t>
  </si>
  <si>
    <t>FEMC_33668</t>
  </si>
  <si>
    <t>FEMC_35025</t>
  </si>
  <si>
    <t>FEMC_35775</t>
  </si>
  <si>
    <t>FEMC_36411</t>
  </si>
  <si>
    <t>FEMC_36893</t>
  </si>
  <si>
    <t>FEMC_36971</t>
  </si>
  <si>
    <t>FEMC_24397</t>
  </si>
  <si>
    <t>FEMC_26192</t>
  </si>
  <si>
    <t>FEMC_27235</t>
  </si>
  <si>
    <t>FEMC_28767</t>
  </si>
  <si>
    <t>FEMC_28858</t>
  </si>
  <si>
    <t>FEMC_28859</t>
  </si>
  <si>
    <t>FEMC_28864</t>
  </si>
  <si>
    <t>FEMC_29019</t>
  </si>
  <si>
    <t>FEMC_29705</t>
  </si>
  <si>
    <t>FEMC_30635</t>
  </si>
  <si>
    <t>FEMC_30636</t>
  </si>
  <si>
    <t>FEMC_1327</t>
  </si>
  <si>
    <t>FEMC_3035</t>
  </si>
  <si>
    <t>FEMC_11747</t>
  </si>
  <si>
    <t>FEMC_12424</t>
  </si>
  <si>
    <t>FEMC_13805</t>
  </si>
  <si>
    <t>FVM_291916</t>
  </si>
  <si>
    <t>FVM_229639</t>
  </si>
  <si>
    <t>FVM_235835</t>
  </si>
  <si>
    <t>FVM_236866</t>
  </si>
  <si>
    <t>FVM_295144</t>
  </si>
  <si>
    <t>FV_20885</t>
  </si>
  <si>
    <t>FV_21267</t>
  </si>
  <si>
    <t>FV_20024</t>
  </si>
  <si>
    <t>FV_21885</t>
  </si>
  <si>
    <t>FEMC_36975</t>
  </si>
  <si>
    <t>FEMC_28665</t>
  </si>
  <si>
    <t>FEMC_37095</t>
  </si>
  <si>
    <t>FV_21509</t>
  </si>
  <si>
    <t>FV_21955</t>
  </si>
  <si>
    <t>FV_21546</t>
  </si>
  <si>
    <t>FV_21755</t>
  </si>
  <si>
    <t>FV_21884</t>
  </si>
  <si>
    <t>FVM_227081</t>
  </si>
  <si>
    <t>FEMC_53082</t>
  </si>
  <si>
    <t>FEMC_45347</t>
  </si>
  <si>
    <t>FEMC_49542</t>
  </si>
  <si>
    <t>FEMC_40759</t>
  </si>
  <si>
    <t>FEMC_40906</t>
  </si>
  <si>
    <t>FEMC_38234</t>
  </si>
  <si>
    <t>FEMC_38401</t>
  </si>
  <si>
    <t>FEMC_38955</t>
  </si>
  <si>
    <t>FEMC_34089</t>
  </si>
  <si>
    <t>FEMC_34189</t>
  </si>
  <si>
    <t>FEMC_36993</t>
  </si>
  <si>
    <t>FEMC_36994</t>
  </si>
  <si>
    <t>FEMC_26191</t>
  </si>
  <si>
    <t>FEMC_28358</t>
  </si>
  <si>
    <t>FEMC_28368</t>
  </si>
  <si>
    <t>FEMC_28405</t>
  </si>
  <si>
    <t>FEMC_28561</t>
  </si>
  <si>
    <t>FEMC_30873</t>
  </si>
  <si>
    <t>FEMC_30882</t>
  </si>
  <si>
    <t>FEMC_29020</t>
  </si>
  <si>
    <t>FEMC_29376</t>
  </si>
  <si>
    <t>FEMC_13904</t>
  </si>
  <si>
    <t>FEMC_14177</t>
  </si>
  <si>
    <t>FEMC_14889</t>
  </si>
  <si>
    <t>FEMC_14892</t>
  </si>
  <si>
    <t>FEMC_14900</t>
  </si>
  <si>
    <t>FEMC_14901</t>
  </si>
  <si>
    <t>FEMC_14910</t>
  </si>
  <si>
    <t>FEMC_14913</t>
  </si>
  <si>
    <t>FEMC_14937</t>
  </si>
  <si>
    <t>FEMC_14969</t>
  </si>
  <si>
    <t>FEMC_15012</t>
  </si>
  <si>
    <t>FEMC_15018</t>
  </si>
  <si>
    <t>FEMC_15025</t>
  </si>
  <si>
    <t>FEMC_15038</t>
  </si>
  <si>
    <t>FEMC_15039</t>
  </si>
  <si>
    <t>FEMC_15045</t>
  </si>
  <si>
    <t>FEMC_15057</t>
  </si>
  <si>
    <t>FEMC_16341</t>
  </si>
  <si>
    <t>FEMC_16995</t>
  </si>
  <si>
    <t>FEMC_16996</t>
  </si>
  <si>
    <t>FEMC_16997</t>
  </si>
  <si>
    <t>FEMC_16998</t>
  </si>
  <si>
    <t>FEMC_16999</t>
  </si>
  <si>
    <t>FEMC_17000</t>
  </si>
  <si>
    <t>FEMC_17001</t>
  </si>
  <si>
    <t>FEMC_17002</t>
  </si>
  <si>
    <t>FEMC_17004</t>
  </si>
  <si>
    <t>FEMC_17005</t>
  </si>
  <si>
    <t>FEMC_17006</t>
  </si>
  <si>
    <t>FEMC_17007</t>
  </si>
  <si>
    <t>FEMC_17222</t>
  </si>
  <si>
    <t>FEMC_19318</t>
  </si>
  <si>
    <t>FEMC_19339</t>
  </si>
  <si>
    <t>FEMC_19360</t>
  </si>
  <si>
    <t>FEMC_19371</t>
  </si>
  <si>
    <t>FEMC_19411</t>
  </si>
  <si>
    <t>FEMC_19417</t>
  </si>
  <si>
    <t>FEMC_19424</t>
  </si>
  <si>
    <t>FEMC_19455</t>
  </si>
  <si>
    <t>FEMC_19626</t>
  </si>
  <si>
    <t>FEMC_23985</t>
  </si>
  <si>
    <t>FEMC_23989</t>
  </si>
  <si>
    <t>FEMC_24001</t>
  </si>
  <si>
    <t>FEMC_24106</t>
  </si>
  <si>
    <t>FVM_258224</t>
  </si>
  <si>
    <t>FVM_293636</t>
  </si>
  <si>
    <t>FVM_296087</t>
  </si>
  <si>
    <t>ESTADO EPS ENERO 06 DEL 2022</t>
  </si>
  <si>
    <t>POR PAGAR SAP</t>
  </si>
  <si>
    <t>DOCUMENTO CONTABLE</t>
  </si>
  <si>
    <t>FUERA DE CIERRE</t>
  </si>
  <si>
    <t>FACTURA PENDIENTE DE PROGRAMACIÓN DE PAGO</t>
  </si>
  <si>
    <t>FACTURA CANCELADA Y GLOSA ACEPTADA POR IPS</t>
  </si>
  <si>
    <t>FACTURA CERRADA POR EXTEMPORANEIDAD</t>
  </si>
  <si>
    <t>17.12.2021</t>
  </si>
  <si>
    <t>03.01.2022</t>
  </si>
  <si>
    <t>31.08.2021</t>
  </si>
  <si>
    <t>FACTURA CANCELADA PARCIAL Y GLOSA POR CONCILIAR</t>
  </si>
  <si>
    <t>Etiquetas de fila</t>
  </si>
  <si>
    <t>Total general</t>
  </si>
  <si>
    <t>Cuenta de LLAVE</t>
  </si>
  <si>
    <t>Suma de SALDO FACT IPS</t>
  </si>
  <si>
    <t>Suma de POR PAGAR SAP</t>
  </si>
  <si>
    <t>Suma de VALOR GLOSA DV</t>
  </si>
  <si>
    <t>FOR-CSA-018</t>
  </si>
  <si>
    <t>HOJA 1 DE 2</t>
  </si>
  <si>
    <t>RESUMEN DE CARTERA REVISADA POR LA EPS</t>
  </si>
  <si>
    <t>VERSION 1</t>
  </si>
  <si>
    <t>Con Corte al dia :30/11/2021</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</si>
  <si>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</si>
  <si>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</si>
  <si>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</si>
  <si>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</si>
  <si>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</si>
  <si>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</si>
  <si>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</si>
  <si>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</si>
  <si>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</si>
  <si>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</si>
  <si>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</si>
  <si>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</si>
  <si>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</si>
  <si>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</si>
  <si>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DIEGO FERNANDEZ</t>
  </si>
  <si>
    <t>IPS.</t>
  </si>
  <si>
    <t>AUXILIAR DE CARTERA CUENTAS SALUD</t>
  </si>
  <si>
    <t>SANTIAGO DE CALI , ENERO 07 DE 2022</t>
  </si>
  <si>
    <t>Señores :HOSPITAL MARIO CORREA RENGIFO</t>
  </si>
  <si>
    <t>NIT: 890399047</t>
  </si>
  <si>
    <t>A continuacion me permito remitir   nuestra respuesta al estado de cartera presentado en la fecha: 27/12/2021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</si>
</sst>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quot;$&quot;\ * #,##0_-;\-&quot;$&quot;\ * #,##0_-;_-&quot;$&quot;\ * &quot;-&quot;_-;_-@_-"/>
    <numFmt numFmtId="165" formatCode="_-&quot;$&quot;\ * #,##0.00_-;\-&quot;$&quot;\ * #,##0.00_-;_-&quot;$&quot;\ * &quot;-&quot;??_-;_-@_-"/>
    <numFmt numFmtId="166" formatCode="yyyy\-mm\-dd;@"/>
    <numFmt numFmtId="167" formatCode="_-[$$-240A]\ * #,##0_-;\-[$$-240A]\ * #,##0_-;_-[$$-240A]\ * &quot;-&quot;_-;_-@_-"/>
    <numFmt numFmtId="168" formatCode="_-&quot;$&quot;\ * #,##0_-;\-&quot;$&quot;\ * #,##0_-;_-&quot;$&quot;\ * &quot;-&quot;??_-;_-@_-"/>
    <numFmt numFmtId="170" formatCode="_-* #,##0_-;\-* #,##0_-;_-* &quot;-&quot;??_-;_-@_-"/>
    <numFmt numFmtId="171" formatCode="&quot;$&quot;\ #,##0;[Red]&quot;$&quot;\ #,##0"/>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0"/>
      <name val="Trebuchet MS"/>
      <family val="2"/>
    </font>
    <font>
      <sz val="10"/>
      <color theme="1"/>
      <name val="Trebuchet MS"/>
      <family val="2"/>
    </font>
    <font>
      <sz val="11"/>
      <color theme="1"/>
      <name val="Trebuchet MS"/>
      <family val="2"/>
    </font>
    <font>
      <b/>
      <sz val="10"/>
      <color theme="1"/>
      <name val="Trebuchet MS"/>
      <family val="2"/>
    </font>
    <font>
      <b/>
      <sz val="11"/>
      <color theme="1"/>
      <name val="Trebuchet MS"/>
      <family val="2"/>
    </font>
    <font>
      <sz val="10"/>
      <name val="Arial"/>
      <family val="2"/>
    </font>
    <font>
      <sz val="10"/>
      <color indexed="8"/>
      <name val="Arial"/>
      <family val="2"/>
    </font>
    <font>
      <b/>
      <sz val="10"/>
      <color indexed="8"/>
      <name val="Arial"/>
      <family val="2"/>
    </font>
  </fonts>
  <fills count="9">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7"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8" fillId="0" borderId="0"/>
    <xf numFmtId="43" fontId="8" fillId="0" borderId="0" applyNumberFormat="0" applyFill="0" applyBorder="0" applyAlignment="0" applyProtection="0"/>
  </cellStyleXfs>
  <cellXfs count="126">
    <xf numFmtId="0" fontId="0" fillId="0" borderId="0" xfId="0"/>
    <xf numFmtId="0" fontId="4" fillId="0" borderId="0" xfId="0" applyFont="1"/>
    <xf numFmtId="3" fontId="4" fillId="0" borderId="0" xfId="0" applyNumberFormat="1" applyFont="1"/>
    <xf numFmtId="3" fontId="5" fillId="0" borderId="0" xfId="0" applyNumberFormat="1" applyFont="1"/>
    <xf numFmtId="0" fontId="5" fillId="0" borderId="0" xfId="0" applyFont="1"/>
    <xf numFmtId="0" fontId="3" fillId="3" borderId="9" xfId="0" applyFont="1" applyFill="1" applyBorder="1" applyAlignment="1">
      <alignment horizontal="center" vertical="center" wrapText="1"/>
    </xf>
    <xf numFmtId="166" fontId="3" fillId="3" borderId="9" xfId="0" applyNumberFormat="1" applyFont="1" applyFill="1" applyBorder="1" applyAlignment="1">
      <alignment horizontal="center" vertical="center" wrapText="1"/>
    </xf>
    <xf numFmtId="167" fontId="3" fillId="3" borderId="9" xfId="3" applyNumberFormat="1" applyFont="1" applyFill="1" applyBorder="1" applyAlignment="1">
      <alignment horizontal="center" vertical="center" wrapText="1"/>
    </xf>
    <xf numFmtId="168" fontId="3" fillId="3" borderId="9" xfId="1" applyNumberFormat="1" applyFont="1" applyFill="1" applyBorder="1" applyAlignment="1">
      <alignment horizontal="center" vertical="center" wrapText="1"/>
    </xf>
    <xf numFmtId="3" fontId="3" fillId="3" borderId="9" xfId="3" applyNumberFormat="1" applyFont="1" applyFill="1" applyBorder="1" applyAlignment="1">
      <alignment horizontal="center" vertical="center" wrapText="1"/>
    </xf>
    <xf numFmtId="0" fontId="6" fillId="4" borderId="9" xfId="0" applyFont="1" applyFill="1" applyBorder="1" applyAlignment="1">
      <alignment horizontal="center" vertical="center"/>
    </xf>
    <xf numFmtId="3" fontId="7" fillId="4" borderId="9" xfId="0" applyNumberFormat="1" applyFont="1" applyFill="1" applyBorder="1" applyAlignment="1">
      <alignment horizontal="center" vertical="center" wrapText="1"/>
    </xf>
    <xf numFmtId="3" fontId="5" fillId="4" borderId="9" xfId="0" applyNumberFormat="1" applyFont="1" applyFill="1" applyBorder="1" applyAlignment="1">
      <alignment horizontal="center" wrapText="1"/>
    </xf>
    <xf numFmtId="3" fontId="7" fillId="4" borderId="9" xfId="0" applyNumberFormat="1" applyFont="1" applyFill="1" applyBorder="1" applyAlignment="1">
      <alignment vertical="center"/>
    </xf>
    <xf numFmtId="0" fontId="7" fillId="4" borderId="9" xfId="0" applyFont="1" applyFill="1" applyBorder="1" applyAlignment="1">
      <alignment horizontal="center" vertical="center" wrapText="1"/>
    </xf>
    <xf numFmtId="0" fontId="2" fillId="5" borderId="9" xfId="0" applyFont="1" applyFill="1" applyBorder="1" applyAlignment="1">
      <alignment wrapText="1"/>
    </xf>
    <xf numFmtId="0" fontId="0" fillId="0" borderId="9" xfId="0" applyBorder="1"/>
    <xf numFmtId="0" fontId="4" fillId="0" borderId="0" xfId="0" applyFont="1" applyAlignment="1">
      <alignment horizontal="center"/>
    </xf>
    <xf numFmtId="14" fontId="0" fillId="0" borderId="0" xfId="0" applyNumberFormat="1"/>
    <xf numFmtId="0" fontId="4" fillId="6" borderId="0" xfId="0" applyFont="1" applyFill="1" applyAlignment="1">
      <alignment horizontal="center"/>
    </xf>
    <xf numFmtId="3" fontId="4" fillId="6" borderId="0" xfId="0" applyNumberFormat="1" applyFont="1" applyFill="1"/>
    <xf numFmtId="3" fontId="5" fillId="6" borderId="0" xfId="0" applyNumberFormat="1" applyFont="1" applyFill="1"/>
    <xf numFmtId="0" fontId="0" fillId="6" borderId="0" xfId="0" applyFill="1"/>
    <xf numFmtId="0" fontId="4" fillId="0" borderId="9" xfId="0" applyFont="1" applyBorder="1" applyAlignment="1">
      <alignment horizontal="center"/>
    </xf>
    <xf numFmtId="3" fontId="4" fillId="0" borderId="9" xfId="0" applyNumberFormat="1" applyFont="1" applyBorder="1"/>
    <xf numFmtId="3" fontId="5" fillId="0" borderId="9" xfId="0" applyNumberFormat="1" applyFont="1" applyBorder="1"/>
    <xf numFmtId="0" fontId="4" fillId="5" borderId="0" xfId="0" applyFont="1" applyFill="1" applyAlignment="1">
      <alignment horizontal="center"/>
    </xf>
    <xf numFmtId="3" fontId="4" fillId="5" borderId="0" xfId="0" applyNumberFormat="1" applyFont="1" applyFill="1"/>
    <xf numFmtId="3" fontId="5" fillId="5" borderId="0" xfId="0" applyNumberFormat="1" applyFont="1" applyFill="1"/>
    <xf numFmtId="0" fontId="0" fillId="5" borderId="0" xfId="0" applyFill="1"/>
    <xf numFmtId="0" fontId="0" fillId="0" borderId="0" xfId="0" applyAlignment="1">
      <alignment horizontal="center"/>
    </xf>
    <xf numFmtId="0" fontId="0" fillId="0" borderId="0" xfId="0" applyAlignment="1">
      <alignment horizontal="right"/>
    </xf>
    <xf numFmtId="167" fontId="2" fillId="7" borderId="0" xfId="0" applyNumberFormat="1" applyFont="1" applyFill="1" applyAlignment="1">
      <alignment horizontal="right"/>
    </xf>
    <xf numFmtId="3" fontId="0" fillId="0" borderId="0" xfId="0" applyNumberFormat="1"/>
    <xf numFmtId="167" fontId="0" fillId="0" borderId="0" xfId="0" applyNumberFormat="1" applyAlignment="1">
      <alignment horizontal="right"/>
    </xf>
    <xf numFmtId="168" fontId="0" fillId="0" borderId="0" xfId="1" applyNumberFormat="1" applyFont="1" applyAlignment="1">
      <alignment horizontal="right"/>
    </xf>
    <xf numFmtId="168" fontId="0" fillId="0" borderId="0" xfId="1" applyNumberFormat="1" applyFont="1"/>
    <xf numFmtId="168" fontId="2" fillId="0" borderId="10" xfId="1" applyNumberFormat="1" applyFont="1" applyFill="1" applyBorder="1"/>
    <xf numFmtId="168" fontId="2" fillId="7" borderId="0" xfId="1" applyNumberFormat="1" applyFont="1" applyFill="1"/>
    <xf numFmtId="1" fontId="4" fillId="0" borderId="0" xfId="0" applyNumberFormat="1" applyFont="1" applyAlignment="1">
      <alignment horizontal="center"/>
    </xf>
    <xf numFmtId="0" fontId="2" fillId="7" borderId="9" xfId="0" applyFont="1" applyFill="1" applyBorder="1" applyAlignment="1">
      <alignment horizontal="center"/>
    </xf>
    <xf numFmtId="164" fontId="6" fillId="7" borderId="9" xfId="0" applyNumberFormat="1" applyFont="1" applyFill="1" applyBorder="1" applyAlignment="1">
      <alignment horizontal="center" wrapText="1"/>
    </xf>
    <xf numFmtId="3" fontId="6" fillId="7" borderId="9" xfId="0" applyNumberFormat="1" applyFont="1" applyFill="1" applyBorder="1" applyAlignment="1">
      <alignment horizontal="center" wrapText="1"/>
    </xf>
    <xf numFmtId="0" fontId="2" fillId="7" borderId="9" xfId="0" applyFont="1" applyFill="1" applyBorder="1" applyAlignment="1">
      <alignment horizontal="center" wrapText="1"/>
    </xf>
    <xf numFmtId="0" fontId="0" fillId="0" borderId="9" xfId="0" applyFill="1" applyBorder="1" applyAlignment="1">
      <alignment horizontal="center"/>
    </xf>
    <xf numFmtId="0" fontId="0" fillId="0" borderId="9" xfId="0" applyFill="1" applyBorder="1"/>
    <xf numFmtId="167" fontId="0" fillId="0" borderId="9" xfId="0" applyNumberFormat="1" applyFill="1" applyBorder="1" applyAlignment="1">
      <alignment horizontal="right"/>
    </xf>
    <xf numFmtId="168" fontId="0" fillId="0" borderId="9" xfId="1" applyNumberFormat="1" applyFont="1" applyFill="1" applyBorder="1"/>
    <xf numFmtId="1" fontId="4" fillId="0" borderId="9" xfId="0" applyNumberFormat="1" applyFont="1" applyFill="1" applyBorder="1" applyAlignment="1">
      <alignment horizontal="center"/>
    </xf>
    <xf numFmtId="0" fontId="0" fillId="0" borderId="0" xfId="0" applyFill="1"/>
    <xf numFmtId="0" fontId="4" fillId="0" borderId="9" xfId="0" applyFont="1" applyFill="1" applyBorder="1" applyAlignment="1">
      <alignment horizontal="center"/>
    </xf>
    <xf numFmtId="2" fontId="0" fillId="0" borderId="9" xfId="0" applyNumberFormat="1" applyFill="1" applyBorder="1"/>
    <xf numFmtId="0" fontId="0" fillId="0" borderId="9" xfId="0" applyNumberFormat="1" applyFill="1" applyBorder="1" applyAlignment="1">
      <alignment horizontal="center"/>
    </xf>
    <xf numFmtId="2" fontId="4" fillId="0" borderId="9" xfId="0" applyNumberFormat="1" applyFont="1" applyFill="1" applyBorder="1"/>
    <xf numFmtId="167" fontId="4" fillId="0" borderId="9" xfId="0" applyNumberFormat="1" applyFont="1" applyFill="1" applyBorder="1" applyAlignment="1">
      <alignment horizontal="right"/>
    </xf>
    <xf numFmtId="167" fontId="2" fillId="0" borderId="9" xfId="0" applyNumberFormat="1" applyFont="1" applyFill="1" applyBorder="1" applyAlignment="1">
      <alignment horizontal="right"/>
    </xf>
    <xf numFmtId="168" fontId="0" fillId="0" borderId="9" xfId="1" applyNumberFormat="1" applyFont="1" applyFill="1" applyBorder="1" applyAlignment="1">
      <alignment horizontal="right"/>
    </xf>
    <xf numFmtId="3" fontId="0" fillId="0" borderId="9" xfId="0" applyNumberFormat="1" applyBorder="1" applyAlignment="1">
      <alignment horizontal="center"/>
    </xf>
    <xf numFmtId="164" fontId="4" fillId="0" borderId="9" xfId="2" applyFont="1" applyBorder="1" applyAlignment="1">
      <alignment horizontal="center"/>
    </xf>
    <xf numFmtId="3" fontId="4" fillId="0" borderId="9" xfId="2" applyNumberFormat="1" applyFont="1" applyBorder="1" applyAlignment="1">
      <alignment horizontal="center"/>
    </xf>
    <xf numFmtId="3" fontId="4" fillId="0" borderId="9" xfId="0" applyNumberFormat="1" applyFont="1" applyBorder="1" applyAlignment="1">
      <alignment horizontal="center"/>
    </xf>
    <xf numFmtId="164" fontId="2" fillId="0" borderId="9" xfId="0" applyNumberFormat="1" applyFont="1" applyBorder="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2" fillId="2" borderId="4" xfId="0" applyFont="1" applyFill="1" applyBorder="1" applyAlignment="1">
      <alignment horizontal="center"/>
    </xf>
    <xf numFmtId="0" fontId="2" fillId="2" borderId="0" xfId="0" applyFont="1" applyFill="1" applyAlignment="1">
      <alignment horizontal="center"/>
    </xf>
    <xf numFmtId="0" fontId="2" fillId="2" borderId="5" xfId="0" applyFont="1" applyFill="1" applyBorder="1" applyAlignment="1">
      <alignment horizontal="center"/>
    </xf>
    <xf numFmtId="166" fontId="3" fillId="2" borderId="6" xfId="0" applyNumberFormat="1" applyFont="1" applyFill="1" applyBorder="1" applyAlignment="1">
      <alignment horizontal="center" vertical="center" wrapText="1"/>
    </xf>
    <xf numFmtId="166" fontId="3" fillId="2" borderId="7" xfId="0" applyNumberFormat="1" applyFont="1" applyFill="1" applyBorder="1" applyAlignment="1">
      <alignment horizontal="center" vertical="center" wrapText="1"/>
    </xf>
    <xf numFmtId="166" fontId="3" fillId="2" borderId="8" xfId="0" applyNumberFormat="1" applyFont="1" applyFill="1" applyBorder="1" applyAlignment="1">
      <alignment horizontal="center" vertical="center" wrapText="1"/>
    </xf>
    <xf numFmtId="168" fontId="2" fillId="7" borderId="0" xfId="1" applyNumberFormat="1" applyFont="1" applyFill="1" applyAlignment="1">
      <alignment horizontal="center"/>
    </xf>
    <xf numFmtId="14" fontId="0" fillId="0" borderId="9" xfId="0" applyNumberFormat="1" applyBorder="1"/>
    <xf numFmtId="0" fontId="0" fillId="8" borderId="9" xfId="0" applyFill="1" applyBorder="1" applyAlignment="1">
      <alignment horizontal="center" vertical="center" wrapText="1"/>
    </xf>
    <xf numFmtId="0" fontId="0" fillId="6" borderId="9" xfId="0" applyFill="1" applyBorder="1" applyAlignment="1">
      <alignment horizontal="center" vertical="center" wrapText="1"/>
    </xf>
    <xf numFmtId="170" fontId="0" fillId="0" borderId="9" xfId="4" applyNumberFormat="1" applyFont="1" applyBorder="1"/>
    <xf numFmtId="0" fontId="2" fillId="0" borderId="0" xfId="0" applyFont="1"/>
    <xf numFmtId="170" fontId="2" fillId="0" borderId="0" xfId="4" applyNumberFormat="1" applyFont="1"/>
    <xf numFmtId="0" fontId="0" fillId="0" borderId="0" xfId="0" pivotButton="1"/>
    <xf numFmtId="0" fontId="0" fillId="0" borderId="0" xfId="0" applyAlignment="1">
      <alignment horizontal="left"/>
    </xf>
    <xf numFmtId="0" fontId="0" fillId="0" borderId="0" xfId="0" applyNumberFormat="1"/>
    <xf numFmtId="170" fontId="0" fillId="0" borderId="0" xfId="0" applyNumberFormat="1"/>
    <xf numFmtId="0" fontId="9" fillId="0" borderId="0" xfId="5" applyFont="1"/>
    <xf numFmtId="0" fontId="9" fillId="0" borderId="11" xfId="5" applyFont="1" applyBorder="1" applyAlignment="1">
      <alignment horizontal="centerContinuous"/>
    </xf>
    <xf numFmtId="0" fontId="9" fillId="0" borderId="12" xfId="5" applyFont="1" applyBorder="1" applyAlignment="1">
      <alignment horizontal="centerContinuous"/>
    </xf>
    <xf numFmtId="0" fontId="10" fillId="0" borderId="11" xfId="5" applyFont="1" applyBorder="1" applyAlignment="1">
      <alignment horizontal="centerContinuous" vertical="center"/>
    </xf>
    <xf numFmtId="0" fontId="10" fillId="0" borderId="13" xfId="5" applyFont="1" applyBorder="1" applyAlignment="1">
      <alignment horizontal="centerContinuous" vertical="center"/>
    </xf>
    <xf numFmtId="0" fontId="10" fillId="0" borderId="12" xfId="5" applyFont="1" applyBorder="1" applyAlignment="1">
      <alignment horizontal="centerContinuous" vertical="center"/>
    </xf>
    <xf numFmtId="0" fontId="10" fillId="0" borderId="14" xfId="5" applyFont="1" applyBorder="1" applyAlignment="1">
      <alignment horizontal="centerContinuous" vertical="center"/>
    </xf>
    <xf numFmtId="0" fontId="9" fillId="0" borderId="15" xfId="5" applyFont="1" applyBorder="1" applyAlignment="1">
      <alignment horizontal="centerContinuous"/>
    </xf>
    <xf numFmtId="0" fontId="9" fillId="0" borderId="16" xfId="5" applyFont="1" applyBorder="1" applyAlignment="1">
      <alignment horizontal="centerContinuous"/>
    </xf>
    <xf numFmtId="0" fontId="10" fillId="0" borderId="17" xfId="5" applyFont="1" applyBorder="1" applyAlignment="1">
      <alignment horizontal="centerContinuous" vertical="center"/>
    </xf>
    <xf numFmtId="0" fontId="10" fillId="0" borderId="18" xfId="5" applyFont="1" applyBorder="1" applyAlignment="1">
      <alignment horizontal="centerContinuous" vertical="center"/>
    </xf>
    <xf numFmtId="0" fontId="10" fillId="0" borderId="19" xfId="5" applyFont="1" applyBorder="1" applyAlignment="1">
      <alignment horizontal="centerContinuous" vertical="center"/>
    </xf>
    <xf numFmtId="0" fontId="10" fillId="0" borderId="20" xfId="5" applyFont="1" applyBorder="1" applyAlignment="1">
      <alignment horizontal="centerContinuous" vertical="center"/>
    </xf>
    <xf numFmtId="0" fontId="10" fillId="0" borderId="15" xfId="5" applyFont="1" applyBorder="1" applyAlignment="1">
      <alignment horizontal="centerContinuous" vertical="center"/>
    </xf>
    <xf numFmtId="0" fontId="10" fillId="0" borderId="0" xfId="5" applyFont="1" applyAlignment="1">
      <alignment horizontal="centerContinuous" vertical="center"/>
    </xf>
    <xf numFmtId="0" fontId="10" fillId="0" borderId="16" xfId="5" applyFont="1" applyBorder="1" applyAlignment="1">
      <alignment horizontal="centerContinuous" vertical="center"/>
    </xf>
    <xf numFmtId="0" fontId="10" fillId="0" borderId="21" xfId="5" applyFont="1" applyBorder="1" applyAlignment="1">
      <alignment horizontal="centerContinuous" vertical="center"/>
    </xf>
    <xf numFmtId="0" fontId="9" fillId="0" borderId="17" xfId="5" applyFont="1" applyBorder="1" applyAlignment="1">
      <alignment horizontal="centerContinuous"/>
    </xf>
    <xf numFmtId="0" fontId="9" fillId="0" borderId="19" xfId="5" applyFont="1" applyBorder="1" applyAlignment="1">
      <alignment horizontal="centerContinuous"/>
    </xf>
    <xf numFmtId="0" fontId="9" fillId="0" borderId="15" xfId="5" applyFont="1" applyBorder="1"/>
    <xf numFmtId="0" fontId="9" fillId="0" borderId="16" xfId="5" applyFont="1" applyBorder="1"/>
    <xf numFmtId="14" fontId="9" fillId="0" borderId="0" xfId="5" applyNumberFormat="1" applyFont="1"/>
    <xf numFmtId="14" fontId="9" fillId="0" borderId="0" xfId="5" applyNumberFormat="1" applyFont="1" applyAlignment="1">
      <alignment horizontal="left"/>
    </xf>
    <xf numFmtId="0" fontId="10" fillId="0" borderId="0" xfId="5" applyFont="1" applyAlignment="1">
      <alignment horizontal="center"/>
    </xf>
    <xf numFmtId="0" fontId="10" fillId="0" borderId="0" xfId="5" applyFont="1"/>
    <xf numFmtId="164" fontId="10" fillId="0" borderId="0" xfId="5" applyNumberFormat="1" applyFont="1" applyAlignment="1">
      <alignment horizontal="right"/>
    </xf>
    <xf numFmtId="1" fontId="9" fillId="0" borderId="0" xfId="5" applyNumberFormat="1" applyFont="1" applyAlignment="1">
      <alignment horizontal="center"/>
    </xf>
    <xf numFmtId="171" fontId="9" fillId="0" borderId="0" xfId="5" applyNumberFormat="1" applyFont="1" applyAlignment="1">
      <alignment horizontal="right"/>
    </xf>
    <xf numFmtId="1" fontId="9" fillId="0" borderId="7" xfId="5" applyNumberFormat="1" applyFont="1" applyBorder="1" applyAlignment="1">
      <alignment horizontal="center"/>
    </xf>
    <xf numFmtId="171" fontId="9" fillId="0" borderId="7" xfId="5" applyNumberFormat="1" applyFont="1" applyBorder="1" applyAlignment="1">
      <alignment horizontal="right"/>
    </xf>
    <xf numFmtId="0" fontId="9" fillId="0" borderId="0" xfId="5" applyFont="1" applyAlignment="1">
      <alignment horizontal="center"/>
    </xf>
    <xf numFmtId="171" fontId="10" fillId="0" borderId="0" xfId="5" applyNumberFormat="1" applyFont="1" applyAlignment="1">
      <alignment horizontal="right"/>
    </xf>
    <xf numFmtId="1" fontId="9" fillId="0" borderId="18" xfId="5" applyNumberFormat="1" applyFont="1" applyBorder="1" applyAlignment="1">
      <alignment horizontal="center"/>
    </xf>
    <xf numFmtId="170" fontId="9" fillId="0" borderId="18" xfId="6" applyNumberFormat="1" applyFont="1" applyBorder="1" applyAlignment="1">
      <alignment horizontal="right"/>
    </xf>
    <xf numFmtId="0" fontId="9" fillId="0" borderId="22" xfId="5" applyFont="1" applyBorder="1" applyAlignment="1">
      <alignment horizontal="center"/>
    </xf>
    <xf numFmtId="171" fontId="9" fillId="0" borderId="22" xfId="5" applyNumberFormat="1" applyFont="1" applyBorder="1" applyAlignment="1">
      <alignment horizontal="right"/>
    </xf>
    <xf numFmtId="171" fontId="9" fillId="0" borderId="0" xfId="5" applyNumberFormat="1" applyFont="1"/>
    <xf numFmtId="171" fontId="9" fillId="0" borderId="18" xfId="5" applyNumberFormat="1" applyFont="1" applyBorder="1"/>
    <xf numFmtId="0" fontId="9" fillId="0" borderId="17" xfId="5" applyFont="1" applyBorder="1"/>
    <xf numFmtId="0" fontId="9" fillId="0" borderId="18" xfId="5" applyFont="1" applyBorder="1"/>
    <xf numFmtId="0" fontId="9" fillId="0" borderId="19" xfId="5" applyFont="1" applyBorder="1"/>
  </cellXfs>
  <cellStyles count="7">
    <cellStyle name="Millares" xfId="4" builtinId="3"/>
    <cellStyle name="Millares 2" xfId="6" xr:uid="{08B4B9C9-E1FC-4FF5-ACB5-088E2ED3A572}"/>
    <cellStyle name="Moneda" xfId="1" builtinId="4"/>
    <cellStyle name="Moneda [0]" xfId="2" builtinId="7"/>
    <cellStyle name="Moneda [0] 2" xfId="3" xr:uid="{425CBF95-AD5D-4F5E-A578-2999D1BDF8FC}"/>
    <cellStyle name="Normal" xfId="0" builtinId="0"/>
    <cellStyle name="Normal 2" xfId="5" xr:uid="{DB625C13-9C61-4D48-8513-44D3DE8A55C2}"/>
  </cellStyles>
  <dxfs count="7">
    <dxf>
      <font>
        <color rgb="FF9C0006"/>
      </font>
      <fill>
        <patternFill>
          <bgColor rgb="FFFFC7CE"/>
        </patternFill>
      </fill>
    </dxf>
    <dxf>
      <font>
        <color rgb="FF9C0006"/>
      </font>
      <fill>
        <patternFill>
          <bgColor rgb="FFFFC7CE"/>
        </patternFill>
      </fill>
    </dxf>
    <dxf>
      <numFmt numFmtId="169" formatCode="_-* #,##0.0_-;\-* #,##0.0_-;_-* &quot;-&quot;??_-;_-@_-"/>
    </dxf>
    <dxf>
      <numFmt numFmtId="170" formatCode="_-* #,##0_-;\-* #,##0_-;_-* &quot;-&quot;??_-;_-@_-"/>
    </dxf>
    <dxf>
      <numFmt numFmtId="169" formatCode="_-* #,##0.0_-;\-* #,##0.0_-;_-* &quot;-&quot;??_-;_-@_-"/>
    </dxf>
    <dxf>
      <numFmt numFmtId="35" formatCode="_-* #,##0.00_-;\-* #,##0.00_-;_-* &quot;-&quot;??_-;_-@_-"/>
    </dxf>
    <dxf>
      <numFmt numFmtId="35" formatCode="_-* #,##0.00_-;\-* #,##0.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170090</xdr:colOff>
      <xdr:row>0</xdr:row>
      <xdr:rowOff>45810</xdr:rowOff>
    </xdr:from>
    <xdr:to>
      <xdr:col>7</xdr:col>
      <xdr:colOff>566965</xdr:colOff>
      <xdr:row>5</xdr:row>
      <xdr:rowOff>43287</xdr:rowOff>
    </xdr:to>
    <xdr:pic>
      <xdr:nvPicPr>
        <xdr:cNvPr id="2" name="Imagen 1" descr="encabezado cartas">
          <a:extLst>
            <a:ext uri="{FF2B5EF4-FFF2-40B4-BE49-F238E27FC236}">
              <a16:creationId xmlns:a16="http://schemas.microsoft.com/office/drawing/2014/main" id="{673E3FA8-B945-4ADE-A63E-4A66447D6C66}"/>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0996"/>
        <a:stretch/>
      </xdr:blipFill>
      <xdr:spPr bwMode="auto">
        <a:xfrm>
          <a:off x="1989365" y="45810"/>
          <a:ext cx="7045325" cy="10452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28575</xdr:colOff>
      <xdr:row>32</xdr:row>
      <xdr:rowOff>47625</xdr:rowOff>
    </xdr:from>
    <xdr:to>
      <xdr:col>8</xdr:col>
      <xdr:colOff>38100</xdr:colOff>
      <xdr:row>35</xdr:row>
      <xdr:rowOff>28575</xdr:rowOff>
    </xdr:to>
    <xdr:pic>
      <xdr:nvPicPr>
        <xdr:cNvPr id="2" name="Imagen 3">
          <a:extLst>
            <a:ext uri="{FF2B5EF4-FFF2-40B4-BE49-F238E27FC236}">
              <a16:creationId xmlns:a16="http://schemas.microsoft.com/office/drawing/2014/main" id="{00E7440A-E139-49A2-B215-E1A1FED314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2950" y="541972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ESTADOS%20DE%20CARTERA%20POR%20ENTIDAD\Comfenalco\CARTERA%202021\cruce%2011%20noviembr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COMFENALCO VALLE"/>
      <sheetName val="INFO IPS"/>
      <sheetName val="BD"/>
      <sheetName val="ESTADO DE CADA FACTURA"/>
      <sheetName val="FOR-CSA-018"/>
      <sheetName val="BD (2)"/>
    </sheetNames>
    <sheetDataSet>
      <sheetData sheetId="0"/>
      <sheetData sheetId="1"/>
      <sheetData sheetId="2"/>
      <sheetData sheetId="3">
        <row r="3">
          <cell r="G3" t="str">
            <v>FV21545</v>
          </cell>
          <cell r="H3">
            <v>21545</v>
          </cell>
          <cell r="I3">
            <v>1220959958</v>
          </cell>
          <cell r="J3">
            <v>21545</v>
          </cell>
          <cell r="K3" t="str">
            <v>890399047_21545</v>
          </cell>
          <cell r="L3">
            <v>42246</v>
          </cell>
          <cell r="M3">
            <v>573300</v>
          </cell>
          <cell r="N3">
            <v>573300</v>
          </cell>
          <cell r="O3" t="str">
            <v>B)Factura sin saldo ERP</v>
          </cell>
          <cell r="P3" t="str">
            <v>FACTURA CANCELADA</v>
          </cell>
          <cell r="Q3"/>
          <cell r="R3"/>
          <cell r="S3"/>
          <cell r="T3" t="str">
            <v>Diferente_Alfa</v>
          </cell>
          <cell r="U3">
            <v>573300</v>
          </cell>
          <cell r="V3">
            <v>0</v>
          </cell>
          <cell r="W3">
            <v>0</v>
          </cell>
          <cell r="X3">
            <v>0</v>
          </cell>
          <cell r="Y3">
            <v>0</v>
          </cell>
          <cell r="Z3">
            <v>0</v>
          </cell>
          <cell r="AA3"/>
          <cell r="AB3">
            <v>573300</v>
          </cell>
          <cell r="AC3">
            <v>0</v>
          </cell>
          <cell r="AD3">
            <v>0</v>
          </cell>
          <cell r="AE3">
            <v>573300</v>
          </cell>
        </row>
        <row r="4">
          <cell r="G4" t="str">
            <v>FV21269</v>
          </cell>
          <cell r="H4">
            <v>21269</v>
          </cell>
          <cell r="I4">
            <v>1220920808</v>
          </cell>
          <cell r="J4">
            <v>21269</v>
          </cell>
          <cell r="K4" t="str">
            <v>890399047_21269</v>
          </cell>
          <cell r="L4">
            <v>42123</v>
          </cell>
          <cell r="M4">
            <v>249100</v>
          </cell>
          <cell r="N4">
            <v>249100</v>
          </cell>
          <cell r="O4" t="str">
            <v>B)Factura sin saldo ERP</v>
          </cell>
          <cell r="P4" t="str">
            <v>FACTURA CANCELADA</v>
          </cell>
          <cell r="Q4"/>
          <cell r="R4"/>
          <cell r="S4"/>
          <cell r="T4" t="str">
            <v>Diferente_Alfa</v>
          </cell>
          <cell r="U4">
            <v>249100</v>
          </cell>
          <cell r="V4">
            <v>0</v>
          </cell>
          <cell r="W4">
            <v>0</v>
          </cell>
          <cell r="X4">
            <v>0</v>
          </cell>
          <cell r="Y4">
            <v>0</v>
          </cell>
          <cell r="Z4">
            <v>0</v>
          </cell>
          <cell r="AA4"/>
          <cell r="AB4">
            <v>249100</v>
          </cell>
          <cell r="AC4">
            <v>0</v>
          </cell>
          <cell r="AD4">
            <v>0</v>
          </cell>
          <cell r="AE4">
            <v>249100</v>
          </cell>
        </row>
        <row r="5">
          <cell r="G5" t="str">
            <v>FV21403</v>
          </cell>
          <cell r="H5">
            <v>21403</v>
          </cell>
          <cell r="I5"/>
          <cell r="J5">
            <v>21403</v>
          </cell>
          <cell r="K5" t="str">
            <v>890399047_21403</v>
          </cell>
          <cell r="L5">
            <v>42184</v>
          </cell>
          <cell r="M5">
            <v>123800</v>
          </cell>
          <cell r="N5">
            <v>123800</v>
          </cell>
          <cell r="O5" t="str">
            <v>B)Factura sin saldo ERP</v>
          </cell>
          <cell r="P5" t="str">
            <v>FACTURA CORRIENTE</v>
          </cell>
          <cell r="Q5"/>
          <cell r="R5"/>
          <cell r="S5"/>
          <cell r="T5" t="str">
            <v>Diferente_Alfa</v>
          </cell>
          <cell r="U5">
            <v>123800</v>
          </cell>
          <cell r="V5">
            <v>0</v>
          </cell>
          <cell r="W5">
            <v>0</v>
          </cell>
          <cell r="X5">
            <v>0</v>
          </cell>
          <cell r="Y5">
            <v>0</v>
          </cell>
          <cell r="Z5">
            <v>0</v>
          </cell>
          <cell r="AA5"/>
          <cell r="AB5">
            <v>123800</v>
          </cell>
          <cell r="AC5">
            <v>0</v>
          </cell>
          <cell r="AD5"/>
          <cell r="AE5"/>
        </row>
        <row r="6">
          <cell r="G6" t="str">
            <v>FV21954</v>
          </cell>
          <cell r="H6">
            <v>21954</v>
          </cell>
          <cell r="I6">
            <v>1220992486</v>
          </cell>
          <cell r="J6">
            <v>21954</v>
          </cell>
          <cell r="K6" t="str">
            <v>890399047_21954</v>
          </cell>
          <cell r="L6">
            <v>42428</v>
          </cell>
          <cell r="M6">
            <v>89200</v>
          </cell>
          <cell r="N6">
            <v>89200</v>
          </cell>
          <cell r="O6" t="str">
            <v>B)Factura sin saldo ERP</v>
          </cell>
          <cell r="P6" t="str">
            <v>FACTURA CANCELADA</v>
          </cell>
          <cell r="Q6"/>
          <cell r="R6"/>
          <cell r="S6"/>
          <cell r="T6" t="str">
            <v>Diferente_Alfa</v>
          </cell>
          <cell r="U6">
            <v>89200</v>
          </cell>
          <cell r="V6">
            <v>0</v>
          </cell>
          <cell r="W6">
            <v>0</v>
          </cell>
          <cell r="X6">
            <v>0</v>
          </cell>
          <cell r="Y6">
            <v>0</v>
          </cell>
          <cell r="Z6">
            <v>0</v>
          </cell>
          <cell r="AA6"/>
          <cell r="AB6">
            <v>89200</v>
          </cell>
          <cell r="AC6">
            <v>0</v>
          </cell>
          <cell r="AD6">
            <v>0</v>
          </cell>
          <cell r="AE6">
            <v>89200</v>
          </cell>
        </row>
        <row r="7">
          <cell r="G7" t="str">
            <v>FV22322</v>
          </cell>
          <cell r="H7">
            <v>22322</v>
          </cell>
          <cell r="I7">
            <v>1221057519</v>
          </cell>
          <cell r="J7">
            <v>22322</v>
          </cell>
          <cell r="K7" t="str">
            <v>890399047_22322</v>
          </cell>
          <cell r="L7">
            <v>42581</v>
          </cell>
          <cell r="M7">
            <v>64300</v>
          </cell>
          <cell r="N7">
            <v>64300</v>
          </cell>
          <cell r="O7" t="str">
            <v>B)Factura sin saldo ERP</v>
          </cell>
          <cell r="P7" t="str">
            <v>FACTURA CANCELADA</v>
          </cell>
          <cell r="Q7"/>
          <cell r="R7"/>
          <cell r="S7"/>
          <cell r="T7" t="str">
            <v>Diferente_Alfa</v>
          </cell>
          <cell r="U7">
            <v>64300</v>
          </cell>
          <cell r="V7">
            <v>0</v>
          </cell>
          <cell r="W7">
            <v>0</v>
          </cell>
          <cell r="X7">
            <v>0</v>
          </cell>
          <cell r="Y7">
            <v>0</v>
          </cell>
          <cell r="Z7">
            <v>0</v>
          </cell>
          <cell r="AA7"/>
          <cell r="AB7">
            <v>64300</v>
          </cell>
          <cell r="AC7">
            <v>0</v>
          </cell>
          <cell r="AD7">
            <v>0</v>
          </cell>
          <cell r="AE7">
            <v>64300</v>
          </cell>
        </row>
        <row r="8">
          <cell r="G8" t="str">
            <v>FVM119574</v>
          </cell>
          <cell r="H8">
            <v>119574</v>
          </cell>
          <cell r="I8">
            <v>1221390781</v>
          </cell>
          <cell r="J8">
            <v>119574</v>
          </cell>
          <cell r="K8" t="str">
            <v>890399047_119574</v>
          </cell>
          <cell r="L8">
            <v>43433</v>
          </cell>
          <cell r="M8">
            <v>50800</v>
          </cell>
          <cell r="N8">
            <v>50800</v>
          </cell>
          <cell r="O8" t="str">
            <v>B)Factura sin saldo ERP</v>
          </cell>
          <cell r="P8" t="str">
            <v>FACTURA CANCELADA</v>
          </cell>
          <cell r="Q8"/>
          <cell r="R8"/>
          <cell r="S8"/>
          <cell r="T8" t="str">
            <v>Diferente_Alfa</v>
          </cell>
          <cell r="U8">
            <v>50800</v>
          </cell>
          <cell r="V8">
            <v>0</v>
          </cell>
          <cell r="W8">
            <v>0</v>
          </cell>
          <cell r="X8">
            <v>0</v>
          </cell>
          <cell r="Y8">
            <v>0</v>
          </cell>
          <cell r="Z8">
            <v>0</v>
          </cell>
          <cell r="AA8"/>
          <cell r="AB8">
            <v>50800</v>
          </cell>
          <cell r="AC8">
            <v>0</v>
          </cell>
          <cell r="AD8">
            <v>0</v>
          </cell>
          <cell r="AE8">
            <v>50800</v>
          </cell>
        </row>
        <row r="9">
          <cell r="G9" t="str">
            <v>FV20885</v>
          </cell>
          <cell r="H9">
            <v>20885</v>
          </cell>
          <cell r="I9">
            <v>1220741829</v>
          </cell>
          <cell r="J9">
            <v>20885</v>
          </cell>
          <cell r="K9" t="str">
            <v>890399047_20885</v>
          </cell>
          <cell r="L9">
            <v>41942</v>
          </cell>
          <cell r="M9">
            <v>63000</v>
          </cell>
          <cell r="N9">
            <v>63000</v>
          </cell>
          <cell r="O9" t="str">
            <v>B)Factura sin saldo ERP/conciliar diferencia glosa aceptada</v>
          </cell>
          <cell r="P9" t="str">
            <v>GLOSA ACEPTADA POR LA IPS</v>
          </cell>
          <cell r="Q9"/>
          <cell r="R9"/>
          <cell r="S9"/>
          <cell r="T9" t="str">
            <v>Diferente_Alfa</v>
          </cell>
          <cell r="U9">
            <v>937900</v>
          </cell>
          <cell r="V9">
            <v>0</v>
          </cell>
          <cell r="W9">
            <v>0</v>
          </cell>
          <cell r="X9">
            <v>0</v>
          </cell>
          <cell r="Y9">
            <v>63000</v>
          </cell>
          <cell r="Z9">
            <v>0</v>
          </cell>
          <cell r="AA9"/>
          <cell r="AB9">
            <v>874900</v>
          </cell>
          <cell r="AC9">
            <v>0</v>
          </cell>
          <cell r="AD9">
            <v>0</v>
          </cell>
          <cell r="AE9">
            <v>874900</v>
          </cell>
        </row>
        <row r="10">
          <cell r="G10" t="str">
            <v>FV21955</v>
          </cell>
          <cell r="H10">
            <v>21955</v>
          </cell>
          <cell r="I10">
            <v>1220991831</v>
          </cell>
          <cell r="J10">
            <v>21955</v>
          </cell>
          <cell r="K10" t="str">
            <v>890399047_21955</v>
          </cell>
          <cell r="L10">
            <v>42428</v>
          </cell>
          <cell r="M10">
            <v>1581100</v>
          </cell>
          <cell r="N10">
            <v>1581100</v>
          </cell>
          <cell r="O10" t="str">
            <v>B)Factura sin saldo ERP/conciliar diferencia glosa aceptada</v>
          </cell>
          <cell r="P10" t="str">
            <v>GLOSA ACEPTADA POR LA IPS</v>
          </cell>
          <cell r="Q10"/>
          <cell r="R10"/>
          <cell r="S10"/>
          <cell r="T10" t="str">
            <v>Diferente_Alfa</v>
          </cell>
          <cell r="U10">
            <v>1581100</v>
          </cell>
          <cell r="V10">
            <v>0</v>
          </cell>
          <cell r="W10">
            <v>0</v>
          </cell>
          <cell r="X10">
            <v>0</v>
          </cell>
          <cell r="Y10">
            <v>116600</v>
          </cell>
          <cell r="Z10">
            <v>0</v>
          </cell>
          <cell r="AA10"/>
          <cell r="AB10">
            <v>1464500</v>
          </cell>
          <cell r="AC10">
            <v>0</v>
          </cell>
          <cell r="AD10">
            <v>0</v>
          </cell>
          <cell r="AE10">
            <v>1464500</v>
          </cell>
        </row>
        <row r="11">
          <cell r="G11" t="str">
            <v>FV21509</v>
          </cell>
          <cell r="H11">
            <v>21509</v>
          </cell>
          <cell r="I11">
            <v>1220923077</v>
          </cell>
          <cell r="J11">
            <v>21509</v>
          </cell>
          <cell r="K11" t="str">
            <v>890399047_21509</v>
          </cell>
          <cell r="L11">
            <v>42215</v>
          </cell>
          <cell r="M11">
            <v>101100</v>
          </cell>
          <cell r="N11">
            <v>101100</v>
          </cell>
          <cell r="O11" t="str">
            <v>B)Factura sin saldo ERP/conciliar diferencia glosa aceptada</v>
          </cell>
          <cell r="P11" t="str">
            <v>FACTURA CERRADA SIN RESPUESTA IPS</v>
          </cell>
          <cell r="Q11"/>
          <cell r="R11"/>
          <cell r="S11"/>
          <cell r="T11" t="str">
            <v>Diferente_Alfa</v>
          </cell>
          <cell r="U11">
            <v>1371000</v>
          </cell>
          <cell r="V11">
            <v>0</v>
          </cell>
          <cell r="W11">
            <v>0</v>
          </cell>
          <cell r="X11">
            <v>0</v>
          </cell>
          <cell r="Y11">
            <v>101100</v>
          </cell>
          <cell r="Z11">
            <v>0</v>
          </cell>
          <cell r="AA11"/>
          <cell r="AB11">
            <v>1269900</v>
          </cell>
          <cell r="AC11">
            <v>0</v>
          </cell>
          <cell r="AD11">
            <v>0</v>
          </cell>
          <cell r="AE11">
            <v>1269900</v>
          </cell>
        </row>
        <row r="12">
          <cell r="G12" t="str">
            <v>FV21546</v>
          </cell>
          <cell r="H12">
            <v>21546</v>
          </cell>
          <cell r="I12">
            <v>1220934825</v>
          </cell>
          <cell r="J12">
            <v>21546</v>
          </cell>
          <cell r="K12" t="str">
            <v>890399047_21546</v>
          </cell>
          <cell r="L12">
            <v>42246</v>
          </cell>
          <cell r="M12">
            <v>96600</v>
          </cell>
          <cell r="N12">
            <v>96600</v>
          </cell>
          <cell r="O12" t="str">
            <v>B)Factura sin saldo ERP/conciliar diferencia glosa aceptada</v>
          </cell>
          <cell r="P12" t="str">
            <v>GLOSA ACEPTADA POR LA IPS</v>
          </cell>
          <cell r="Q12"/>
          <cell r="R12"/>
          <cell r="S12"/>
          <cell r="T12" t="str">
            <v>Diferente_Alfa</v>
          </cell>
          <cell r="U12">
            <v>2476000</v>
          </cell>
          <cell r="V12">
            <v>0</v>
          </cell>
          <cell r="W12">
            <v>0</v>
          </cell>
          <cell r="X12">
            <v>0</v>
          </cell>
          <cell r="Y12">
            <v>96600</v>
          </cell>
          <cell r="Z12">
            <v>0</v>
          </cell>
          <cell r="AA12"/>
          <cell r="AB12">
            <v>2379400</v>
          </cell>
          <cell r="AC12">
            <v>0</v>
          </cell>
          <cell r="AD12">
            <v>0</v>
          </cell>
          <cell r="AE12">
            <v>2379400</v>
          </cell>
        </row>
        <row r="13">
          <cell r="G13" t="str">
            <v>FV21755</v>
          </cell>
          <cell r="H13">
            <v>21755</v>
          </cell>
          <cell r="I13">
            <v>1220964025</v>
          </cell>
          <cell r="J13">
            <v>21755</v>
          </cell>
          <cell r="K13" t="str">
            <v>890399047_21755</v>
          </cell>
          <cell r="L13">
            <v>42337</v>
          </cell>
          <cell r="M13">
            <v>634100</v>
          </cell>
          <cell r="N13">
            <v>634100</v>
          </cell>
          <cell r="O13" t="str">
            <v>B)Factura sin saldo ERP/conciliar diferencia glosa aceptada</v>
          </cell>
          <cell r="P13" t="str">
            <v>FACTURA CERRADA SIN RESPUESTA IPS</v>
          </cell>
          <cell r="Q13"/>
          <cell r="R13"/>
          <cell r="S13"/>
          <cell r="T13" t="str">
            <v>Diferente_Alfa</v>
          </cell>
          <cell r="U13">
            <v>1695400</v>
          </cell>
          <cell r="V13">
            <v>0</v>
          </cell>
          <cell r="W13">
            <v>0</v>
          </cell>
          <cell r="X13">
            <v>0</v>
          </cell>
          <cell r="Y13">
            <v>634100</v>
          </cell>
          <cell r="Z13">
            <v>0</v>
          </cell>
          <cell r="AA13"/>
          <cell r="AB13">
            <v>1061300</v>
          </cell>
          <cell r="AC13">
            <v>0</v>
          </cell>
          <cell r="AD13">
            <v>0</v>
          </cell>
          <cell r="AE13">
            <v>1061300</v>
          </cell>
        </row>
        <row r="14">
          <cell r="G14" t="str">
            <v>FV21884</v>
          </cell>
          <cell r="H14">
            <v>21884</v>
          </cell>
          <cell r="I14">
            <v>1220982162</v>
          </cell>
          <cell r="J14">
            <v>21884</v>
          </cell>
          <cell r="K14" t="str">
            <v>890399047_21884</v>
          </cell>
          <cell r="L14">
            <v>42399</v>
          </cell>
          <cell r="M14">
            <v>76300</v>
          </cell>
          <cell r="N14">
            <v>76300</v>
          </cell>
          <cell r="O14" t="str">
            <v>B)Factura sin saldo ERP/conciliar diferencia glosa aceptada</v>
          </cell>
          <cell r="P14" t="str">
            <v>GLOSA ACEPTADA POR LA IPS</v>
          </cell>
          <cell r="Q14"/>
          <cell r="R14"/>
          <cell r="S14"/>
          <cell r="T14" t="str">
            <v>Diferente_Alfa</v>
          </cell>
          <cell r="U14">
            <v>322100</v>
          </cell>
          <cell r="V14">
            <v>0</v>
          </cell>
          <cell r="W14">
            <v>0</v>
          </cell>
          <cell r="X14">
            <v>0</v>
          </cell>
          <cell r="Y14">
            <v>76300</v>
          </cell>
          <cell r="Z14">
            <v>0</v>
          </cell>
          <cell r="AA14"/>
          <cell r="AB14">
            <v>245800</v>
          </cell>
          <cell r="AC14">
            <v>0</v>
          </cell>
          <cell r="AD14">
            <v>0</v>
          </cell>
          <cell r="AE14">
            <v>245800</v>
          </cell>
        </row>
        <row r="15">
          <cell r="G15" t="str">
            <v>FV4003</v>
          </cell>
          <cell r="H15"/>
          <cell r="I15"/>
          <cell r="J15" t="str">
            <v>FEMC_4003</v>
          </cell>
          <cell r="K15" t="str">
            <v>890399047_FEMC_4003</v>
          </cell>
          <cell r="L15">
            <v>44137</v>
          </cell>
          <cell r="M15">
            <v>558800</v>
          </cell>
          <cell r="N15">
            <v>558800</v>
          </cell>
          <cell r="O15" t="str">
            <v>A)Factura no radicada en ERP</v>
          </cell>
          <cell r="P15" t="str">
            <v>FACTURA NO RADICADA</v>
          </cell>
          <cell r="Q15"/>
          <cell r="R15"/>
          <cell r="S15"/>
          <cell r="T15" t="str">
            <v>no_cruza</v>
          </cell>
          <cell r="U15"/>
          <cell r="V15"/>
          <cell r="W15"/>
          <cell r="X15"/>
          <cell r="Y15"/>
          <cell r="Z15"/>
          <cell r="AA15"/>
          <cell r="AB15"/>
          <cell r="AC15"/>
          <cell r="AD15"/>
          <cell r="AE15"/>
        </row>
        <row r="16">
          <cell r="G16" t="str">
            <v>FV6070</v>
          </cell>
          <cell r="H16"/>
          <cell r="I16"/>
          <cell r="J16" t="str">
            <v>FEMC_6070</v>
          </cell>
          <cell r="K16" t="str">
            <v>890399047_FEMC_6070</v>
          </cell>
          <cell r="L16">
            <v>44149</v>
          </cell>
          <cell r="M16">
            <v>54400</v>
          </cell>
          <cell r="N16">
            <v>54400</v>
          </cell>
          <cell r="O16" t="str">
            <v>A)Factura no radicada en ERP</v>
          </cell>
          <cell r="P16" t="str">
            <v>FACTURA NO RADICADA</v>
          </cell>
          <cell r="Q16"/>
          <cell r="R16"/>
          <cell r="S16"/>
          <cell r="T16" t="str">
            <v>no_cruza</v>
          </cell>
          <cell r="U16"/>
          <cell r="V16"/>
          <cell r="W16"/>
          <cell r="X16"/>
          <cell r="Y16"/>
          <cell r="Z16"/>
          <cell r="AA16"/>
          <cell r="AB16"/>
          <cell r="AC16"/>
          <cell r="AD16"/>
          <cell r="AE16"/>
        </row>
        <row r="17">
          <cell r="G17" t="str">
            <v>FV6256</v>
          </cell>
          <cell r="H17"/>
          <cell r="I17"/>
          <cell r="J17" t="str">
            <v>FEMC_6256</v>
          </cell>
          <cell r="K17" t="str">
            <v>890399047_FEMC_6256</v>
          </cell>
          <cell r="L17">
            <v>44152</v>
          </cell>
          <cell r="M17">
            <v>138300</v>
          </cell>
          <cell r="N17">
            <v>138300</v>
          </cell>
          <cell r="O17" t="str">
            <v>A)Factura no radicada en ERP</v>
          </cell>
          <cell r="P17" t="str">
            <v>FACTURA NO RADICADA</v>
          </cell>
          <cell r="Q17"/>
          <cell r="R17"/>
          <cell r="S17"/>
          <cell r="T17" t="str">
            <v>no_cruza</v>
          </cell>
          <cell r="U17"/>
          <cell r="V17"/>
          <cell r="W17"/>
          <cell r="X17"/>
          <cell r="Y17"/>
          <cell r="Z17"/>
          <cell r="AA17"/>
          <cell r="AB17"/>
          <cell r="AC17"/>
          <cell r="AD17"/>
          <cell r="AE17"/>
        </row>
        <row r="18">
          <cell r="G18" t="str">
            <v>FV7793</v>
          </cell>
          <cell r="H18"/>
          <cell r="I18"/>
          <cell r="J18" t="str">
            <v>FEMC_7793</v>
          </cell>
          <cell r="K18" t="str">
            <v>890399047_FEMC_7793</v>
          </cell>
          <cell r="L18">
            <v>44160</v>
          </cell>
          <cell r="M18">
            <v>248200</v>
          </cell>
          <cell r="N18">
            <v>248200</v>
          </cell>
          <cell r="O18" t="str">
            <v>A)Factura no radicada en ERP</v>
          </cell>
          <cell r="P18" t="str">
            <v>FACTURA NO RADICADA</v>
          </cell>
          <cell r="Q18"/>
          <cell r="R18"/>
          <cell r="S18"/>
          <cell r="T18" t="str">
            <v>no_cruza</v>
          </cell>
          <cell r="U18"/>
          <cell r="V18"/>
          <cell r="W18"/>
          <cell r="X18"/>
          <cell r="Y18"/>
          <cell r="Z18"/>
          <cell r="AA18"/>
          <cell r="AB18"/>
          <cell r="AC18"/>
          <cell r="AD18"/>
          <cell r="AE18"/>
        </row>
        <row r="19">
          <cell r="G19" t="str">
            <v>FV8228</v>
          </cell>
          <cell r="H19"/>
          <cell r="I19"/>
          <cell r="J19" t="str">
            <v>FEMC_8228</v>
          </cell>
          <cell r="K19" t="str">
            <v>890399047_FEMC_8228</v>
          </cell>
          <cell r="L19">
            <v>44163</v>
          </cell>
          <cell r="M19">
            <v>54400</v>
          </cell>
          <cell r="N19">
            <v>54400</v>
          </cell>
          <cell r="O19" t="str">
            <v>A)Factura no radicada en ERP</v>
          </cell>
          <cell r="P19" t="str">
            <v>FACTURA NO RADICADA</v>
          </cell>
          <cell r="Q19"/>
          <cell r="R19"/>
          <cell r="S19"/>
          <cell r="T19" t="str">
            <v>no_cruza</v>
          </cell>
          <cell r="U19"/>
          <cell r="V19"/>
          <cell r="W19"/>
          <cell r="X19"/>
          <cell r="Y19"/>
          <cell r="Z19"/>
          <cell r="AA19"/>
          <cell r="AB19"/>
          <cell r="AC19"/>
          <cell r="AD19"/>
          <cell r="AE19"/>
        </row>
        <row r="20">
          <cell r="G20" t="str">
            <v>FV20024</v>
          </cell>
          <cell r="H20"/>
          <cell r="I20"/>
          <cell r="J20">
            <v>20024</v>
          </cell>
          <cell r="K20" t="str">
            <v>890399047_20024</v>
          </cell>
          <cell r="L20">
            <v>41546</v>
          </cell>
          <cell r="M20">
            <v>81140</v>
          </cell>
          <cell r="N20">
            <v>81140</v>
          </cell>
          <cell r="O20" t="str">
            <v>A)Factura no radicada en ERP</v>
          </cell>
          <cell r="P20" t="str">
            <v>GLOSA ACEPTADA POR LA IPS</v>
          </cell>
          <cell r="Q20"/>
          <cell r="R20"/>
          <cell r="S20"/>
          <cell r="T20" t="str">
            <v>no_cruza</v>
          </cell>
          <cell r="U20">
            <v>1617500</v>
          </cell>
          <cell r="V20"/>
          <cell r="W20"/>
          <cell r="X20"/>
          <cell r="Y20">
            <v>552359</v>
          </cell>
          <cell r="Z20"/>
          <cell r="AA20"/>
          <cell r="AB20">
            <v>1065141</v>
          </cell>
          <cell r="AC20"/>
          <cell r="AD20">
            <v>0</v>
          </cell>
          <cell r="AE20">
            <v>1065141</v>
          </cell>
        </row>
        <row r="21">
          <cell r="G21" t="str">
            <v>FV21267</v>
          </cell>
          <cell r="H21"/>
          <cell r="I21"/>
          <cell r="J21">
            <v>21267</v>
          </cell>
          <cell r="K21" t="str">
            <v>890399047_21267</v>
          </cell>
          <cell r="L21">
            <v>42123</v>
          </cell>
          <cell r="M21">
            <v>100</v>
          </cell>
          <cell r="N21">
            <v>100</v>
          </cell>
          <cell r="O21" t="str">
            <v>A)Factura no radicada en ERP</v>
          </cell>
          <cell r="P21" t="str">
            <v>GLOSA ACEPTADA POR LA IPS</v>
          </cell>
          <cell r="Q21"/>
          <cell r="R21"/>
          <cell r="S21"/>
          <cell r="T21" t="str">
            <v>no_cruza</v>
          </cell>
          <cell r="U21">
            <v>2654300</v>
          </cell>
          <cell r="V21"/>
          <cell r="W21"/>
          <cell r="X21"/>
          <cell r="Y21">
            <v>255900</v>
          </cell>
          <cell r="Z21"/>
          <cell r="AA21"/>
          <cell r="AB21">
            <v>2398400</v>
          </cell>
          <cell r="AC21"/>
          <cell r="AD21"/>
          <cell r="AE21">
            <v>2398400</v>
          </cell>
        </row>
        <row r="22">
          <cell r="G22" t="str">
            <v>FV21885</v>
          </cell>
          <cell r="H22"/>
          <cell r="I22"/>
          <cell r="J22">
            <v>21885</v>
          </cell>
          <cell r="K22" t="str">
            <v>890399047_21885</v>
          </cell>
          <cell r="L22">
            <v>42399</v>
          </cell>
          <cell r="M22">
            <v>267000</v>
          </cell>
          <cell r="N22">
            <v>267000</v>
          </cell>
          <cell r="O22" t="str">
            <v>A)Factura no radicada en ERP</v>
          </cell>
          <cell r="P22" t="str">
            <v>FACTURA CERRADA SIN RESPUESTA IPS</v>
          </cell>
          <cell r="Q22"/>
          <cell r="R22"/>
          <cell r="S22"/>
          <cell r="T22" t="str">
            <v>no_cruza</v>
          </cell>
          <cell r="U22"/>
          <cell r="V22"/>
          <cell r="W22"/>
          <cell r="X22"/>
          <cell r="Y22"/>
          <cell r="Z22"/>
          <cell r="AA22"/>
          <cell r="AB22"/>
          <cell r="AC22"/>
          <cell r="AD22"/>
          <cell r="AE22"/>
        </row>
        <row r="23">
          <cell r="G23" t="str">
            <v>FV22048</v>
          </cell>
          <cell r="H23"/>
          <cell r="I23"/>
          <cell r="J23">
            <v>22048</v>
          </cell>
          <cell r="K23" t="str">
            <v>890399047_22048</v>
          </cell>
          <cell r="L23">
            <v>42459</v>
          </cell>
          <cell r="M23">
            <v>6107800</v>
          </cell>
          <cell r="N23">
            <v>6107800</v>
          </cell>
          <cell r="O23" t="str">
            <v>A)Factura no radicada en ERP</v>
          </cell>
          <cell r="P23" t="str">
            <v>FACTURA NO RADICADA</v>
          </cell>
          <cell r="Q23"/>
          <cell r="R23"/>
          <cell r="S23"/>
          <cell r="T23" t="str">
            <v>no_cruza</v>
          </cell>
          <cell r="U23"/>
          <cell r="V23"/>
          <cell r="W23"/>
          <cell r="X23"/>
          <cell r="Y23"/>
          <cell r="Z23"/>
          <cell r="AA23"/>
          <cell r="AB23"/>
          <cell r="AC23"/>
          <cell r="AD23"/>
          <cell r="AE23"/>
        </row>
        <row r="24">
          <cell r="G24" t="str">
            <v>FV22096</v>
          </cell>
          <cell r="H24"/>
          <cell r="I24"/>
          <cell r="J24">
            <v>22096</v>
          </cell>
          <cell r="K24" t="str">
            <v>890399047_22096</v>
          </cell>
          <cell r="L24">
            <v>42489</v>
          </cell>
          <cell r="M24">
            <v>598200</v>
          </cell>
          <cell r="N24">
            <v>598200</v>
          </cell>
          <cell r="O24" t="str">
            <v>A)Factura no radicada en ERP</v>
          </cell>
          <cell r="P24" t="str">
            <v>FACTURA NO RADICADA</v>
          </cell>
          <cell r="Q24"/>
          <cell r="R24"/>
          <cell r="S24"/>
          <cell r="T24" t="str">
            <v>no_cruza</v>
          </cell>
          <cell r="U24"/>
          <cell r="V24"/>
          <cell r="W24"/>
          <cell r="X24"/>
          <cell r="Y24"/>
          <cell r="Z24"/>
          <cell r="AA24"/>
          <cell r="AB24"/>
          <cell r="AC24"/>
          <cell r="AD24"/>
          <cell r="AE24"/>
        </row>
        <row r="25">
          <cell r="G25" t="str">
            <v>FV22097</v>
          </cell>
          <cell r="H25"/>
          <cell r="I25"/>
          <cell r="J25">
            <v>22097</v>
          </cell>
          <cell r="K25" t="str">
            <v>890399047_22097</v>
          </cell>
          <cell r="L25">
            <v>42489</v>
          </cell>
          <cell r="M25">
            <v>717100</v>
          </cell>
          <cell r="N25">
            <v>717100</v>
          </cell>
          <cell r="O25" t="str">
            <v>A)Factura no radicada en ERP</v>
          </cell>
          <cell r="P25" t="str">
            <v>FACTURA NO RADICADA</v>
          </cell>
          <cell r="Q25"/>
          <cell r="R25"/>
          <cell r="S25"/>
          <cell r="T25" t="str">
            <v>no_cruza</v>
          </cell>
          <cell r="U25"/>
          <cell r="V25"/>
          <cell r="W25"/>
          <cell r="X25"/>
          <cell r="Y25"/>
          <cell r="Z25"/>
          <cell r="AA25"/>
          <cell r="AB25"/>
          <cell r="AC25"/>
          <cell r="AD25"/>
          <cell r="AE25"/>
        </row>
        <row r="26">
          <cell r="G26" t="str">
            <v>FV22143</v>
          </cell>
          <cell r="H26"/>
          <cell r="I26"/>
          <cell r="J26">
            <v>22143</v>
          </cell>
          <cell r="K26" t="str">
            <v>890399047_22143</v>
          </cell>
          <cell r="L26">
            <v>42520</v>
          </cell>
          <cell r="M26">
            <v>297300</v>
          </cell>
          <cell r="N26">
            <v>297300</v>
          </cell>
          <cell r="O26" t="str">
            <v>A)Factura no radicada en ERP</v>
          </cell>
          <cell r="P26" t="str">
            <v>FACTURA NO RADICADA</v>
          </cell>
          <cell r="Q26"/>
          <cell r="R26"/>
          <cell r="S26"/>
          <cell r="T26" t="str">
            <v>no_cruza</v>
          </cell>
          <cell r="U26"/>
          <cell r="V26"/>
          <cell r="W26"/>
          <cell r="X26"/>
          <cell r="Y26"/>
          <cell r="Z26"/>
          <cell r="AA26"/>
          <cell r="AB26"/>
          <cell r="AC26"/>
          <cell r="AD26"/>
          <cell r="AE26"/>
        </row>
        <row r="27">
          <cell r="G27" t="str">
            <v>FV22144</v>
          </cell>
          <cell r="H27"/>
          <cell r="I27"/>
          <cell r="J27">
            <v>22144</v>
          </cell>
          <cell r="K27" t="str">
            <v>890399047_22144</v>
          </cell>
          <cell r="L27">
            <v>42520</v>
          </cell>
          <cell r="M27">
            <v>187900</v>
          </cell>
          <cell r="N27">
            <v>187900</v>
          </cell>
          <cell r="O27" t="str">
            <v>A)Factura no radicada en ERP</v>
          </cell>
          <cell r="P27" t="str">
            <v>FACTURA NO RADICADA</v>
          </cell>
          <cell r="Q27"/>
          <cell r="R27"/>
          <cell r="S27"/>
          <cell r="T27" t="str">
            <v>no_cruza</v>
          </cell>
          <cell r="U27"/>
          <cell r="V27"/>
          <cell r="W27"/>
          <cell r="X27"/>
          <cell r="Y27"/>
          <cell r="Z27"/>
          <cell r="AA27"/>
          <cell r="AB27"/>
          <cell r="AC27"/>
          <cell r="AD27"/>
          <cell r="AE27"/>
        </row>
        <row r="28">
          <cell r="G28" t="str">
            <v>FV22234</v>
          </cell>
          <cell r="H28"/>
          <cell r="I28"/>
          <cell r="J28">
            <v>22234</v>
          </cell>
          <cell r="K28" t="str">
            <v>890399047_22234</v>
          </cell>
          <cell r="L28">
            <v>42550</v>
          </cell>
          <cell r="M28">
            <v>176900</v>
          </cell>
          <cell r="N28">
            <v>176900</v>
          </cell>
          <cell r="O28" t="str">
            <v>A)Factura no radicada en ERP</v>
          </cell>
          <cell r="P28" t="str">
            <v>FACTURA NO RADICADA</v>
          </cell>
          <cell r="Q28"/>
          <cell r="R28"/>
          <cell r="S28"/>
          <cell r="T28" t="str">
            <v>no_cruza</v>
          </cell>
          <cell r="U28"/>
          <cell r="V28"/>
          <cell r="W28"/>
          <cell r="X28"/>
          <cell r="Y28"/>
          <cell r="Z28"/>
          <cell r="AA28"/>
          <cell r="AB28"/>
          <cell r="AC28"/>
          <cell r="AD28"/>
          <cell r="AE28"/>
        </row>
        <row r="29">
          <cell r="G29" t="str">
            <v>FV22301</v>
          </cell>
          <cell r="H29"/>
          <cell r="I29"/>
          <cell r="J29">
            <v>22301</v>
          </cell>
          <cell r="K29" t="str">
            <v>890399047_22301</v>
          </cell>
          <cell r="L29">
            <v>42550</v>
          </cell>
          <cell r="M29">
            <v>305500</v>
          </cell>
          <cell r="N29">
            <v>305500</v>
          </cell>
          <cell r="O29" t="str">
            <v>A)Factura no radicada en ERP</v>
          </cell>
          <cell r="P29" t="str">
            <v>FACTURA NO RADICADA</v>
          </cell>
          <cell r="Q29"/>
          <cell r="R29"/>
          <cell r="S29"/>
          <cell r="T29" t="str">
            <v>no_cruza</v>
          </cell>
          <cell r="U29"/>
          <cell r="V29"/>
          <cell r="W29"/>
          <cell r="X29"/>
          <cell r="Y29"/>
          <cell r="Z29"/>
          <cell r="AA29"/>
          <cell r="AB29"/>
          <cell r="AC29"/>
          <cell r="AD29"/>
          <cell r="AE29"/>
        </row>
        <row r="30">
          <cell r="G30" t="str">
            <v>FV22321</v>
          </cell>
          <cell r="H30"/>
          <cell r="I30"/>
          <cell r="J30">
            <v>22321</v>
          </cell>
          <cell r="K30" t="str">
            <v>890399047_22321</v>
          </cell>
          <cell r="L30">
            <v>42581</v>
          </cell>
          <cell r="M30">
            <v>1111300</v>
          </cell>
          <cell r="N30">
            <v>1111300</v>
          </cell>
          <cell r="O30" t="str">
            <v>A)Factura no radicada en ERP</v>
          </cell>
          <cell r="P30" t="str">
            <v>FACTURA NO RADICADA</v>
          </cell>
          <cell r="Q30"/>
          <cell r="R30"/>
          <cell r="S30"/>
          <cell r="T30" t="str">
            <v>no_cruza</v>
          </cell>
          <cell r="U30"/>
          <cell r="V30"/>
          <cell r="W30"/>
          <cell r="X30"/>
          <cell r="Y30"/>
          <cell r="Z30"/>
          <cell r="AA30"/>
          <cell r="AB30"/>
          <cell r="AC30"/>
          <cell r="AD30"/>
          <cell r="AE30"/>
        </row>
        <row r="31">
          <cell r="G31" t="str">
            <v>FV22430</v>
          </cell>
          <cell r="H31"/>
          <cell r="I31"/>
          <cell r="J31">
            <v>22430</v>
          </cell>
          <cell r="K31" t="str">
            <v>890399047_22430</v>
          </cell>
          <cell r="L31">
            <v>42612</v>
          </cell>
          <cell r="M31">
            <v>46400</v>
          </cell>
          <cell r="N31">
            <v>46400</v>
          </cell>
          <cell r="O31" t="str">
            <v>A)Factura no radicada en ERP</v>
          </cell>
          <cell r="P31" t="str">
            <v>FACTURA NO RADICADA</v>
          </cell>
          <cell r="Q31"/>
          <cell r="R31"/>
          <cell r="S31"/>
          <cell r="T31" t="str">
            <v>no_cruza</v>
          </cell>
          <cell r="U31"/>
          <cell r="V31"/>
          <cell r="W31"/>
          <cell r="X31"/>
          <cell r="Y31"/>
          <cell r="Z31"/>
          <cell r="AA31"/>
          <cell r="AB31"/>
          <cell r="AC31"/>
          <cell r="AD31"/>
          <cell r="AE31"/>
        </row>
        <row r="32">
          <cell r="G32" t="str">
            <v>FV22436</v>
          </cell>
          <cell r="H32"/>
          <cell r="I32"/>
          <cell r="J32">
            <v>22436</v>
          </cell>
          <cell r="K32" t="str">
            <v>890399047_22436</v>
          </cell>
          <cell r="L32">
            <v>42612</v>
          </cell>
          <cell r="M32">
            <v>1233200</v>
          </cell>
          <cell r="N32">
            <v>1233200</v>
          </cell>
          <cell r="O32" t="str">
            <v>A)Factura no radicada en ERP</v>
          </cell>
          <cell r="P32" t="str">
            <v>FACTURA NO RADICADA</v>
          </cell>
          <cell r="Q32"/>
          <cell r="R32"/>
          <cell r="S32"/>
          <cell r="T32" t="str">
            <v>no_cruza</v>
          </cell>
          <cell r="U32"/>
          <cell r="V32"/>
          <cell r="W32"/>
          <cell r="X32"/>
          <cell r="Y32"/>
          <cell r="Z32"/>
          <cell r="AA32"/>
          <cell r="AB32"/>
          <cell r="AC32"/>
          <cell r="AD32"/>
          <cell r="AE32"/>
        </row>
        <row r="33">
          <cell r="G33" t="str">
            <v>FV22473</v>
          </cell>
          <cell r="H33"/>
          <cell r="I33"/>
          <cell r="J33">
            <v>22473</v>
          </cell>
          <cell r="K33" t="str">
            <v>890399047_22473</v>
          </cell>
          <cell r="L33">
            <v>42642</v>
          </cell>
          <cell r="M33">
            <v>2352600</v>
          </cell>
          <cell r="N33">
            <v>2352600</v>
          </cell>
          <cell r="O33" t="str">
            <v>A)Factura no radicada en ERP</v>
          </cell>
          <cell r="P33" t="str">
            <v>FACTURA NO RADICADA</v>
          </cell>
          <cell r="Q33"/>
          <cell r="R33"/>
          <cell r="S33"/>
          <cell r="T33" t="str">
            <v>no_cruza</v>
          </cell>
          <cell r="U33"/>
          <cell r="V33"/>
          <cell r="W33"/>
          <cell r="X33"/>
          <cell r="Y33"/>
          <cell r="Z33"/>
          <cell r="AA33"/>
          <cell r="AB33"/>
          <cell r="AC33"/>
          <cell r="AD33"/>
          <cell r="AE33"/>
        </row>
        <row r="34">
          <cell r="G34" t="str">
            <v>FV22475</v>
          </cell>
          <cell r="H34"/>
          <cell r="I34"/>
          <cell r="J34">
            <v>22475</v>
          </cell>
          <cell r="K34" t="str">
            <v>890399047_22475</v>
          </cell>
          <cell r="L34">
            <v>42642</v>
          </cell>
          <cell r="M34">
            <v>1323800</v>
          </cell>
          <cell r="N34">
            <v>1323800</v>
          </cell>
          <cell r="O34" t="str">
            <v>A)Factura no radicada en ERP</v>
          </cell>
          <cell r="P34" t="str">
            <v>FACTURA NO RADICADA</v>
          </cell>
          <cell r="Q34"/>
          <cell r="R34"/>
          <cell r="S34"/>
          <cell r="T34" t="str">
            <v>no_cruza</v>
          </cell>
          <cell r="U34"/>
          <cell r="V34"/>
          <cell r="W34"/>
          <cell r="X34"/>
          <cell r="Y34"/>
          <cell r="Z34"/>
          <cell r="AA34"/>
          <cell r="AB34"/>
          <cell r="AC34"/>
          <cell r="AD34"/>
          <cell r="AE34"/>
        </row>
        <row r="35">
          <cell r="G35" t="str">
            <v>FV22576</v>
          </cell>
          <cell r="H35"/>
          <cell r="I35"/>
          <cell r="J35">
            <v>22576</v>
          </cell>
          <cell r="K35" t="str">
            <v>890399047_22576</v>
          </cell>
          <cell r="L35">
            <v>42673</v>
          </cell>
          <cell r="M35">
            <v>925600</v>
          </cell>
          <cell r="N35">
            <v>925600</v>
          </cell>
          <cell r="O35" t="str">
            <v>A)Factura no radicada en ERP</v>
          </cell>
          <cell r="P35" t="str">
            <v>FACTURA NO RADICADA</v>
          </cell>
          <cell r="Q35"/>
          <cell r="R35"/>
          <cell r="S35"/>
          <cell r="T35" t="str">
            <v>no_cruza</v>
          </cell>
          <cell r="U35"/>
          <cell r="V35"/>
          <cell r="W35"/>
          <cell r="X35"/>
          <cell r="Y35"/>
          <cell r="Z35"/>
          <cell r="AA35"/>
          <cell r="AB35"/>
          <cell r="AC35"/>
          <cell r="AD35"/>
          <cell r="AE35"/>
        </row>
        <row r="36">
          <cell r="G36" t="str">
            <v>FV22666</v>
          </cell>
          <cell r="H36"/>
          <cell r="I36"/>
          <cell r="J36">
            <v>22666</v>
          </cell>
          <cell r="K36" t="str">
            <v>890399047_22666</v>
          </cell>
          <cell r="L36">
            <v>42703</v>
          </cell>
          <cell r="M36">
            <v>99100</v>
          </cell>
          <cell r="N36">
            <v>99100</v>
          </cell>
          <cell r="O36" t="str">
            <v>A)Factura no radicada en ERP</v>
          </cell>
          <cell r="P36" t="str">
            <v>FACTURA NO RADICADA</v>
          </cell>
          <cell r="Q36"/>
          <cell r="R36"/>
          <cell r="S36"/>
          <cell r="T36" t="str">
            <v>no_cruza</v>
          </cell>
          <cell r="U36"/>
          <cell r="V36"/>
          <cell r="W36"/>
          <cell r="X36"/>
          <cell r="Y36"/>
          <cell r="Z36"/>
          <cell r="AA36"/>
          <cell r="AB36"/>
          <cell r="AC36"/>
          <cell r="AD36"/>
          <cell r="AE36"/>
        </row>
        <row r="37">
          <cell r="G37" t="str">
            <v>FV22667</v>
          </cell>
          <cell r="H37"/>
          <cell r="I37"/>
          <cell r="J37">
            <v>22667</v>
          </cell>
          <cell r="K37" t="str">
            <v>890399047_22667</v>
          </cell>
          <cell r="L37">
            <v>42703</v>
          </cell>
          <cell r="M37">
            <v>294800</v>
          </cell>
          <cell r="N37">
            <v>294800</v>
          </cell>
          <cell r="O37" t="str">
            <v>A)Factura no radicada en ERP</v>
          </cell>
          <cell r="P37" t="str">
            <v>FACTURA NO RADICADA</v>
          </cell>
          <cell r="Q37"/>
          <cell r="R37"/>
          <cell r="S37"/>
          <cell r="T37" t="str">
            <v>no_cruza</v>
          </cell>
          <cell r="U37"/>
          <cell r="V37"/>
          <cell r="W37"/>
          <cell r="X37"/>
          <cell r="Y37"/>
          <cell r="Z37"/>
          <cell r="AA37"/>
          <cell r="AB37"/>
          <cell r="AC37"/>
          <cell r="AD37"/>
          <cell r="AE37"/>
        </row>
        <row r="38">
          <cell r="G38" t="str">
            <v>FV22668</v>
          </cell>
          <cell r="H38"/>
          <cell r="I38"/>
          <cell r="J38">
            <v>22668</v>
          </cell>
          <cell r="K38" t="str">
            <v>890399047_22668</v>
          </cell>
          <cell r="L38">
            <v>42703</v>
          </cell>
          <cell r="M38">
            <v>3271000</v>
          </cell>
          <cell r="N38">
            <v>3271000</v>
          </cell>
          <cell r="O38" t="str">
            <v>A)Factura no radicada en ERP</v>
          </cell>
          <cell r="P38" t="str">
            <v>FACTURA NO RADICADA</v>
          </cell>
          <cell r="Q38"/>
          <cell r="R38"/>
          <cell r="S38"/>
          <cell r="T38" t="str">
            <v>no_cruza</v>
          </cell>
          <cell r="U38"/>
          <cell r="V38"/>
          <cell r="W38"/>
          <cell r="X38"/>
          <cell r="Y38"/>
          <cell r="Z38"/>
          <cell r="AA38"/>
          <cell r="AB38"/>
          <cell r="AC38"/>
          <cell r="AD38"/>
          <cell r="AE38"/>
        </row>
        <row r="39">
          <cell r="G39" t="str">
            <v>FV22770</v>
          </cell>
          <cell r="H39"/>
          <cell r="I39"/>
          <cell r="J39">
            <v>22770</v>
          </cell>
          <cell r="K39" t="str">
            <v>890399047_22770</v>
          </cell>
          <cell r="L39">
            <v>42732</v>
          </cell>
          <cell r="M39">
            <v>2352600</v>
          </cell>
          <cell r="N39">
            <v>2352600</v>
          </cell>
          <cell r="O39" t="str">
            <v>A)Factura no radicada en ERP</v>
          </cell>
          <cell r="P39" t="str">
            <v>FACTURA NO RADICADA</v>
          </cell>
          <cell r="Q39"/>
          <cell r="R39"/>
          <cell r="S39"/>
          <cell r="T39" t="str">
            <v>no_cruza</v>
          </cell>
          <cell r="U39"/>
          <cell r="V39"/>
          <cell r="W39"/>
          <cell r="X39"/>
          <cell r="Y39"/>
          <cell r="Z39"/>
          <cell r="AA39"/>
          <cell r="AB39"/>
          <cell r="AC39"/>
          <cell r="AD39"/>
          <cell r="AE39"/>
        </row>
        <row r="40">
          <cell r="G40" t="str">
            <v>FV22771</v>
          </cell>
          <cell r="H40"/>
          <cell r="I40"/>
          <cell r="J40">
            <v>22771</v>
          </cell>
          <cell r="K40" t="str">
            <v>890399047_22771</v>
          </cell>
          <cell r="L40">
            <v>42732</v>
          </cell>
          <cell r="M40">
            <v>996300</v>
          </cell>
          <cell r="N40">
            <v>996300</v>
          </cell>
          <cell r="O40" t="str">
            <v>A)Factura no radicada en ERP</v>
          </cell>
          <cell r="P40" t="str">
            <v>FACTURA NO RADICADA</v>
          </cell>
          <cell r="Q40"/>
          <cell r="R40"/>
          <cell r="S40"/>
          <cell r="T40" t="str">
            <v>no_cruza</v>
          </cell>
          <cell r="U40"/>
          <cell r="V40"/>
          <cell r="W40"/>
          <cell r="X40"/>
          <cell r="Y40"/>
          <cell r="Z40"/>
          <cell r="AA40"/>
          <cell r="AB40"/>
          <cell r="AC40"/>
          <cell r="AD40"/>
          <cell r="AE40"/>
        </row>
        <row r="41">
          <cell r="G41" t="str">
            <v>FV22867</v>
          </cell>
          <cell r="H41"/>
          <cell r="I41"/>
          <cell r="J41">
            <v>22867</v>
          </cell>
          <cell r="K41" t="str">
            <v>890399047_22867</v>
          </cell>
          <cell r="L41">
            <v>42765</v>
          </cell>
          <cell r="M41">
            <v>2817300</v>
          </cell>
          <cell r="N41">
            <v>2817300</v>
          </cell>
          <cell r="O41" t="str">
            <v>A)Factura no radicada en ERP</v>
          </cell>
          <cell r="P41" t="str">
            <v>FACTURA NO RADICADA</v>
          </cell>
          <cell r="Q41"/>
          <cell r="R41"/>
          <cell r="S41"/>
          <cell r="T41" t="str">
            <v>no_cruza</v>
          </cell>
          <cell r="U41"/>
          <cell r="V41"/>
          <cell r="W41"/>
          <cell r="X41"/>
          <cell r="Y41"/>
          <cell r="Z41"/>
          <cell r="AA41"/>
          <cell r="AB41"/>
          <cell r="AC41"/>
          <cell r="AD41"/>
          <cell r="AE41"/>
        </row>
        <row r="42">
          <cell r="G42" t="str">
            <v>FV22961</v>
          </cell>
          <cell r="H42"/>
          <cell r="I42"/>
          <cell r="J42">
            <v>22961</v>
          </cell>
          <cell r="K42" t="str">
            <v>890399047_22961</v>
          </cell>
          <cell r="L42">
            <v>42793</v>
          </cell>
          <cell r="M42">
            <v>591000</v>
          </cell>
          <cell r="N42">
            <v>591000</v>
          </cell>
          <cell r="O42" t="str">
            <v>A)Factura no radicada en ERP</v>
          </cell>
          <cell r="P42" t="str">
            <v>FACTURA NO RADICADA</v>
          </cell>
          <cell r="Q42"/>
          <cell r="R42"/>
          <cell r="S42"/>
          <cell r="T42" t="str">
            <v>no_cruza</v>
          </cell>
          <cell r="U42"/>
          <cell r="V42"/>
          <cell r="W42"/>
          <cell r="X42"/>
          <cell r="Y42"/>
          <cell r="Z42"/>
          <cell r="AA42"/>
          <cell r="AB42"/>
          <cell r="AC42"/>
          <cell r="AD42"/>
          <cell r="AE42"/>
        </row>
        <row r="43">
          <cell r="G43" t="str">
            <v>FV23043</v>
          </cell>
          <cell r="H43"/>
          <cell r="I43"/>
          <cell r="J43">
            <v>23043</v>
          </cell>
          <cell r="K43" t="str">
            <v>890399047_23043</v>
          </cell>
          <cell r="L43">
            <v>42824</v>
          </cell>
          <cell r="M43">
            <v>2686300</v>
          </cell>
          <cell r="N43">
            <v>2686300</v>
          </cell>
          <cell r="O43" t="str">
            <v>A)Factura no radicada en ERP</v>
          </cell>
          <cell r="P43" t="str">
            <v>FACTURA NO RADICADA</v>
          </cell>
          <cell r="Q43"/>
          <cell r="R43"/>
          <cell r="S43"/>
          <cell r="T43" t="str">
            <v>no_cruza</v>
          </cell>
          <cell r="U43"/>
          <cell r="V43"/>
          <cell r="W43"/>
          <cell r="X43"/>
          <cell r="Y43"/>
          <cell r="Z43"/>
          <cell r="AA43"/>
          <cell r="AB43"/>
          <cell r="AC43"/>
          <cell r="AD43"/>
          <cell r="AE43"/>
        </row>
        <row r="44">
          <cell r="G44" t="str">
            <v>FV23132</v>
          </cell>
          <cell r="H44"/>
          <cell r="I44"/>
          <cell r="J44">
            <v>23132</v>
          </cell>
          <cell r="K44" t="str">
            <v>890399047_23132</v>
          </cell>
          <cell r="L44">
            <v>42854</v>
          </cell>
          <cell r="M44">
            <v>2521800</v>
          </cell>
          <cell r="N44">
            <v>2521800</v>
          </cell>
          <cell r="O44" t="str">
            <v>A)Factura no radicada en ERP</v>
          </cell>
          <cell r="P44" t="str">
            <v>FACTURA NO RADICADA</v>
          </cell>
          <cell r="Q44"/>
          <cell r="R44"/>
          <cell r="S44"/>
          <cell r="T44" t="str">
            <v>no_cruza</v>
          </cell>
          <cell r="U44"/>
          <cell r="V44"/>
          <cell r="W44"/>
          <cell r="X44"/>
          <cell r="Y44"/>
          <cell r="Z44"/>
          <cell r="AA44"/>
          <cell r="AB44"/>
          <cell r="AC44"/>
          <cell r="AD44"/>
          <cell r="AE44"/>
        </row>
        <row r="45">
          <cell r="G45" t="str">
            <v>FV23213</v>
          </cell>
          <cell r="H45"/>
          <cell r="I45"/>
          <cell r="J45">
            <v>23213</v>
          </cell>
          <cell r="K45" t="str">
            <v>890399047_23213</v>
          </cell>
          <cell r="L45">
            <v>42885</v>
          </cell>
          <cell r="M45">
            <v>275100</v>
          </cell>
          <cell r="N45">
            <v>275100</v>
          </cell>
          <cell r="O45" t="str">
            <v>A)Factura no radicada en ERP</v>
          </cell>
          <cell r="P45" t="str">
            <v>FACTURA NO RADICADA</v>
          </cell>
          <cell r="Q45"/>
          <cell r="R45"/>
          <cell r="S45"/>
          <cell r="T45" t="str">
            <v>no_cruza</v>
          </cell>
          <cell r="U45"/>
          <cell r="V45"/>
          <cell r="W45"/>
          <cell r="X45"/>
          <cell r="Y45"/>
          <cell r="Z45"/>
          <cell r="AA45"/>
          <cell r="AB45"/>
          <cell r="AC45"/>
          <cell r="AD45"/>
          <cell r="AE45"/>
        </row>
        <row r="46">
          <cell r="G46" t="str">
            <v>FV23317</v>
          </cell>
          <cell r="H46"/>
          <cell r="I46"/>
          <cell r="J46">
            <v>23317</v>
          </cell>
          <cell r="K46" t="str">
            <v>890399047_23317</v>
          </cell>
          <cell r="L46">
            <v>42915</v>
          </cell>
          <cell r="M46">
            <v>1365400</v>
          </cell>
          <cell r="N46">
            <v>1365400</v>
          </cell>
          <cell r="O46" t="str">
            <v>A)Factura no radicada en ERP</v>
          </cell>
          <cell r="P46" t="str">
            <v>FACTURA NO RADICADA</v>
          </cell>
          <cell r="Q46"/>
          <cell r="R46"/>
          <cell r="S46"/>
          <cell r="T46" t="str">
            <v>no_cruza</v>
          </cell>
          <cell r="U46"/>
          <cell r="V46"/>
          <cell r="W46"/>
          <cell r="X46"/>
          <cell r="Y46"/>
          <cell r="Z46"/>
          <cell r="AA46"/>
          <cell r="AB46"/>
          <cell r="AC46"/>
          <cell r="AD46"/>
          <cell r="AE46"/>
        </row>
        <row r="47">
          <cell r="G47" t="str">
            <v>FV23485</v>
          </cell>
          <cell r="H47"/>
          <cell r="I47"/>
          <cell r="J47">
            <v>23485</v>
          </cell>
          <cell r="K47" t="str">
            <v>890399047_23485</v>
          </cell>
          <cell r="L47">
            <v>42977</v>
          </cell>
          <cell r="M47">
            <v>1856400</v>
          </cell>
          <cell r="N47">
            <v>1856400</v>
          </cell>
          <cell r="O47" t="str">
            <v>A)Factura no radicada en ERP</v>
          </cell>
          <cell r="P47" t="str">
            <v>FACTURA NO RADICADA</v>
          </cell>
          <cell r="Q47"/>
          <cell r="R47"/>
          <cell r="S47"/>
          <cell r="T47" t="str">
            <v>no_cruza</v>
          </cell>
          <cell r="U47"/>
          <cell r="V47"/>
          <cell r="W47"/>
          <cell r="X47"/>
          <cell r="Y47"/>
          <cell r="Z47"/>
          <cell r="AA47"/>
          <cell r="AB47"/>
          <cell r="AC47"/>
          <cell r="AD47"/>
          <cell r="AE47"/>
        </row>
        <row r="48">
          <cell r="G48" t="str">
            <v>FV116730</v>
          </cell>
          <cell r="H48"/>
          <cell r="I48">
            <v>1221388876</v>
          </cell>
          <cell r="J48">
            <v>116730</v>
          </cell>
          <cell r="K48" t="str">
            <v>890399047_116730</v>
          </cell>
          <cell r="L48">
            <v>43433</v>
          </cell>
          <cell r="M48">
            <v>871505</v>
          </cell>
          <cell r="N48">
            <v>871505</v>
          </cell>
          <cell r="O48" t="str">
            <v>A)Factura no radicada en ERP</v>
          </cell>
          <cell r="P48" t="str">
            <v>FACTURA CANCELADA</v>
          </cell>
          <cell r="Q48"/>
          <cell r="R48"/>
          <cell r="S48"/>
          <cell r="T48" t="str">
            <v>no_cruza</v>
          </cell>
          <cell r="U48"/>
          <cell r="V48"/>
          <cell r="W48"/>
          <cell r="X48"/>
          <cell r="Y48"/>
          <cell r="Z48"/>
          <cell r="AA48"/>
          <cell r="AB48"/>
          <cell r="AC48"/>
          <cell r="AD48"/>
          <cell r="AE48"/>
        </row>
        <row r="49">
          <cell r="G49" t="str">
            <v>FV120541</v>
          </cell>
          <cell r="H49"/>
          <cell r="I49"/>
          <cell r="J49">
            <v>120541</v>
          </cell>
          <cell r="K49" t="str">
            <v>890399047_120541</v>
          </cell>
          <cell r="L49">
            <v>43461</v>
          </cell>
          <cell r="M49">
            <v>521484</v>
          </cell>
          <cell r="N49">
            <v>521484</v>
          </cell>
          <cell r="O49" t="str">
            <v>A)Factura no radicada en ERP</v>
          </cell>
          <cell r="P49" t="str">
            <v>FACTURA CANCELADA</v>
          </cell>
          <cell r="Q49"/>
          <cell r="R49"/>
          <cell r="S49"/>
          <cell r="T49" t="str">
            <v>no_cruza</v>
          </cell>
          <cell r="U49"/>
          <cell r="V49"/>
          <cell r="W49"/>
          <cell r="X49"/>
          <cell r="Y49"/>
          <cell r="Z49"/>
          <cell r="AA49"/>
          <cell r="AB49"/>
          <cell r="AC49"/>
          <cell r="AD49"/>
          <cell r="AE49"/>
        </row>
        <row r="50">
          <cell r="G50" t="str">
            <v>FV120541</v>
          </cell>
          <cell r="H50"/>
          <cell r="I50"/>
          <cell r="J50">
            <v>120541</v>
          </cell>
          <cell r="K50" t="str">
            <v>890399047_120541</v>
          </cell>
          <cell r="L50">
            <v>43461</v>
          </cell>
          <cell r="M50">
            <v>608160</v>
          </cell>
          <cell r="N50">
            <v>608160</v>
          </cell>
          <cell r="O50" t="str">
            <v>A)Factura no radicada en ERP</v>
          </cell>
          <cell r="P50" t="str">
            <v>FACTURA CANCELADA</v>
          </cell>
          <cell r="Q50"/>
          <cell r="R50"/>
          <cell r="S50"/>
          <cell r="T50" t="str">
            <v>no_cruza</v>
          </cell>
          <cell r="U50"/>
          <cell r="V50"/>
          <cell r="W50"/>
          <cell r="X50"/>
          <cell r="Y50"/>
          <cell r="Z50"/>
          <cell r="AA50"/>
          <cell r="AB50"/>
          <cell r="AC50"/>
          <cell r="AD50"/>
          <cell r="AE50"/>
        </row>
        <row r="51">
          <cell r="G51" t="str">
            <v>FV201804</v>
          </cell>
          <cell r="H51"/>
          <cell r="I51"/>
          <cell r="J51">
            <v>201804</v>
          </cell>
          <cell r="K51" t="str">
            <v>890399047_201804</v>
          </cell>
          <cell r="L51">
            <v>43219</v>
          </cell>
          <cell r="M51">
            <v>14895</v>
          </cell>
          <cell r="N51">
            <v>14895</v>
          </cell>
          <cell r="O51" t="str">
            <v>A)Factura no radicada en ERP</v>
          </cell>
          <cell r="P51" t="str">
            <v>FACTURA NO RADICADA</v>
          </cell>
          <cell r="Q51"/>
          <cell r="R51"/>
          <cell r="S51"/>
          <cell r="T51" t="str">
            <v>no_cruza</v>
          </cell>
          <cell r="U51"/>
          <cell r="V51"/>
          <cell r="W51"/>
          <cell r="X51"/>
          <cell r="Y51"/>
          <cell r="Z51"/>
          <cell r="AA51"/>
          <cell r="AB51"/>
          <cell r="AC51"/>
          <cell r="AD51"/>
          <cell r="AE51"/>
        </row>
        <row r="52">
          <cell r="G52" t="str">
            <v>FV201804</v>
          </cell>
          <cell r="H52"/>
          <cell r="I52"/>
          <cell r="J52">
            <v>201804</v>
          </cell>
          <cell r="K52" t="str">
            <v>890399047_201804</v>
          </cell>
          <cell r="L52">
            <v>43219</v>
          </cell>
          <cell r="M52">
            <v>222565</v>
          </cell>
          <cell r="N52">
            <v>222565</v>
          </cell>
          <cell r="O52" t="str">
            <v>A)Factura no radicada en ERP</v>
          </cell>
          <cell r="P52" t="str">
            <v>FACTURA NO RADICADA</v>
          </cell>
          <cell r="Q52"/>
          <cell r="R52"/>
          <cell r="S52"/>
          <cell r="T52" t="str">
            <v>no_cruza</v>
          </cell>
          <cell r="U52"/>
          <cell r="V52"/>
          <cell r="W52"/>
          <cell r="X52"/>
          <cell r="Y52"/>
          <cell r="Z52"/>
          <cell r="AA52"/>
          <cell r="AB52"/>
          <cell r="AC52"/>
          <cell r="AD52"/>
          <cell r="AE52"/>
        </row>
        <row r="53">
          <cell r="G53" t="str">
            <v>FV201805</v>
          </cell>
          <cell r="H53"/>
          <cell r="I53"/>
          <cell r="J53">
            <v>201805</v>
          </cell>
          <cell r="K53" t="str">
            <v>890399047_201805</v>
          </cell>
          <cell r="L53">
            <v>43249</v>
          </cell>
          <cell r="M53">
            <v>824100</v>
          </cell>
          <cell r="N53">
            <v>824100</v>
          </cell>
          <cell r="O53" t="str">
            <v>A)Factura no radicada en ERP</v>
          </cell>
          <cell r="P53" t="str">
            <v>FACTURA NO RADICADA</v>
          </cell>
          <cell r="Q53"/>
          <cell r="R53"/>
          <cell r="S53"/>
          <cell r="T53" t="str">
            <v>no_cruza</v>
          </cell>
          <cell r="U53"/>
          <cell r="V53"/>
          <cell r="W53"/>
          <cell r="X53"/>
          <cell r="Y53"/>
          <cell r="Z53"/>
          <cell r="AA53"/>
          <cell r="AB53"/>
          <cell r="AC53"/>
          <cell r="AD53"/>
          <cell r="AE53"/>
        </row>
        <row r="54">
          <cell r="G54" t="str">
            <v>FV201806</v>
          </cell>
          <cell r="H54"/>
          <cell r="I54"/>
          <cell r="J54">
            <v>201806</v>
          </cell>
          <cell r="K54" t="str">
            <v>890399047_201806</v>
          </cell>
          <cell r="L54">
            <v>43280</v>
          </cell>
          <cell r="M54">
            <v>190200</v>
          </cell>
          <cell r="N54">
            <v>190200</v>
          </cell>
          <cell r="O54" t="str">
            <v>A)Factura no radicada en ERP</v>
          </cell>
          <cell r="P54" t="str">
            <v>FACTURA NO RADICADA</v>
          </cell>
          <cell r="Q54"/>
          <cell r="R54"/>
          <cell r="S54"/>
          <cell r="T54" t="str">
            <v>no_cruza</v>
          </cell>
          <cell r="U54"/>
          <cell r="V54"/>
          <cell r="W54"/>
          <cell r="X54"/>
          <cell r="Y54"/>
          <cell r="Z54"/>
          <cell r="AA54"/>
          <cell r="AB54"/>
          <cell r="AC54"/>
          <cell r="AD54"/>
          <cell r="AE54"/>
        </row>
        <row r="55">
          <cell r="G55" t="str">
            <v>FV201806</v>
          </cell>
          <cell r="H55"/>
          <cell r="I55"/>
          <cell r="J55">
            <v>201806</v>
          </cell>
          <cell r="K55" t="str">
            <v>890399047_201806</v>
          </cell>
          <cell r="L55">
            <v>43280</v>
          </cell>
          <cell r="M55">
            <v>2085760</v>
          </cell>
          <cell r="N55">
            <v>2085760</v>
          </cell>
          <cell r="O55" t="str">
            <v>A)Factura no radicada en ERP</v>
          </cell>
          <cell r="P55" t="str">
            <v>FACTURA NO RADICADA</v>
          </cell>
          <cell r="Q55"/>
          <cell r="R55"/>
          <cell r="S55"/>
          <cell r="T55" t="str">
            <v>no_cruza</v>
          </cell>
          <cell r="U55"/>
          <cell r="V55"/>
          <cell r="W55"/>
          <cell r="X55"/>
          <cell r="Y55"/>
          <cell r="Z55"/>
          <cell r="AA55"/>
          <cell r="AB55"/>
          <cell r="AC55"/>
          <cell r="AD55"/>
          <cell r="AE55"/>
        </row>
        <row r="56">
          <cell r="G56" t="str">
            <v>FV201807</v>
          </cell>
          <cell r="H56"/>
          <cell r="I56"/>
          <cell r="J56">
            <v>201807</v>
          </cell>
          <cell r="K56" t="str">
            <v>890399047_201807</v>
          </cell>
          <cell r="L56">
            <v>43311</v>
          </cell>
          <cell r="M56">
            <v>229100</v>
          </cell>
          <cell r="N56">
            <v>229100</v>
          </cell>
          <cell r="O56" t="str">
            <v>A)Factura no radicada en ERP</v>
          </cell>
          <cell r="P56" t="str">
            <v>FACTURA NO RADICADA</v>
          </cell>
          <cell r="Q56"/>
          <cell r="R56"/>
          <cell r="S56"/>
          <cell r="T56" t="str">
            <v>no_cruza</v>
          </cell>
          <cell r="U56"/>
          <cell r="V56"/>
          <cell r="W56"/>
          <cell r="X56"/>
          <cell r="Y56"/>
          <cell r="Z56"/>
          <cell r="AA56"/>
          <cell r="AB56"/>
          <cell r="AC56"/>
          <cell r="AD56"/>
          <cell r="AE56"/>
        </row>
        <row r="57">
          <cell r="G57" t="str">
            <v>FV201807</v>
          </cell>
          <cell r="H57"/>
          <cell r="I57"/>
          <cell r="J57">
            <v>201807</v>
          </cell>
          <cell r="K57" t="str">
            <v>890399047_201807</v>
          </cell>
          <cell r="L57">
            <v>43311</v>
          </cell>
          <cell r="M57">
            <v>2908920</v>
          </cell>
          <cell r="N57">
            <v>2908920</v>
          </cell>
          <cell r="O57" t="str">
            <v>A)Factura no radicada en ERP</v>
          </cell>
          <cell r="P57" t="str">
            <v>FACTURA NO RADICADA</v>
          </cell>
          <cell r="Q57"/>
          <cell r="R57"/>
          <cell r="S57"/>
          <cell r="T57" t="str">
            <v>no_cruza</v>
          </cell>
          <cell r="U57"/>
          <cell r="V57"/>
          <cell r="W57"/>
          <cell r="X57"/>
          <cell r="Y57"/>
          <cell r="Z57"/>
          <cell r="AA57"/>
          <cell r="AB57"/>
          <cell r="AC57"/>
          <cell r="AD57"/>
          <cell r="AE57"/>
        </row>
        <row r="58">
          <cell r="G58" t="str">
            <v>FV201808</v>
          </cell>
          <cell r="H58"/>
          <cell r="I58"/>
          <cell r="J58">
            <v>201808</v>
          </cell>
          <cell r="K58" t="str">
            <v>890399047_201808</v>
          </cell>
          <cell r="L58">
            <v>43342</v>
          </cell>
          <cell r="M58">
            <v>201000</v>
          </cell>
          <cell r="N58">
            <v>201000</v>
          </cell>
          <cell r="O58" t="str">
            <v>A)Factura no radicada en ERP</v>
          </cell>
          <cell r="P58" t="str">
            <v>FACTURA NO RADICADA</v>
          </cell>
          <cell r="Q58"/>
          <cell r="R58"/>
          <cell r="S58"/>
          <cell r="T58" t="str">
            <v>no_cruza</v>
          </cell>
          <cell r="U58"/>
          <cell r="V58"/>
          <cell r="W58"/>
          <cell r="X58"/>
          <cell r="Y58"/>
          <cell r="Z58"/>
          <cell r="AA58"/>
          <cell r="AB58"/>
          <cell r="AC58"/>
          <cell r="AD58"/>
          <cell r="AE58"/>
        </row>
        <row r="59">
          <cell r="G59" t="str">
            <v>FV201808</v>
          </cell>
          <cell r="H59"/>
          <cell r="I59"/>
          <cell r="J59">
            <v>201808</v>
          </cell>
          <cell r="K59" t="str">
            <v>890399047_201808</v>
          </cell>
          <cell r="L59">
            <v>43342</v>
          </cell>
          <cell r="M59">
            <v>1097983</v>
          </cell>
          <cell r="N59">
            <v>1097983</v>
          </cell>
          <cell r="O59" t="str">
            <v>A)Factura no radicada en ERP</v>
          </cell>
          <cell r="P59" t="str">
            <v>FACTURA NO RADICADA</v>
          </cell>
          <cell r="Q59"/>
          <cell r="R59"/>
          <cell r="S59"/>
          <cell r="T59" t="str">
            <v>no_cruza</v>
          </cell>
          <cell r="U59"/>
          <cell r="V59"/>
          <cell r="W59"/>
          <cell r="X59"/>
          <cell r="Y59"/>
          <cell r="Z59"/>
          <cell r="AA59"/>
          <cell r="AB59"/>
          <cell r="AC59"/>
          <cell r="AD59"/>
          <cell r="AE59"/>
        </row>
        <row r="60">
          <cell r="G60" t="str">
            <v>FV201809</v>
          </cell>
          <cell r="H60"/>
          <cell r="I60"/>
          <cell r="J60">
            <v>201809</v>
          </cell>
          <cell r="K60" t="str">
            <v>890399047_201809</v>
          </cell>
          <cell r="L60">
            <v>43372</v>
          </cell>
          <cell r="M60">
            <v>3464700</v>
          </cell>
          <cell r="N60">
            <v>3464700</v>
          </cell>
          <cell r="O60" t="str">
            <v>A)Factura no radicada en ERP</v>
          </cell>
          <cell r="P60" t="str">
            <v>FACTURA NO RADICADA</v>
          </cell>
          <cell r="Q60"/>
          <cell r="R60"/>
          <cell r="S60"/>
          <cell r="T60" t="str">
            <v>no_cruza</v>
          </cell>
          <cell r="U60"/>
          <cell r="V60"/>
          <cell r="W60"/>
          <cell r="X60"/>
          <cell r="Y60"/>
          <cell r="Z60"/>
          <cell r="AA60"/>
          <cell r="AB60"/>
          <cell r="AC60"/>
          <cell r="AD60"/>
          <cell r="AE60"/>
        </row>
        <row r="61">
          <cell r="G61" t="str">
            <v>FV201810</v>
          </cell>
          <cell r="H61"/>
          <cell r="I61"/>
          <cell r="J61">
            <v>201810</v>
          </cell>
          <cell r="K61" t="str">
            <v>890399047_201810</v>
          </cell>
          <cell r="L61">
            <v>43403</v>
          </cell>
          <cell r="M61">
            <v>847717</v>
          </cell>
          <cell r="N61">
            <v>847717</v>
          </cell>
          <cell r="O61" t="str">
            <v>A)Factura no radicada en ERP</v>
          </cell>
          <cell r="P61" t="str">
            <v>FACTURA NO RADICADA</v>
          </cell>
          <cell r="Q61"/>
          <cell r="R61"/>
          <cell r="S61"/>
          <cell r="T61" t="str">
            <v>no_cruza</v>
          </cell>
          <cell r="U61"/>
          <cell r="V61"/>
          <cell r="W61"/>
          <cell r="X61"/>
          <cell r="Y61"/>
          <cell r="Z61"/>
          <cell r="AA61"/>
          <cell r="AB61"/>
          <cell r="AC61"/>
          <cell r="AD61"/>
          <cell r="AE61"/>
        </row>
        <row r="62">
          <cell r="G62" t="str">
            <v>FV201901</v>
          </cell>
          <cell r="H62"/>
          <cell r="I62"/>
          <cell r="J62">
            <v>201901</v>
          </cell>
          <cell r="K62" t="str">
            <v>890399047_201901</v>
          </cell>
          <cell r="L62">
            <v>43489</v>
          </cell>
          <cell r="M62">
            <v>3240159</v>
          </cell>
          <cell r="N62">
            <v>3240159</v>
          </cell>
          <cell r="O62" t="str">
            <v>A)Factura no radicada en ERP</v>
          </cell>
          <cell r="P62" t="str">
            <v>FACTURA NO RADICADA</v>
          </cell>
          <cell r="Q62"/>
          <cell r="R62"/>
          <cell r="S62"/>
          <cell r="T62" t="str">
            <v>no_cruza</v>
          </cell>
          <cell r="U62"/>
          <cell r="V62"/>
          <cell r="W62"/>
          <cell r="X62"/>
          <cell r="Y62"/>
          <cell r="Z62"/>
          <cell r="AA62"/>
          <cell r="AB62"/>
          <cell r="AC62"/>
          <cell r="AD62"/>
          <cell r="AE62"/>
        </row>
        <row r="63">
          <cell r="G63" t="str">
            <v>FV201902</v>
          </cell>
          <cell r="H63"/>
          <cell r="I63"/>
          <cell r="J63">
            <v>201902</v>
          </cell>
          <cell r="K63" t="str">
            <v>890399047_201902</v>
          </cell>
          <cell r="L63">
            <v>43520</v>
          </cell>
          <cell r="M63">
            <v>883751</v>
          </cell>
          <cell r="N63">
            <v>883751</v>
          </cell>
          <cell r="O63" t="str">
            <v>A)Factura no radicada en ERP</v>
          </cell>
          <cell r="P63" t="str">
            <v>FACTURA NO RADICADA</v>
          </cell>
          <cell r="Q63"/>
          <cell r="R63"/>
          <cell r="S63"/>
          <cell r="T63" t="str">
            <v>no_cruza</v>
          </cell>
          <cell r="U63"/>
          <cell r="V63"/>
          <cell r="W63"/>
          <cell r="X63"/>
          <cell r="Y63"/>
          <cell r="Z63"/>
          <cell r="AA63"/>
          <cell r="AB63"/>
          <cell r="AC63"/>
          <cell r="AD63"/>
          <cell r="AE63"/>
        </row>
        <row r="64">
          <cell r="G64" t="str">
            <v>FV201903</v>
          </cell>
          <cell r="H64"/>
          <cell r="I64"/>
          <cell r="J64">
            <v>201903</v>
          </cell>
          <cell r="K64" t="str">
            <v>890399047_201903</v>
          </cell>
          <cell r="L64">
            <v>43548</v>
          </cell>
          <cell r="M64">
            <v>10029836</v>
          </cell>
          <cell r="N64">
            <v>10029836</v>
          </cell>
          <cell r="O64" t="str">
            <v>A)Factura no radicada en ERP</v>
          </cell>
          <cell r="P64" t="str">
            <v>FACTURA NO RADICADA</v>
          </cell>
          <cell r="Q64"/>
          <cell r="R64"/>
          <cell r="S64"/>
          <cell r="T64" t="str">
            <v>no_cruza</v>
          </cell>
          <cell r="U64"/>
          <cell r="V64"/>
          <cell r="W64"/>
          <cell r="X64"/>
          <cell r="Y64"/>
          <cell r="Z64"/>
          <cell r="AA64"/>
          <cell r="AB64"/>
          <cell r="AC64"/>
          <cell r="AD64"/>
          <cell r="AE64"/>
        </row>
        <row r="65">
          <cell r="G65" t="str">
            <v>FV201904</v>
          </cell>
          <cell r="H65"/>
          <cell r="I65"/>
          <cell r="J65">
            <v>201904</v>
          </cell>
          <cell r="K65" t="str">
            <v>890399047_201904</v>
          </cell>
          <cell r="L65">
            <v>43579</v>
          </cell>
          <cell r="M65">
            <v>301104</v>
          </cell>
          <cell r="N65">
            <v>301104</v>
          </cell>
          <cell r="O65" t="str">
            <v>A)Factura no radicada en ERP</v>
          </cell>
          <cell r="P65" t="str">
            <v>FACTURA NO RADICADA</v>
          </cell>
          <cell r="Q65"/>
          <cell r="R65"/>
          <cell r="S65"/>
          <cell r="T65" t="str">
            <v>no_cruza</v>
          </cell>
          <cell r="U65"/>
          <cell r="V65"/>
          <cell r="W65"/>
          <cell r="X65"/>
          <cell r="Y65"/>
          <cell r="Z65"/>
          <cell r="AA65"/>
          <cell r="AB65"/>
          <cell r="AC65"/>
          <cell r="AD65"/>
          <cell r="AE65"/>
        </row>
        <row r="66">
          <cell r="G66" t="str">
            <v>FV201906</v>
          </cell>
          <cell r="H66"/>
          <cell r="I66"/>
          <cell r="J66">
            <v>201906</v>
          </cell>
          <cell r="K66" t="str">
            <v>890399047_201906</v>
          </cell>
          <cell r="L66">
            <v>43643</v>
          </cell>
          <cell r="M66">
            <v>529820</v>
          </cell>
          <cell r="N66">
            <v>529820</v>
          </cell>
          <cell r="O66" t="str">
            <v>A)Factura no radicada en ERP</v>
          </cell>
          <cell r="P66" t="str">
            <v>FACTURA NO RADICADA</v>
          </cell>
          <cell r="Q66"/>
          <cell r="R66"/>
          <cell r="S66"/>
          <cell r="T66" t="str">
            <v>no_cruza</v>
          </cell>
          <cell r="U66"/>
          <cell r="V66"/>
          <cell r="W66"/>
          <cell r="X66"/>
          <cell r="Y66"/>
          <cell r="Z66"/>
          <cell r="AA66"/>
          <cell r="AB66"/>
          <cell r="AC66"/>
          <cell r="AD66"/>
          <cell r="AE66"/>
        </row>
        <row r="67">
          <cell r="G67" t="str">
            <v>FV201907</v>
          </cell>
          <cell r="H67"/>
          <cell r="I67"/>
          <cell r="J67">
            <v>201907</v>
          </cell>
          <cell r="K67" t="str">
            <v>890399047_201907</v>
          </cell>
          <cell r="L67">
            <v>43674</v>
          </cell>
          <cell r="M67">
            <v>50800</v>
          </cell>
          <cell r="N67">
            <v>50800</v>
          </cell>
          <cell r="O67" t="str">
            <v>A)Factura no radicada en ERP</v>
          </cell>
          <cell r="P67" t="str">
            <v>FACTURA NO RADICADA</v>
          </cell>
          <cell r="Q67"/>
          <cell r="R67"/>
          <cell r="S67"/>
          <cell r="T67" t="str">
            <v>no_cruza</v>
          </cell>
          <cell r="U67"/>
          <cell r="V67"/>
          <cell r="W67"/>
          <cell r="X67"/>
          <cell r="Y67"/>
          <cell r="Z67"/>
          <cell r="AA67"/>
          <cell r="AB67"/>
          <cell r="AC67"/>
          <cell r="AD67"/>
          <cell r="AE67"/>
        </row>
        <row r="68">
          <cell r="G68" t="str">
            <v>FV266773</v>
          </cell>
          <cell r="H68"/>
          <cell r="I68"/>
          <cell r="J68" t="str">
            <v>FVM_266773</v>
          </cell>
          <cell r="K68" t="str">
            <v>890399047_FVM_266773</v>
          </cell>
          <cell r="L68">
            <v>43863</v>
          </cell>
          <cell r="M68">
            <v>113200</v>
          </cell>
          <cell r="N68">
            <v>113200</v>
          </cell>
          <cell r="O68" t="str">
            <v>A)Factura no radicada en ERP</v>
          </cell>
          <cell r="P68" t="str">
            <v>FACTURA NO RADICADA</v>
          </cell>
          <cell r="Q68"/>
          <cell r="R68"/>
          <cell r="S68"/>
          <cell r="T68" t="str">
            <v>no_cruza</v>
          </cell>
          <cell r="U68"/>
          <cell r="V68"/>
          <cell r="W68"/>
          <cell r="X68"/>
          <cell r="Y68"/>
          <cell r="Z68"/>
          <cell r="AA68"/>
          <cell r="AB68"/>
          <cell r="AC68"/>
          <cell r="AD68"/>
          <cell r="AE68"/>
        </row>
        <row r="69">
          <cell r="G69" t="str">
            <v>FV268293</v>
          </cell>
          <cell r="H69"/>
          <cell r="I69"/>
          <cell r="J69" t="str">
            <v>FVM_268293</v>
          </cell>
          <cell r="K69" t="str">
            <v>890399047_FVM_268293</v>
          </cell>
          <cell r="L69">
            <v>43867</v>
          </cell>
          <cell r="M69">
            <v>214026</v>
          </cell>
          <cell r="N69">
            <v>214026</v>
          </cell>
          <cell r="O69" t="str">
            <v>A)Factura no radicada en ERP</v>
          </cell>
          <cell r="P69" t="str">
            <v>FACTURA NO RADICADA</v>
          </cell>
          <cell r="Q69"/>
          <cell r="R69"/>
          <cell r="S69"/>
          <cell r="T69" t="str">
            <v>no_cruza</v>
          </cell>
          <cell r="U69"/>
          <cell r="V69"/>
          <cell r="W69"/>
          <cell r="X69"/>
          <cell r="Y69"/>
          <cell r="Z69"/>
          <cell r="AA69"/>
          <cell r="AB69"/>
          <cell r="AC69"/>
          <cell r="AD69"/>
          <cell r="AE69"/>
        </row>
        <row r="70">
          <cell r="G70" t="str">
            <v>FV274381</v>
          </cell>
          <cell r="H70"/>
          <cell r="I70"/>
          <cell r="J70" t="str">
            <v>FVM_274381</v>
          </cell>
          <cell r="K70" t="str">
            <v>890399047_FVM_274381</v>
          </cell>
          <cell r="L70">
            <v>43882</v>
          </cell>
          <cell r="M70">
            <v>66100</v>
          </cell>
          <cell r="N70">
            <v>66100</v>
          </cell>
          <cell r="O70" t="str">
            <v>A)Factura no radicada en ERP</v>
          </cell>
          <cell r="P70" t="str">
            <v>FACTURA NO RADICADA</v>
          </cell>
          <cell r="Q70"/>
          <cell r="R70"/>
          <cell r="S70"/>
          <cell r="T70" t="str">
            <v>no_cruza</v>
          </cell>
          <cell r="U70"/>
          <cell r="V70"/>
          <cell r="W70"/>
          <cell r="X70"/>
          <cell r="Y70"/>
          <cell r="Z70"/>
          <cell r="AA70"/>
          <cell r="AB70"/>
          <cell r="AC70"/>
          <cell r="AD70"/>
          <cell r="AE70"/>
        </row>
        <row r="71">
          <cell r="G71" t="str">
            <v>FV280411</v>
          </cell>
          <cell r="H71"/>
          <cell r="I71"/>
          <cell r="J71" t="str">
            <v>FVM_280411</v>
          </cell>
          <cell r="K71" t="str">
            <v>890399047_FVM_280411</v>
          </cell>
          <cell r="L71">
            <v>43897</v>
          </cell>
          <cell r="M71">
            <v>69900</v>
          </cell>
          <cell r="N71">
            <v>69900</v>
          </cell>
          <cell r="O71" t="str">
            <v>A)Factura no radicada en ERP</v>
          </cell>
          <cell r="P71" t="str">
            <v>FACTURA NO RADICADA</v>
          </cell>
          <cell r="Q71"/>
          <cell r="R71"/>
          <cell r="S71"/>
          <cell r="T71" t="str">
            <v>no_cruza</v>
          </cell>
          <cell r="U71"/>
          <cell r="V71"/>
          <cell r="W71"/>
          <cell r="X71"/>
          <cell r="Y71"/>
          <cell r="Z71"/>
          <cell r="AA71"/>
          <cell r="AB71"/>
          <cell r="AC71"/>
          <cell r="AD71"/>
          <cell r="AE71"/>
        </row>
        <row r="72">
          <cell r="G72" t="str">
            <v>FV283681</v>
          </cell>
          <cell r="H72"/>
          <cell r="I72"/>
          <cell r="J72" t="str">
            <v>FVM_283681</v>
          </cell>
          <cell r="K72" t="str">
            <v>890399047_FVM_283681</v>
          </cell>
          <cell r="L72">
            <v>43908</v>
          </cell>
          <cell r="M72">
            <v>73320</v>
          </cell>
          <cell r="N72">
            <v>73320</v>
          </cell>
          <cell r="O72" t="str">
            <v>A)Factura no radicada en ERP</v>
          </cell>
          <cell r="P72" t="str">
            <v>FACTURA NO RADICADA</v>
          </cell>
          <cell r="Q72"/>
          <cell r="R72"/>
          <cell r="S72"/>
          <cell r="T72" t="str">
            <v>no_cruza</v>
          </cell>
          <cell r="U72"/>
          <cell r="V72"/>
          <cell r="W72"/>
          <cell r="X72"/>
          <cell r="Y72"/>
          <cell r="Z72"/>
          <cell r="AA72"/>
          <cell r="AB72"/>
          <cell r="AC72"/>
          <cell r="AD72"/>
          <cell r="AE72"/>
        </row>
        <row r="73">
          <cell r="G73" t="str">
            <v>FV287921</v>
          </cell>
          <cell r="H73"/>
          <cell r="I73"/>
          <cell r="J73" t="str">
            <v>FVM_287921</v>
          </cell>
          <cell r="K73" t="str">
            <v>890399047_FVM_287921</v>
          </cell>
          <cell r="L73">
            <v>43937</v>
          </cell>
          <cell r="M73">
            <v>54400</v>
          </cell>
          <cell r="N73">
            <v>54400</v>
          </cell>
          <cell r="O73" t="str">
            <v>A)Factura no radicada en ERP</v>
          </cell>
          <cell r="P73" t="str">
            <v>FACTURA NO RADICADA</v>
          </cell>
          <cell r="Q73"/>
          <cell r="R73"/>
          <cell r="S73"/>
          <cell r="T73" t="str">
            <v>no_cruza</v>
          </cell>
          <cell r="U73"/>
          <cell r="V73"/>
          <cell r="W73"/>
          <cell r="X73"/>
          <cell r="Y73"/>
          <cell r="Z73"/>
          <cell r="AA73"/>
          <cell r="AB73"/>
          <cell r="AC73"/>
          <cell r="AD73"/>
          <cell r="AE73"/>
        </row>
        <row r="74">
          <cell r="G74" t="str">
            <v>FV288134</v>
          </cell>
          <cell r="H74"/>
          <cell r="I74"/>
          <cell r="J74" t="str">
            <v>FVM_288134</v>
          </cell>
          <cell r="K74" t="str">
            <v>890399047_FVM_288134</v>
          </cell>
          <cell r="L74">
            <v>43941</v>
          </cell>
          <cell r="M74">
            <v>54400</v>
          </cell>
          <cell r="N74">
            <v>54400</v>
          </cell>
          <cell r="O74" t="str">
            <v>A)Factura no radicada en ERP</v>
          </cell>
          <cell r="P74" t="str">
            <v>FACTURA NO RADICADA</v>
          </cell>
          <cell r="Q74"/>
          <cell r="R74"/>
          <cell r="S74"/>
          <cell r="T74" t="str">
            <v>no_cruza</v>
          </cell>
          <cell r="U74"/>
          <cell r="V74"/>
          <cell r="W74"/>
          <cell r="X74"/>
          <cell r="Y74"/>
          <cell r="Z74"/>
          <cell r="AA74"/>
          <cell r="AB74"/>
          <cell r="AC74"/>
          <cell r="AD74"/>
          <cell r="AE74"/>
        </row>
        <row r="75">
          <cell r="G75" t="str">
            <v>FV288683</v>
          </cell>
          <cell r="H75"/>
          <cell r="I75"/>
          <cell r="J75" t="str">
            <v>FVM_288683</v>
          </cell>
          <cell r="K75" t="str">
            <v>890399047_FVM_288683</v>
          </cell>
          <cell r="L75">
            <v>43948</v>
          </cell>
          <cell r="M75">
            <v>54400</v>
          </cell>
          <cell r="N75">
            <v>54400</v>
          </cell>
          <cell r="O75" t="str">
            <v>A)Factura no radicada en ERP</v>
          </cell>
          <cell r="P75" t="str">
            <v>FACTURA NO RADICADA</v>
          </cell>
          <cell r="Q75"/>
          <cell r="R75"/>
          <cell r="S75"/>
          <cell r="T75" t="str">
            <v>no_cruza</v>
          </cell>
          <cell r="U75"/>
          <cell r="V75"/>
          <cell r="W75"/>
          <cell r="X75"/>
          <cell r="Y75"/>
          <cell r="Z75"/>
          <cell r="AA75"/>
          <cell r="AB75"/>
          <cell r="AC75"/>
          <cell r="AD75"/>
          <cell r="AE75"/>
        </row>
        <row r="76">
          <cell r="G76" t="str">
            <v>FV289038</v>
          </cell>
          <cell r="H76"/>
          <cell r="I76"/>
          <cell r="J76" t="str">
            <v>FVM_289038</v>
          </cell>
          <cell r="K76" t="str">
            <v>890399047_FVM_289038</v>
          </cell>
          <cell r="L76">
            <v>43951</v>
          </cell>
          <cell r="M76">
            <v>54400</v>
          </cell>
          <cell r="N76">
            <v>54400</v>
          </cell>
          <cell r="O76" t="str">
            <v>A)Factura no radicada en ERP</v>
          </cell>
          <cell r="P76" t="str">
            <v>FACTURA NO RADICADA</v>
          </cell>
          <cell r="Q76"/>
          <cell r="R76"/>
          <cell r="S76"/>
          <cell r="T76" t="str">
            <v>no_cruza</v>
          </cell>
          <cell r="U76"/>
          <cell r="V76"/>
          <cell r="W76"/>
          <cell r="X76"/>
          <cell r="Y76"/>
          <cell r="Z76"/>
          <cell r="AA76"/>
          <cell r="AB76"/>
          <cell r="AC76"/>
          <cell r="AD76"/>
          <cell r="AE76"/>
        </row>
        <row r="77">
          <cell r="G77" t="str">
            <v>FV289114</v>
          </cell>
          <cell r="H77"/>
          <cell r="I77"/>
          <cell r="J77" t="str">
            <v>FVM_289114</v>
          </cell>
          <cell r="K77" t="str">
            <v>890399047_FVM_289114</v>
          </cell>
          <cell r="L77">
            <v>43954</v>
          </cell>
          <cell r="M77">
            <v>217300</v>
          </cell>
          <cell r="N77">
            <v>217300</v>
          </cell>
          <cell r="O77" t="str">
            <v>A)Factura no radicada en ERP</v>
          </cell>
          <cell r="P77" t="str">
            <v>FACTURA NO RADICADA</v>
          </cell>
          <cell r="Q77"/>
          <cell r="R77"/>
          <cell r="S77"/>
          <cell r="T77" t="str">
            <v>no_cruza</v>
          </cell>
          <cell r="U77"/>
          <cell r="V77"/>
          <cell r="W77"/>
          <cell r="X77"/>
          <cell r="Y77"/>
          <cell r="Z77"/>
          <cell r="AA77"/>
          <cell r="AB77"/>
          <cell r="AC77"/>
          <cell r="AD77"/>
          <cell r="AE77"/>
        </row>
        <row r="78">
          <cell r="G78" t="str">
            <v>FV289792</v>
          </cell>
          <cell r="H78"/>
          <cell r="I78"/>
          <cell r="J78" t="str">
            <v>FVM_289792</v>
          </cell>
          <cell r="K78" t="str">
            <v>890399047_FVM_289792</v>
          </cell>
          <cell r="L78">
            <v>43970</v>
          </cell>
          <cell r="M78">
            <v>55300</v>
          </cell>
          <cell r="N78">
            <v>55300</v>
          </cell>
          <cell r="O78" t="str">
            <v>A)Factura no radicada en ERP</v>
          </cell>
          <cell r="P78" t="str">
            <v>FACTURA NO RADICADA</v>
          </cell>
          <cell r="Q78"/>
          <cell r="R78"/>
          <cell r="S78"/>
          <cell r="T78" t="str">
            <v>no_cruza</v>
          </cell>
          <cell r="U78"/>
          <cell r="V78"/>
          <cell r="W78"/>
          <cell r="X78"/>
          <cell r="Y78"/>
          <cell r="Z78"/>
          <cell r="AA78"/>
          <cell r="AB78"/>
          <cell r="AC78"/>
          <cell r="AD78"/>
          <cell r="AE78"/>
        </row>
        <row r="79">
          <cell r="G79" t="str">
            <v>FV290600</v>
          </cell>
          <cell r="H79"/>
          <cell r="I79"/>
          <cell r="J79" t="str">
            <v>FVM_290600</v>
          </cell>
          <cell r="K79" t="str">
            <v>890399047_FVM_290600</v>
          </cell>
          <cell r="L79">
            <v>43985</v>
          </cell>
          <cell r="M79">
            <v>233931</v>
          </cell>
          <cell r="N79">
            <v>233931</v>
          </cell>
          <cell r="O79" t="str">
            <v>A)Factura no radicada en ERP</v>
          </cell>
          <cell r="P79" t="str">
            <v>FACTURA NO RADICADA</v>
          </cell>
          <cell r="Q79"/>
          <cell r="R79"/>
          <cell r="S79"/>
          <cell r="T79" t="str">
            <v>no_cruza</v>
          </cell>
          <cell r="U79"/>
          <cell r="V79"/>
          <cell r="W79"/>
          <cell r="X79"/>
          <cell r="Y79"/>
          <cell r="Z79"/>
          <cell r="AA79"/>
          <cell r="AB79"/>
          <cell r="AC79"/>
          <cell r="AD79"/>
          <cell r="AE79"/>
        </row>
        <row r="80">
          <cell r="G80" t="str">
            <v>FV290631</v>
          </cell>
          <cell r="H80"/>
          <cell r="I80"/>
          <cell r="J80" t="str">
            <v>FVM_290631</v>
          </cell>
          <cell r="K80" t="str">
            <v>890399047_FVM_290631</v>
          </cell>
          <cell r="L80">
            <v>43986</v>
          </cell>
          <cell r="M80">
            <v>117884</v>
          </cell>
          <cell r="N80">
            <v>117884</v>
          </cell>
          <cell r="O80" t="str">
            <v>A)Factura no radicada en ERP</v>
          </cell>
          <cell r="P80" t="str">
            <v>FACTURA NO RADICADA</v>
          </cell>
          <cell r="Q80"/>
          <cell r="R80"/>
          <cell r="S80"/>
          <cell r="T80" t="str">
            <v>no_cruza</v>
          </cell>
          <cell r="U80"/>
          <cell r="V80"/>
          <cell r="W80"/>
          <cell r="X80"/>
          <cell r="Y80"/>
          <cell r="Z80"/>
          <cell r="AA80"/>
          <cell r="AB80"/>
          <cell r="AC80"/>
          <cell r="AD80"/>
          <cell r="AE80"/>
        </row>
        <row r="81">
          <cell r="G81" t="str">
            <v>FV291205</v>
          </cell>
          <cell r="H81"/>
          <cell r="I81"/>
          <cell r="J81" t="str">
            <v>FVM_291205</v>
          </cell>
          <cell r="K81" t="str">
            <v>890399047_FVM_291205</v>
          </cell>
          <cell r="L81">
            <v>44001</v>
          </cell>
          <cell r="M81">
            <v>101100</v>
          </cell>
          <cell r="N81">
            <v>101100</v>
          </cell>
          <cell r="O81" t="str">
            <v>A)Factura no radicada en ERP</v>
          </cell>
          <cell r="P81" t="str">
            <v>FACTURA NO RADICADA</v>
          </cell>
          <cell r="Q81"/>
          <cell r="R81"/>
          <cell r="S81"/>
          <cell r="T81" t="str">
            <v>no_cruza</v>
          </cell>
          <cell r="U81"/>
          <cell r="V81"/>
          <cell r="W81"/>
          <cell r="X81"/>
          <cell r="Y81"/>
          <cell r="Z81"/>
          <cell r="AA81"/>
          <cell r="AB81"/>
          <cell r="AC81"/>
          <cell r="AD81"/>
          <cell r="AE81"/>
        </row>
        <row r="82">
          <cell r="G82" t="str">
            <v>FV291381</v>
          </cell>
          <cell r="H82"/>
          <cell r="I82"/>
          <cell r="J82" t="str">
            <v>FVM_291381</v>
          </cell>
          <cell r="K82" t="str">
            <v>890399047_FVM_291381</v>
          </cell>
          <cell r="L82">
            <v>44005</v>
          </cell>
          <cell r="M82">
            <v>54400</v>
          </cell>
          <cell r="N82">
            <v>54400</v>
          </cell>
          <cell r="O82" t="str">
            <v>A)Factura no radicada en ERP</v>
          </cell>
          <cell r="P82" t="str">
            <v>FACTURA NO RADICADA</v>
          </cell>
          <cell r="Q82"/>
          <cell r="R82"/>
          <cell r="S82"/>
          <cell r="T82" t="str">
            <v>no_cruza</v>
          </cell>
          <cell r="U82"/>
          <cell r="V82"/>
          <cell r="W82"/>
          <cell r="X82"/>
          <cell r="Y82"/>
          <cell r="Z82"/>
          <cell r="AA82"/>
          <cell r="AB82"/>
          <cell r="AC82"/>
          <cell r="AD82"/>
          <cell r="AE82"/>
        </row>
        <row r="83">
          <cell r="G83" t="str">
            <v>FV292267</v>
          </cell>
          <cell r="H83"/>
          <cell r="I83"/>
          <cell r="J83" t="str">
            <v>FVM_292267</v>
          </cell>
          <cell r="K83" t="str">
            <v>890399047_FVM_292267</v>
          </cell>
          <cell r="L83">
            <v>44020</v>
          </cell>
          <cell r="M83">
            <v>219400</v>
          </cell>
          <cell r="N83">
            <v>219400</v>
          </cell>
          <cell r="O83" t="str">
            <v>A)Factura no radicada en ERP</v>
          </cell>
          <cell r="P83" t="str">
            <v>FACTURA NO RADICADA</v>
          </cell>
          <cell r="Q83"/>
          <cell r="R83"/>
          <cell r="S83"/>
          <cell r="T83" t="str">
            <v>no_cruza</v>
          </cell>
          <cell r="U83"/>
          <cell r="V83"/>
          <cell r="W83"/>
          <cell r="X83"/>
          <cell r="Y83"/>
          <cell r="Z83"/>
          <cell r="AA83"/>
          <cell r="AB83"/>
          <cell r="AC83"/>
          <cell r="AD83"/>
          <cell r="AE83"/>
        </row>
        <row r="84">
          <cell r="G84" t="str">
            <v>FV292606</v>
          </cell>
          <cell r="H84"/>
          <cell r="I84"/>
          <cell r="J84" t="str">
            <v>FVM_292606</v>
          </cell>
          <cell r="K84" t="str">
            <v>890399047_FVM_292606</v>
          </cell>
          <cell r="L84">
            <v>44025</v>
          </cell>
          <cell r="M84">
            <v>366400</v>
          </cell>
          <cell r="N84">
            <v>366400</v>
          </cell>
          <cell r="O84" t="str">
            <v>A)Factura no radicada en ERP</v>
          </cell>
          <cell r="P84" t="str">
            <v>FACTURA NO RADICADA</v>
          </cell>
          <cell r="Q84"/>
          <cell r="R84"/>
          <cell r="S84"/>
          <cell r="T84" t="str">
            <v>no_cruza</v>
          </cell>
          <cell r="U84"/>
          <cell r="V84"/>
          <cell r="W84"/>
          <cell r="X84"/>
          <cell r="Y84"/>
          <cell r="Z84"/>
          <cell r="AA84"/>
          <cell r="AB84"/>
          <cell r="AC84"/>
          <cell r="AD84"/>
          <cell r="AE84"/>
        </row>
        <row r="85">
          <cell r="G85" t="str">
            <v>FEMC35025</v>
          </cell>
          <cell r="H85">
            <v>35025</v>
          </cell>
          <cell r="I85"/>
          <cell r="J85" t="str">
            <v>FEMC_35025</v>
          </cell>
          <cell r="K85" t="str">
            <v>890399047_FEMC_35025</v>
          </cell>
          <cell r="L85">
            <v>44388</v>
          </cell>
          <cell r="M85">
            <v>405100</v>
          </cell>
          <cell r="N85">
            <v>405100</v>
          </cell>
          <cell r="O85" t="str">
            <v>B)Factura sin saldo ERP</v>
          </cell>
          <cell r="P85" t="str">
            <v>FACTURA CORRIENTE</v>
          </cell>
          <cell r="Q85"/>
          <cell r="R85"/>
          <cell r="S85"/>
          <cell r="T85" t="str">
            <v>OK</v>
          </cell>
          <cell r="U85">
            <v>405100</v>
          </cell>
          <cell r="V85">
            <v>0</v>
          </cell>
          <cell r="W85">
            <v>0</v>
          </cell>
          <cell r="X85">
            <v>0</v>
          </cell>
          <cell r="Y85">
            <v>0</v>
          </cell>
          <cell r="Z85">
            <v>0</v>
          </cell>
          <cell r="AA85"/>
          <cell r="AB85">
            <v>405100</v>
          </cell>
          <cell r="AC85">
            <v>0</v>
          </cell>
          <cell r="AD85"/>
          <cell r="AE85"/>
        </row>
        <row r="86">
          <cell r="G86" t="str">
            <v>FEMC35775</v>
          </cell>
          <cell r="H86">
            <v>35775</v>
          </cell>
          <cell r="I86"/>
          <cell r="J86" t="str">
            <v>FEMC_35775</v>
          </cell>
          <cell r="K86" t="str">
            <v>890399047_FEMC_35775</v>
          </cell>
          <cell r="L86">
            <v>44394</v>
          </cell>
          <cell r="M86">
            <v>2344086</v>
          </cell>
          <cell r="N86">
            <v>2344086</v>
          </cell>
          <cell r="O86" t="str">
            <v>B)Factura sin saldo ERP</v>
          </cell>
          <cell r="P86" t="str">
            <v>FACTURA CORRIENTE</v>
          </cell>
          <cell r="Q86"/>
          <cell r="R86"/>
          <cell r="S86"/>
          <cell r="T86" t="str">
            <v>OK</v>
          </cell>
          <cell r="U86">
            <v>2344086</v>
          </cell>
          <cell r="V86">
            <v>0</v>
          </cell>
          <cell r="W86">
            <v>0</v>
          </cell>
          <cell r="X86">
            <v>0</v>
          </cell>
          <cell r="Y86">
            <v>0</v>
          </cell>
          <cell r="Z86">
            <v>0</v>
          </cell>
          <cell r="AA86"/>
          <cell r="AB86">
            <v>2344086</v>
          </cell>
          <cell r="AC86">
            <v>0</v>
          </cell>
          <cell r="AD86"/>
          <cell r="AE86"/>
        </row>
        <row r="87">
          <cell r="G87" t="str">
            <v>FEMC36411</v>
          </cell>
          <cell r="H87">
            <v>36411</v>
          </cell>
          <cell r="I87"/>
          <cell r="J87" t="str">
            <v>FEMC_36411</v>
          </cell>
          <cell r="K87" t="str">
            <v>890399047_FEMC_36411</v>
          </cell>
          <cell r="L87">
            <v>44401</v>
          </cell>
          <cell r="M87">
            <v>59700</v>
          </cell>
          <cell r="N87">
            <v>59700</v>
          </cell>
          <cell r="O87" t="str">
            <v>B)Factura sin saldo ERP</v>
          </cell>
          <cell r="P87" t="str">
            <v>FACTURA CORRIENTE</v>
          </cell>
          <cell r="Q87"/>
          <cell r="R87"/>
          <cell r="S87"/>
          <cell r="T87" t="str">
            <v>OK</v>
          </cell>
          <cell r="U87">
            <v>59700</v>
          </cell>
          <cell r="V87">
            <v>0</v>
          </cell>
          <cell r="W87">
            <v>0</v>
          </cell>
          <cell r="X87">
            <v>0</v>
          </cell>
          <cell r="Y87">
            <v>0</v>
          </cell>
          <cell r="Z87">
            <v>0</v>
          </cell>
          <cell r="AA87"/>
          <cell r="AB87">
            <v>59700</v>
          </cell>
          <cell r="AC87">
            <v>0</v>
          </cell>
          <cell r="AD87"/>
          <cell r="AE87"/>
        </row>
        <row r="88">
          <cell r="G88" t="str">
            <v>FEMC36893</v>
          </cell>
          <cell r="H88">
            <v>36893</v>
          </cell>
          <cell r="I88"/>
          <cell r="J88" t="str">
            <v>FEMC_36893</v>
          </cell>
          <cell r="K88" t="str">
            <v>890399047_FEMC_36893</v>
          </cell>
          <cell r="L88">
            <v>44405</v>
          </cell>
          <cell r="M88">
            <v>59700</v>
          </cell>
          <cell r="N88">
            <v>59700</v>
          </cell>
          <cell r="O88" t="str">
            <v>B)Factura sin saldo ERP</v>
          </cell>
          <cell r="P88" t="str">
            <v>FACTURA CORRIENTE</v>
          </cell>
          <cell r="Q88"/>
          <cell r="R88"/>
          <cell r="S88"/>
          <cell r="T88" t="str">
            <v>OK</v>
          </cell>
          <cell r="U88">
            <v>59700</v>
          </cell>
          <cell r="V88">
            <v>0</v>
          </cell>
          <cell r="W88">
            <v>0</v>
          </cell>
          <cell r="X88">
            <v>0</v>
          </cell>
          <cell r="Y88">
            <v>0</v>
          </cell>
          <cell r="Z88">
            <v>0</v>
          </cell>
          <cell r="AA88"/>
          <cell r="AB88">
            <v>59700</v>
          </cell>
          <cell r="AC88">
            <v>0</v>
          </cell>
          <cell r="AD88"/>
          <cell r="AE88"/>
        </row>
        <row r="89">
          <cell r="G89" t="str">
            <v>FEMC36971</v>
          </cell>
          <cell r="H89">
            <v>36971</v>
          </cell>
          <cell r="I89"/>
          <cell r="J89" t="str">
            <v>FEMC_36971</v>
          </cell>
          <cell r="K89" t="str">
            <v>890399047_FEMC_36971</v>
          </cell>
          <cell r="L89">
            <v>44406</v>
          </cell>
          <cell r="M89">
            <v>185600</v>
          </cell>
          <cell r="N89">
            <v>185600</v>
          </cell>
          <cell r="O89" t="str">
            <v>B)Factura sin saldo ERP</v>
          </cell>
          <cell r="P89" t="str">
            <v>FACTURA CORRIENTE</v>
          </cell>
          <cell r="Q89"/>
          <cell r="R89"/>
          <cell r="S89"/>
          <cell r="T89" t="str">
            <v>OK</v>
          </cell>
          <cell r="U89">
            <v>185600</v>
          </cell>
          <cell r="V89">
            <v>0</v>
          </cell>
          <cell r="W89">
            <v>0</v>
          </cell>
          <cell r="X89">
            <v>0</v>
          </cell>
          <cell r="Y89">
            <v>0</v>
          </cell>
          <cell r="Z89">
            <v>0</v>
          </cell>
          <cell r="AA89"/>
          <cell r="AB89">
            <v>185600</v>
          </cell>
          <cell r="AC89">
            <v>0</v>
          </cell>
          <cell r="AD89"/>
          <cell r="AE89"/>
        </row>
        <row r="90">
          <cell r="G90" t="str">
            <v>FEMC29705</v>
          </cell>
          <cell r="H90">
            <v>29705</v>
          </cell>
          <cell r="I90"/>
          <cell r="J90" t="str">
            <v>FEMC_29705</v>
          </cell>
          <cell r="K90" t="str">
            <v>890399047_FEMC_29705</v>
          </cell>
          <cell r="L90">
            <v>44336</v>
          </cell>
          <cell r="M90">
            <v>393475</v>
          </cell>
          <cell r="N90">
            <v>393475</v>
          </cell>
          <cell r="O90" t="str">
            <v>B)Factura sin saldo ERP</v>
          </cell>
          <cell r="P90" t="str">
            <v xml:space="preserve">FACTURA PENDIENTE DE PROGRMACIÓN DE PAGO </v>
          </cell>
          <cell r="Q90">
            <v>393475</v>
          </cell>
          <cell r="R90">
            <v>1221776106</v>
          </cell>
          <cell r="S90"/>
          <cell r="T90" t="str">
            <v>OK</v>
          </cell>
          <cell r="U90">
            <v>393475</v>
          </cell>
          <cell r="V90">
            <v>0</v>
          </cell>
          <cell r="W90">
            <v>0</v>
          </cell>
          <cell r="X90">
            <v>0</v>
          </cell>
          <cell r="Y90">
            <v>0</v>
          </cell>
          <cell r="Z90">
            <v>0</v>
          </cell>
          <cell r="AA90"/>
          <cell r="AB90">
            <v>393475</v>
          </cell>
          <cell r="AC90">
            <v>0</v>
          </cell>
          <cell r="AD90"/>
          <cell r="AE90"/>
        </row>
        <row r="91">
          <cell r="G91" t="str">
            <v>FEMC30635</v>
          </cell>
          <cell r="H91">
            <v>30635</v>
          </cell>
          <cell r="I91"/>
          <cell r="J91" t="str">
            <v>FEMC_30635</v>
          </cell>
          <cell r="K91" t="str">
            <v>890399047_FEMC_30635</v>
          </cell>
          <cell r="L91">
            <v>44346</v>
          </cell>
          <cell r="M91">
            <v>256700</v>
          </cell>
          <cell r="N91">
            <v>256700</v>
          </cell>
          <cell r="O91" t="str">
            <v>B)Factura sin saldo ERP</v>
          </cell>
          <cell r="P91" t="str">
            <v xml:space="preserve">FACTURA PENDIENTE DE PROGRMACIÓN DE PAGO </v>
          </cell>
          <cell r="Q91">
            <v>256700</v>
          </cell>
          <cell r="R91">
            <v>1221776107</v>
          </cell>
          <cell r="S91"/>
          <cell r="T91" t="str">
            <v>OK</v>
          </cell>
          <cell r="U91">
            <v>256700</v>
          </cell>
          <cell r="V91">
            <v>0</v>
          </cell>
          <cell r="W91">
            <v>0</v>
          </cell>
          <cell r="X91">
            <v>0</v>
          </cell>
          <cell r="Y91">
            <v>0</v>
          </cell>
          <cell r="Z91">
            <v>0</v>
          </cell>
          <cell r="AA91"/>
          <cell r="AB91">
            <v>256700</v>
          </cell>
          <cell r="AC91">
            <v>0</v>
          </cell>
          <cell r="AD91"/>
          <cell r="AE91"/>
        </row>
        <row r="92">
          <cell r="G92" t="str">
            <v>FEMC30636</v>
          </cell>
          <cell r="H92">
            <v>30636</v>
          </cell>
          <cell r="I92"/>
          <cell r="J92" t="str">
            <v>FEMC_30636</v>
          </cell>
          <cell r="K92" t="str">
            <v>890399047_FEMC_30636</v>
          </cell>
          <cell r="L92">
            <v>44346</v>
          </cell>
          <cell r="M92">
            <v>120000</v>
          </cell>
          <cell r="N92">
            <v>120000</v>
          </cell>
          <cell r="O92" t="str">
            <v>B)Factura sin saldo ERP</v>
          </cell>
          <cell r="P92" t="str">
            <v xml:space="preserve">FACTURA PENDIENTE DE PROGRMACIÓN DE PAGO </v>
          </cell>
          <cell r="Q92">
            <v>120000</v>
          </cell>
          <cell r="R92">
            <v>1221797044</v>
          </cell>
          <cell r="S92"/>
          <cell r="T92" t="str">
            <v>OK</v>
          </cell>
          <cell r="U92">
            <v>120000</v>
          </cell>
          <cell r="V92">
            <v>0</v>
          </cell>
          <cell r="W92">
            <v>0</v>
          </cell>
          <cell r="X92">
            <v>0</v>
          </cell>
          <cell r="Y92">
            <v>0</v>
          </cell>
          <cell r="Z92">
            <v>0</v>
          </cell>
          <cell r="AA92"/>
          <cell r="AB92">
            <v>120000</v>
          </cell>
          <cell r="AC92">
            <v>0</v>
          </cell>
          <cell r="AD92"/>
          <cell r="AE92"/>
        </row>
        <row r="93">
          <cell r="G93" t="str">
            <v>FEMC32223</v>
          </cell>
          <cell r="H93">
            <v>32223</v>
          </cell>
          <cell r="I93"/>
          <cell r="J93" t="str">
            <v>FEMC_32223</v>
          </cell>
          <cell r="K93" t="str">
            <v>890399047_FEMC_32223</v>
          </cell>
          <cell r="L93">
            <v>44360</v>
          </cell>
          <cell r="M93">
            <v>902942</v>
          </cell>
          <cell r="N93">
            <v>902942</v>
          </cell>
          <cell r="O93" t="str">
            <v>B)Factura sin saldo ERP</v>
          </cell>
          <cell r="P93" t="str">
            <v xml:space="preserve">FACTURA PENDIENTE DE PROGRMACIÓN DE PAGO </v>
          </cell>
          <cell r="Q93">
            <v>902942</v>
          </cell>
          <cell r="R93">
            <v>1221759981</v>
          </cell>
          <cell r="S93"/>
          <cell r="T93" t="str">
            <v>OK</v>
          </cell>
          <cell r="U93">
            <v>902942</v>
          </cell>
          <cell r="V93">
            <v>0</v>
          </cell>
          <cell r="W93">
            <v>0</v>
          </cell>
          <cell r="X93">
            <v>0</v>
          </cell>
          <cell r="Y93">
            <v>0</v>
          </cell>
          <cell r="Z93">
            <v>0</v>
          </cell>
          <cell r="AA93"/>
          <cell r="AB93">
            <v>902942</v>
          </cell>
          <cell r="AC93">
            <v>0</v>
          </cell>
          <cell r="AD93"/>
          <cell r="AE93"/>
        </row>
        <row r="94">
          <cell r="G94" t="str">
            <v>FEMC32384</v>
          </cell>
          <cell r="H94">
            <v>32384</v>
          </cell>
          <cell r="I94"/>
          <cell r="J94" t="str">
            <v>FEMC_32384</v>
          </cell>
          <cell r="K94" t="str">
            <v>890399047_FEMC_32384</v>
          </cell>
          <cell r="L94">
            <v>44362</v>
          </cell>
          <cell r="M94">
            <v>109400</v>
          </cell>
          <cell r="N94">
            <v>109400</v>
          </cell>
          <cell r="O94" t="str">
            <v>B)Factura sin saldo ERP</v>
          </cell>
          <cell r="P94" t="str">
            <v xml:space="preserve">FACTURA PENDIENTE DE PROGRMACIÓN DE PAGO </v>
          </cell>
          <cell r="Q94">
            <v>109400</v>
          </cell>
          <cell r="R94">
            <v>1221802449</v>
          </cell>
          <cell r="S94"/>
          <cell r="T94" t="str">
            <v>OK</v>
          </cell>
          <cell r="U94">
            <v>109400</v>
          </cell>
          <cell r="V94">
            <v>0</v>
          </cell>
          <cell r="W94">
            <v>0</v>
          </cell>
          <cell r="X94">
            <v>0</v>
          </cell>
          <cell r="Y94">
            <v>0</v>
          </cell>
          <cell r="Z94">
            <v>0</v>
          </cell>
          <cell r="AA94"/>
          <cell r="AB94">
            <v>109400</v>
          </cell>
          <cell r="AC94">
            <v>0</v>
          </cell>
          <cell r="AD94"/>
          <cell r="AE94"/>
        </row>
        <row r="95">
          <cell r="G95" t="str">
            <v>FEMC33300</v>
          </cell>
          <cell r="H95">
            <v>33300</v>
          </cell>
          <cell r="I95"/>
          <cell r="J95" t="str">
            <v>FEMC_33300</v>
          </cell>
          <cell r="K95" t="str">
            <v>890399047_FEMC_33300</v>
          </cell>
          <cell r="L95">
            <v>44370</v>
          </cell>
          <cell r="M95">
            <v>741300</v>
          </cell>
          <cell r="N95">
            <v>741300</v>
          </cell>
          <cell r="O95" t="str">
            <v>B)Factura sin saldo ERP</v>
          </cell>
          <cell r="P95" t="str">
            <v xml:space="preserve">FACTURA PENDIENTE DE PROGRMACIÓN DE PAGO </v>
          </cell>
          <cell r="Q95">
            <v>741300</v>
          </cell>
          <cell r="R95">
            <v>1221802450</v>
          </cell>
          <cell r="S95"/>
          <cell r="T95" t="str">
            <v>OK</v>
          </cell>
          <cell r="U95">
            <v>741300</v>
          </cell>
          <cell r="V95">
            <v>0</v>
          </cell>
          <cell r="W95">
            <v>0</v>
          </cell>
          <cell r="X95">
            <v>0</v>
          </cell>
          <cell r="Y95">
            <v>0</v>
          </cell>
          <cell r="Z95">
            <v>0</v>
          </cell>
          <cell r="AA95"/>
          <cell r="AB95">
            <v>741300</v>
          </cell>
          <cell r="AC95">
            <v>0</v>
          </cell>
          <cell r="AD95"/>
          <cell r="AE95"/>
        </row>
        <row r="96">
          <cell r="G96" t="str">
            <v>FEMC33668</v>
          </cell>
          <cell r="H96">
            <v>33668</v>
          </cell>
          <cell r="I96"/>
          <cell r="J96" t="str">
            <v>FEMC_33668</v>
          </cell>
          <cell r="K96" t="str">
            <v>890399047_FEMC_33668</v>
          </cell>
          <cell r="L96">
            <v>44373</v>
          </cell>
          <cell r="M96">
            <v>289991</v>
          </cell>
          <cell r="N96">
            <v>289991</v>
          </cell>
          <cell r="O96" t="str">
            <v>B)Factura sin saldo ERP</v>
          </cell>
          <cell r="P96" t="str">
            <v xml:space="preserve">FACTURA PENDIENTE DE PROGRMACIÓN DE PAGO </v>
          </cell>
          <cell r="Q96">
            <v>289991</v>
          </cell>
          <cell r="R96">
            <v>1221802448</v>
          </cell>
          <cell r="S96"/>
          <cell r="T96" t="str">
            <v>OK</v>
          </cell>
          <cell r="U96">
            <v>289991</v>
          </cell>
          <cell r="V96">
            <v>0</v>
          </cell>
          <cell r="W96">
            <v>0</v>
          </cell>
          <cell r="X96">
            <v>0</v>
          </cell>
          <cell r="Y96">
            <v>0</v>
          </cell>
          <cell r="Z96">
            <v>0</v>
          </cell>
          <cell r="AA96"/>
          <cell r="AB96">
            <v>289991</v>
          </cell>
          <cell r="AC96">
            <v>0</v>
          </cell>
          <cell r="AD96"/>
          <cell r="AE96"/>
        </row>
        <row r="97">
          <cell r="G97" t="str">
            <v>FEMC1327</v>
          </cell>
          <cell r="H97">
            <v>1327</v>
          </cell>
          <cell r="I97"/>
          <cell r="J97" t="str">
            <v>FEMC_1327</v>
          </cell>
          <cell r="K97" t="str">
            <v>890399047_FEMC_1327</v>
          </cell>
          <cell r="L97">
            <v>44120</v>
          </cell>
          <cell r="M97">
            <v>3130132</v>
          </cell>
          <cell r="N97">
            <v>3130132</v>
          </cell>
          <cell r="O97" t="str">
            <v>B)Factura sin saldo ERP</v>
          </cell>
          <cell r="P97" t="str">
            <v xml:space="preserve">FACTURA PENDIENTE DE PROGRMACIÓN DE PAGO </v>
          </cell>
          <cell r="Q97">
            <v>3130132</v>
          </cell>
          <cell r="R97">
            <v>1221657580</v>
          </cell>
          <cell r="S97"/>
          <cell r="T97" t="str">
            <v>OK</v>
          </cell>
          <cell r="U97">
            <v>3130132</v>
          </cell>
          <cell r="V97">
            <v>0</v>
          </cell>
          <cell r="W97">
            <v>0</v>
          </cell>
          <cell r="X97">
            <v>0</v>
          </cell>
          <cell r="Y97">
            <v>0</v>
          </cell>
          <cell r="Z97">
            <v>0</v>
          </cell>
          <cell r="AA97"/>
          <cell r="AB97">
            <v>3130132</v>
          </cell>
          <cell r="AC97">
            <v>0</v>
          </cell>
          <cell r="AD97"/>
          <cell r="AE97"/>
        </row>
        <row r="98">
          <cell r="G98" t="str">
            <v>FEMC3035</v>
          </cell>
          <cell r="H98">
            <v>3035</v>
          </cell>
          <cell r="I98"/>
          <cell r="J98" t="str">
            <v>FEMC_3035</v>
          </cell>
          <cell r="K98" t="str">
            <v>890399047_FEMC_3035</v>
          </cell>
          <cell r="L98">
            <v>44131</v>
          </cell>
          <cell r="M98">
            <v>782720</v>
          </cell>
          <cell r="N98">
            <v>782720</v>
          </cell>
          <cell r="O98" t="str">
            <v>B)Factura sin saldo ERP</v>
          </cell>
          <cell r="P98" t="str">
            <v xml:space="preserve">FACTURA PENDIENTE DE PROGRMACIÓN DE PAGO </v>
          </cell>
          <cell r="Q98">
            <v>782720</v>
          </cell>
          <cell r="R98">
            <v>1221657581</v>
          </cell>
          <cell r="S98"/>
          <cell r="T98" t="str">
            <v>OK</v>
          </cell>
          <cell r="U98">
            <v>782720</v>
          </cell>
          <cell r="V98">
            <v>0</v>
          </cell>
          <cell r="W98">
            <v>0</v>
          </cell>
          <cell r="X98">
            <v>0</v>
          </cell>
          <cell r="Y98">
            <v>0</v>
          </cell>
          <cell r="Z98">
            <v>0</v>
          </cell>
          <cell r="AA98"/>
          <cell r="AB98">
            <v>782720</v>
          </cell>
          <cell r="AC98">
            <v>0</v>
          </cell>
          <cell r="AD98"/>
          <cell r="AE98"/>
        </row>
        <row r="99">
          <cell r="G99" t="str">
            <v>FEMC11747</v>
          </cell>
          <cell r="H99">
            <v>11747</v>
          </cell>
          <cell r="I99"/>
          <cell r="J99" t="str">
            <v>FEMC_11747</v>
          </cell>
          <cell r="K99" t="str">
            <v>890399047_FEMC_11747</v>
          </cell>
          <cell r="L99">
            <v>44189</v>
          </cell>
          <cell r="M99">
            <v>272884</v>
          </cell>
          <cell r="N99">
            <v>272884</v>
          </cell>
          <cell r="O99" t="str">
            <v>B)Factura sin saldo ERP</v>
          </cell>
          <cell r="P99" t="str">
            <v xml:space="preserve">FACTURA PENDIENTE DE PROGRMACIÓN DE PAGO </v>
          </cell>
          <cell r="Q99">
            <v>272884</v>
          </cell>
          <cell r="R99">
            <v>1221679268</v>
          </cell>
          <cell r="S99"/>
          <cell r="T99" t="str">
            <v>OK</v>
          </cell>
          <cell r="U99">
            <v>272884</v>
          </cell>
          <cell r="V99">
            <v>0</v>
          </cell>
          <cell r="W99">
            <v>0</v>
          </cell>
          <cell r="X99">
            <v>0</v>
          </cell>
          <cell r="Y99">
            <v>0</v>
          </cell>
          <cell r="Z99">
            <v>0</v>
          </cell>
          <cell r="AA99"/>
          <cell r="AB99">
            <v>272884</v>
          </cell>
          <cell r="AC99">
            <v>0</v>
          </cell>
          <cell r="AD99"/>
          <cell r="AE99"/>
        </row>
        <row r="100">
          <cell r="G100" t="str">
            <v>FEMC12424</v>
          </cell>
          <cell r="H100">
            <v>12424</v>
          </cell>
          <cell r="I100"/>
          <cell r="J100" t="str">
            <v>FEMC_12424</v>
          </cell>
          <cell r="K100" t="str">
            <v>890399047_FEMC_12424</v>
          </cell>
          <cell r="L100">
            <v>44200</v>
          </cell>
          <cell r="M100">
            <v>403808</v>
          </cell>
          <cell r="N100">
            <v>403808</v>
          </cell>
          <cell r="O100" t="str">
            <v>B)Factura sin saldo ERP</v>
          </cell>
          <cell r="P100" t="str">
            <v xml:space="preserve">FACTURA PENDIENTE DE PROGRMACIÓN DE PAGO </v>
          </cell>
          <cell r="Q100">
            <v>403808</v>
          </cell>
          <cell r="R100">
            <v>1221696504</v>
          </cell>
          <cell r="S100"/>
          <cell r="T100" t="str">
            <v>OK</v>
          </cell>
          <cell r="U100">
            <v>403808</v>
          </cell>
          <cell r="V100">
            <v>0</v>
          </cell>
          <cell r="W100">
            <v>0</v>
          </cell>
          <cell r="X100">
            <v>0</v>
          </cell>
          <cell r="Y100">
            <v>0</v>
          </cell>
          <cell r="Z100">
            <v>0</v>
          </cell>
          <cell r="AA100"/>
          <cell r="AB100">
            <v>403808</v>
          </cell>
          <cell r="AC100">
            <v>0</v>
          </cell>
          <cell r="AD100"/>
          <cell r="AE100"/>
        </row>
        <row r="101">
          <cell r="G101" t="str">
            <v>FEMC13805</v>
          </cell>
          <cell r="H101">
            <v>13805</v>
          </cell>
          <cell r="I101"/>
          <cell r="J101" t="str">
            <v>FEMC_13805</v>
          </cell>
          <cell r="K101" t="str">
            <v>890399047_FEMC_13805</v>
          </cell>
          <cell r="L101">
            <v>44216</v>
          </cell>
          <cell r="M101">
            <v>434124</v>
          </cell>
          <cell r="N101">
            <v>434124</v>
          </cell>
          <cell r="O101" t="str">
            <v>B)Factura sin saldo ERP</v>
          </cell>
          <cell r="P101" t="str">
            <v xml:space="preserve">FACTURA PENDIENTE DE PROGRMACIÓN DE PAGO </v>
          </cell>
          <cell r="Q101">
            <v>434124</v>
          </cell>
          <cell r="R101">
            <v>1221696505</v>
          </cell>
          <cell r="S101"/>
          <cell r="T101" t="str">
            <v>OK</v>
          </cell>
          <cell r="U101">
            <v>434124</v>
          </cell>
          <cell r="V101">
            <v>0</v>
          </cell>
          <cell r="W101">
            <v>0</v>
          </cell>
          <cell r="X101">
            <v>0</v>
          </cell>
          <cell r="Y101">
            <v>0</v>
          </cell>
          <cell r="Z101">
            <v>0</v>
          </cell>
          <cell r="AA101"/>
          <cell r="AB101">
            <v>434124</v>
          </cell>
          <cell r="AC101">
            <v>0</v>
          </cell>
          <cell r="AD101"/>
          <cell r="AE101"/>
        </row>
        <row r="102">
          <cell r="G102" t="str">
            <v>FVM295144</v>
          </cell>
          <cell r="H102">
            <v>295144</v>
          </cell>
          <cell r="I102">
            <v>1221615418</v>
          </cell>
          <cell r="J102" t="str">
            <v>FVM_295144</v>
          </cell>
          <cell r="K102" t="str">
            <v>890399047_FVM_295144</v>
          </cell>
          <cell r="L102">
            <v>44055</v>
          </cell>
          <cell r="M102">
            <v>813525</v>
          </cell>
          <cell r="N102">
            <v>813525</v>
          </cell>
          <cell r="O102" t="str">
            <v>B)Factura sin saldo ERP</v>
          </cell>
          <cell r="P102" t="str">
            <v>FACTURA CANCELADA</v>
          </cell>
          <cell r="Q102"/>
          <cell r="R102"/>
          <cell r="S102"/>
          <cell r="T102" t="str">
            <v>OK</v>
          </cell>
          <cell r="U102">
            <v>813525</v>
          </cell>
          <cell r="V102">
            <v>0</v>
          </cell>
          <cell r="W102">
            <v>0</v>
          </cell>
          <cell r="X102">
            <v>0</v>
          </cell>
          <cell r="Y102">
            <v>0</v>
          </cell>
          <cell r="Z102">
            <v>0</v>
          </cell>
          <cell r="AA102"/>
          <cell r="AB102">
            <v>813525</v>
          </cell>
          <cell r="AC102">
            <v>0</v>
          </cell>
          <cell r="AD102">
            <v>0</v>
          </cell>
          <cell r="AE102">
            <v>813525</v>
          </cell>
        </row>
        <row r="103">
          <cell r="G103" t="str">
            <v>FEMC26192</v>
          </cell>
          <cell r="H103">
            <v>26192</v>
          </cell>
          <cell r="I103"/>
          <cell r="J103" t="str">
            <v>FEMC_26192</v>
          </cell>
          <cell r="K103" t="str">
            <v>890399047_FEMC_26192</v>
          </cell>
          <cell r="L103">
            <v>44305</v>
          </cell>
          <cell r="M103">
            <v>112317</v>
          </cell>
          <cell r="N103">
            <v>112317</v>
          </cell>
          <cell r="O103" t="str">
            <v>B)Factura sin saldo ERP</v>
          </cell>
          <cell r="P103" t="str">
            <v xml:space="preserve">FACTURA PENDIENTE DE PROGRMACIÓN DE PAGO </v>
          </cell>
          <cell r="Q103">
            <v>112317</v>
          </cell>
          <cell r="R103">
            <v>1221755474</v>
          </cell>
          <cell r="S103"/>
          <cell r="T103" t="str">
            <v>OK</v>
          </cell>
          <cell r="U103">
            <v>112317</v>
          </cell>
          <cell r="V103">
            <v>0</v>
          </cell>
          <cell r="W103">
            <v>0</v>
          </cell>
          <cell r="X103">
            <v>0</v>
          </cell>
          <cell r="Y103">
            <v>0</v>
          </cell>
          <cell r="Z103">
            <v>0</v>
          </cell>
          <cell r="AA103"/>
          <cell r="AB103">
            <v>112317</v>
          </cell>
          <cell r="AC103">
            <v>0</v>
          </cell>
          <cell r="AD103"/>
          <cell r="AE103"/>
        </row>
        <row r="104">
          <cell r="G104" t="str">
            <v>FEMC27235</v>
          </cell>
          <cell r="H104">
            <v>27235</v>
          </cell>
          <cell r="I104"/>
          <cell r="J104" t="str">
            <v>FEMC_27235</v>
          </cell>
          <cell r="K104" t="str">
            <v>890399047_FEMC_27235</v>
          </cell>
          <cell r="L104">
            <v>44311</v>
          </cell>
          <cell r="M104">
            <v>66950</v>
          </cell>
          <cell r="N104">
            <v>66950</v>
          </cell>
          <cell r="O104" t="str">
            <v>B)Factura sin saldo ERP</v>
          </cell>
          <cell r="P104" t="str">
            <v xml:space="preserve">FACTURA PENDIENTE DE PROGRMACIÓN DE PAGO </v>
          </cell>
          <cell r="Q104">
            <v>66950</v>
          </cell>
          <cell r="R104">
            <v>1221755475</v>
          </cell>
          <cell r="S104"/>
          <cell r="T104" t="str">
            <v>OK</v>
          </cell>
          <cell r="U104">
            <v>66950</v>
          </cell>
          <cell r="V104">
            <v>0</v>
          </cell>
          <cell r="W104">
            <v>0</v>
          </cell>
          <cell r="X104">
            <v>0</v>
          </cell>
          <cell r="Y104">
            <v>0</v>
          </cell>
          <cell r="Z104">
            <v>0</v>
          </cell>
          <cell r="AA104"/>
          <cell r="AB104">
            <v>66950</v>
          </cell>
          <cell r="AC104">
            <v>0</v>
          </cell>
          <cell r="AD104"/>
          <cell r="AE104"/>
        </row>
        <row r="105">
          <cell r="G105" t="str">
            <v>FEMC24397</v>
          </cell>
          <cell r="H105">
            <v>24397</v>
          </cell>
          <cell r="I105"/>
          <cell r="J105" t="str">
            <v>FEMC_24397</v>
          </cell>
          <cell r="K105" t="str">
            <v>890399047_FEMC_24397</v>
          </cell>
          <cell r="L105">
            <v>44290</v>
          </cell>
          <cell r="M105">
            <v>78652</v>
          </cell>
          <cell r="N105">
            <v>78652</v>
          </cell>
          <cell r="O105" t="str">
            <v>B)Factura sin saldo ERP</v>
          </cell>
          <cell r="P105" t="str">
            <v xml:space="preserve">FACTURA PENDIENTE DE PROGRMACIÓN DE PAGO </v>
          </cell>
          <cell r="Q105">
            <v>78652</v>
          </cell>
          <cell r="R105">
            <v>1221755476</v>
          </cell>
          <cell r="S105"/>
          <cell r="T105" t="str">
            <v>OK</v>
          </cell>
          <cell r="U105">
            <v>78652</v>
          </cell>
          <cell r="V105">
            <v>0</v>
          </cell>
          <cell r="W105">
            <v>0</v>
          </cell>
          <cell r="X105">
            <v>0</v>
          </cell>
          <cell r="Y105">
            <v>0</v>
          </cell>
          <cell r="Z105">
            <v>0</v>
          </cell>
          <cell r="AA105"/>
          <cell r="AB105">
            <v>78652</v>
          </cell>
          <cell r="AC105">
            <v>0</v>
          </cell>
          <cell r="AD105"/>
          <cell r="AE105"/>
        </row>
        <row r="106">
          <cell r="G106" t="str">
            <v>FEMC28659</v>
          </cell>
          <cell r="H106">
            <v>28659</v>
          </cell>
          <cell r="I106"/>
          <cell r="J106" t="str">
            <v>FEMC_28659</v>
          </cell>
          <cell r="K106" t="str">
            <v>890399047_FEMC_28659</v>
          </cell>
          <cell r="L106">
            <v>44321</v>
          </cell>
          <cell r="M106">
            <v>316300</v>
          </cell>
          <cell r="N106">
            <v>316300</v>
          </cell>
          <cell r="O106" t="str">
            <v>B)Factura sin saldo ERP</v>
          </cell>
          <cell r="P106" t="str">
            <v xml:space="preserve">FACTURA PENDIENTE DE PROGRMACIÓN DE PAGO </v>
          </cell>
          <cell r="Q106">
            <v>316300</v>
          </cell>
          <cell r="R106">
            <v>1221776102</v>
          </cell>
          <cell r="S106"/>
          <cell r="T106" t="str">
            <v>OK</v>
          </cell>
          <cell r="U106">
            <v>316300</v>
          </cell>
          <cell r="V106">
            <v>0</v>
          </cell>
          <cell r="W106">
            <v>0</v>
          </cell>
          <cell r="X106">
            <v>0</v>
          </cell>
          <cell r="Y106">
            <v>0</v>
          </cell>
          <cell r="Z106">
            <v>0</v>
          </cell>
          <cell r="AA106"/>
          <cell r="AB106">
            <v>316300</v>
          </cell>
          <cell r="AC106">
            <v>0</v>
          </cell>
          <cell r="AD106"/>
          <cell r="AE106"/>
        </row>
        <row r="107">
          <cell r="G107" t="str">
            <v>FEMC28767</v>
          </cell>
          <cell r="H107">
            <v>28767</v>
          </cell>
          <cell r="I107"/>
          <cell r="J107" t="str">
            <v>FEMC_28767</v>
          </cell>
          <cell r="K107" t="str">
            <v>890399047_FEMC_28767</v>
          </cell>
          <cell r="L107">
            <v>44323</v>
          </cell>
          <cell r="M107">
            <v>423000</v>
          </cell>
          <cell r="N107">
            <v>423000</v>
          </cell>
          <cell r="O107" t="str">
            <v>B)Factura sin saldo ERP</v>
          </cell>
          <cell r="P107" t="str">
            <v xml:space="preserve">FACTURA PENDIENTE DE PROGRMACIÓN DE PAGO </v>
          </cell>
          <cell r="Q107">
            <v>423000</v>
          </cell>
          <cell r="R107">
            <v>1221776103</v>
          </cell>
          <cell r="S107"/>
          <cell r="T107" t="str">
            <v>OK</v>
          </cell>
          <cell r="U107">
            <v>423000</v>
          </cell>
          <cell r="V107">
            <v>0</v>
          </cell>
          <cell r="W107">
            <v>0</v>
          </cell>
          <cell r="X107">
            <v>0</v>
          </cell>
          <cell r="Y107">
            <v>0</v>
          </cell>
          <cell r="Z107">
            <v>0</v>
          </cell>
          <cell r="AA107"/>
          <cell r="AB107">
            <v>423000</v>
          </cell>
          <cell r="AC107">
            <v>0</v>
          </cell>
          <cell r="AD107"/>
          <cell r="AE107"/>
        </row>
        <row r="108">
          <cell r="G108" t="str">
            <v>FEMC28858</v>
          </cell>
          <cell r="H108">
            <v>28858</v>
          </cell>
          <cell r="I108"/>
          <cell r="J108" t="str">
            <v>FEMC_28858</v>
          </cell>
          <cell r="K108" t="str">
            <v>890399047_FEMC_28858</v>
          </cell>
          <cell r="L108">
            <v>44325</v>
          </cell>
          <cell r="M108">
            <v>297800</v>
          </cell>
          <cell r="N108">
            <v>297800</v>
          </cell>
          <cell r="O108" t="str">
            <v>B)Factura sin saldo ERP</v>
          </cell>
          <cell r="P108" t="str">
            <v xml:space="preserve">FACTURA PENDIENTE DE PROGRMACIÓN DE PAGO </v>
          </cell>
          <cell r="Q108">
            <v>297800</v>
          </cell>
          <cell r="R108">
            <v>1221786254</v>
          </cell>
          <cell r="S108"/>
          <cell r="T108" t="str">
            <v>OK</v>
          </cell>
          <cell r="U108">
            <v>297800</v>
          </cell>
          <cell r="V108">
            <v>0</v>
          </cell>
          <cell r="W108">
            <v>0</v>
          </cell>
          <cell r="X108">
            <v>0</v>
          </cell>
          <cell r="Y108">
            <v>0</v>
          </cell>
          <cell r="Z108">
            <v>0</v>
          </cell>
          <cell r="AA108"/>
          <cell r="AB108">
            <v>297800</v>
          </cell>
          <cell r="AC108">
            <v>0</v>
          </cell>
          <cell r="AD108"/>
          <cell r="AE108"/>
        </row>
        <row r="109">
          <cell r="G109" t="str">
            <v>FEMC28859</v>
          </cell>
          <cell r="H109">
            <v>28859</v>
          </cell>
          <cell r="I109"/>
          <cell r="J109" t="str">
            <v>FEMC_28859</v>
          </cell>
          <cell r="K109" t="str">
            <v>890399047_FEMC_28859</v>
          </cell>
          <cell r="L109">
            <v>44325</v>
          </cell>
          <cell r="M109">
            <v>80832</v>
          </cell>
          <cell r="N109">
            <v>80832</v>
          </cell>
          <cell r="O109" t="str">
            <v>B)Factura sin saldo ERP</v>
          </cell>
          <cell r="P109" t="str">
            <v>FACTURA CORRIENTE</v>
          </cell>
          <cell r="Q109"/>
          <cell r="R109"/>
          <cell r="S109"/>
          <cell r="T109" t="str">
            <v>OK</v>
          </cell>
          <cell r="U109">
            <v>80832</v>
          </cell>
          <cell r="V109">
            <v>0</v>
          </cell>
          <cell r="W109">
            <v>0</v>
          </cell>
          <cell r="X109">
            <v>0</v>
          </cell>
          <cell r="Y109">
            <v>0</v>
          </cell>
          <cell r="Z109">
            <v>0</v>
          </cell>
          <cell r="AA109"/>
          <cell r="AB109">
            <v>80832</v>
          </cell>
          <cell r="AC109">
            <v>0</v>
          </cell>
          <cell r="AD109"/>
          <cell r="AE109"/>
        </row>
        <row r="110">
          <cell r="G110" t="str">
            <v>FEMC28864</v>
          </cell>
          <cell r="H110">
            <v>28864</v>
          </cell>
          <cell r="I110"/>
          <cell r="J110" t="str">
            <v>FEMC_28864</v>
          </cell>
          <cell r="K110" t="str">
            <v>890399047_FEMC_28864</v>
          </cell>
          <cell r="L110">
            <v>44325</v>
          </cell>
          <cell r="M110">
            <v>320910</v>
          </cell>
          <cell r="N110">
            <v>320910</v>
          </cell>
          <cell r="O110" t="str">
            <v>B)Factura sin saldo ERP</v>
          </cell>
          <cell r="P110" t="str">
            <v xml:space="preserve">FACTURA PENDIENTE DE PROGRMACIÓN DE PAGO </v>
          </cell>
          <cell r="Q110">
            <v>320910</v>
          </cell>
          <cell r="R110">
            <v>1221776104</v>
          </cell>
          <cell r="S110"/>
          <cell r="T110" t="str">
            <v>OK</v>
          </cell>
          <cell r="U110">
            <v>320910</v>
          </cell>
          <cell r="V110">
            <v>0</v>
          </cell>
          <cell r="W110">
            <v>0</v>
          </cell>
          <cell r="X110">
            <v>0</v>
          </cell>
          <cell r="Y110">
            <v>0</v>
          </cell>
          <cell r="Z110">
            <v>0</v>
          </cell>
          <cell r="AA110"/>
          <cell r="AB110">
            <v>320910</v>
          </cell>
          <cell r="AC110">
            <v>0</v>
          </cell>
          <cell r="AD110"/>
          <cell r="AE110"/>
        </row>
        <row r="111">
          <cell r="G111" t="str">
            <v>FEMC29019</v>
          </cell>
          <cell r="H111">
            <v>29019</v>
          </cell>
          <cell r="I111"/>
          <cell r="J111" t="str">
            <v>FEMC_29019</v>
          </cell>
          <cell r="K111" t="str">
            <v>890399047_FEMC_29019</v>
          </cell>
          <cell r="L111">
            <v>44328</v>
          </cell>
          <cell r="M111">
            <v>228100</v>
          </cell>
          <cell r="N111">
            <v>228100</v>
          </cell>
          <cell r="O111" t="str">
            <v>B)Factura sin saldo ERP</v>
          </cell>
          <cell r="P111" t="str">
            <v xml:space="preserve">FACTURA PENDIENTE DE PROGRMACIÓN DE PAGO </v>
          </cell>
          <cell r="Q111">
            <v>228100</v>
          </cell>
          <cell r="R111">
            <v>1221776105</v>
          </cell>
          <cell r="S111"/>
          <cell r="T111" t="str">
            <v>OK</v>
          </cell>
          <cell r="U111">
            <v>228100</v>
          </cell>
          <cell r="V111">
            <v>0</v>
          </cell>
          <cell r="W111">
            <v>0</v>
          </cell>
          <cell r="X111">
            <v>0</v>
          </cell>
          <cell r="Y111">
            <v>0</v>
          </cell>
          <cell r="Z111">
            <v>0</v>
          </cell>
          <cell r="AA111"/>
          <cell r="AB111">
            <v>228100</v>
          </cell>
          <cell r="AC111">
            <v>0</v>
          </cell>
          <cell r="AD111"/>
          <cell r="AE111"/>
        </row>
        <row r="112">
          <cell r="G112" t="str">
            <v>FVM200997</v>
          </cell>
          <cell r="H112">
            <v>200997</v>
          </cell>
          <cell r="I112">
            <v>1221490230</v>
          </cell>
          <cell r="J112" t="str">
            <v>FVM_200997</v>
          </cell>
          <cell r="K112" t="str">
            <v>890399047_FVM_200997</v>
          </cell>
          <cell r="L112">
            <v>43691</v>
          </cell>
          <cell r="M112">
            <v>91500</v>
          </cell>
          <cell r="N112">
            <v>91500</v>
          </cell>
          <cell r="O112" t="str">
            <v>B)Factura sin saldo ERP</v>
          </cell>
          <cell r="P112" t="str">
            <v>FACTURA CANCELADA</v>
          </cell>
          <cell r="Q112"/>
          <cell r="R112"/>
          <cell r="S112"/>
          <cell r="T112" t="str">
            <v>OK</v>
          </cell>
          <cell r="U112">
            <v>91500</v>
          </cell>
          <cell r="V112">
            <v>0</v>
          </cell>
          <cell r="W112">
            <v>0</v>
          </cell>
          <cell r="X112">
            <v>0</v>
          </cell>
          <cell r="Y112">
            <v>0</v>
          </cell>
          <cell r="Z112">
            <v>0</v>
          </cell>
          <cell r="AA112"/>
          <cell r="AB112">
            <v>91500</v>
          </cell>
          <cell r="AC112">
            <v>0</v>
          </cell>
          <cell r="AD112">
            <v>0</v>
          </cell>
          <cell r="AE112">
            <v>91500</v>
          </cell>
        </row>
        <row r="113">
          <cell r="G113" t="str">
            <v>FVM201004</v>
          </cell>
          <cell r="H113">
            <v>201004</v>
          </cell>
          <cell r="I113">
            <v>1221490231</v>
          </cell>
          <cell r="J113" t="str">
            <v>FVM_201004</v>
          </cell>
          <cell r="K113" t="str">
            <v>890399047_FVM_201004</v>
          </cell>
          <cell r="L113">
            <v>43691</v>
          </cell>
          <cell r="M113">
            <v>180100</v>
          </cell>
          <cell r="N113">
            <v>180100</v>
          </cell>
          <cell r="O113" t="str">
            <v>B)Factura sin saldo ERP</v>
          </cell>
          <cell r="P113" t="str">
            <v>FACTURA CANCELADA</v>
          </cell>
          <cell r="Q113"/>
          <cell r="R113"/>
          <cell r="S113"/>
          <cell r="T113" t="str">
            <v>OK</v>
          </cell>
          <cell r="U113">
            <v>180100</v>
          </cell>
          <cell r="V113">
            <v>0</v>
          </cell>
          <cell r="W113">
            <v>0</v>
          </cell>
          <cell r="X113">
            <v>0</v>
          </cell>
          <cell r="Y113">
            <v>0</v>
          </cell>
          <cell r="Z113">
            <v>0</v>
          </cell>
          <cell r="AA113"/>
          <cell r="AB113">
            <v>180100</v>
          </cell>
          <cell r="AC113">
            <v>0</v>
          </cell>
          <cell r="AD113">
            <v>0</v>
          </cell>
          <cell r="AE113">
            <v>180100</v>
          </cell>
        </row>
        <row r="114">
          <cell r="G114" t="str">
            <v>FVM202108</v>
          </cell>
          <cell r="H114">
            <v>202108</v>
          </cell>
          <cell r="I114">
            <v>1221490232</v>
          </cell>
          <cell r="J114" t="str">
            <v>FVM_202108</v>
          </cell>
          <cell r="K114" t="str">
            <v>890399047_FVM_202108</v>
          </cell>
          <cell r="L114">
            <v>43692</v>
          </cell>
          <cell r="M114">
            <v>168997</v>
          </cell>
          <cell r="N114">
            <v>168997</v>
          </cell>
          <cell r="O114" t="str">
            <v>B)Factura sin saldo ERP</v>
          </cell>
          <cell r="P114" t="str">
            <v>FACTURA CANCELADA</v>
          </cell>
          <cell r="Q114"/>
          <cell r="R114"/>
          <cell r="S114"/>
          <cell r="T114" t="str">
            <v>OK</v>
          </cell>
          <cell r="U114">
            <v>168997</v>
          </cell>
          <cell r="V114">
            <v>0</v>
          </cell>
          <cell r="W114">
            <v>0</v>
          </cell>
          <cell r="X114">
            <v>0</v>
          </cell>
          <cell r="Y114">
            <v>0</v>
          </cell>
          <cell r="Z114">
            <v>0</v>
          </cell>
          <cell r="AA114"/>
          <cell r="AB114">
            <v>168997</v>
          </cell>
          <cell r="AC114">
            <v>0</v>
          </cell>
          <cell r="AD114">
            <v>0</v>
          </cell>
          <cell r="AE114">
            <v>168997</v>
          </cell>
        </row>
        <row r="115">
          <cell r="G115" t="str">
            <v>FVM202129</v>
          </cell>
          <cell r="H115">
            <v>202129</v>
          </cell>
          <cell r="I115">
            <v>1221490233</v>
          </cell>
          <cell r="J115" t="str">
            <v>FVM_202129</v>
          </cell>
          <cell r="K115" t="str">
            <v>890399047_FVM_202129</v>
          </cell>
          <cell r="L115">
            <v>43692</v>
          </cell>
          <cell r="M115">
            <v>111481</v>
          </cell>
          <cell r="N115">
            <v>111481</v>
          </cell>
          <cell r="O115" t="str">
            <v>B)Factura sin saldo ERP</v>
          </cell>
          <cell r="P115" t="str">
            <v>FACTURA CANCELADA</v>
          </cell>
          <cell r="Q115"/>
          <cell r="R115"/>
          <cell r="S115"/>
          <cell r="T115" t="str">
            <v>OK</v>
          </cell>
          <cell r="U115">
            <v>111481</v>
          </cell>
          <cell r="V115">
            <v>0</v>
          </cell>
          <cell r="W115">
            <v>0</v>
          </cell>
          <cell r="X115">
            <v>0</v>
          </cell>
          <cell r="Y115">
            <v>0</v>
          </cell>
          <cell r="Z115">
            <v>0</v>
          </cell>
          <cell r="AA115"/>
          <cell r="AB115">
            <v>111481</v>
          </cell>
          <cell r="AC115">
            <v>0</v>
          </cell>
          <cell r="AD115">
            <v>0</v>
          </cell>
          <cell r="AE115">
            <v>111481</v>
          </cell>
        </row>
        <row r="116">
          <cell r="G116" t="str">
            <v>FVM202617</v>
          </cell>
          <cell r="H116">
            <v>202617</v>
          </cell>
          <cell r="I116">
            <v>1221490234</v>
          </cell>
          <cell r="J116" t="str">
            <v>FVM_202617</v>
          </cell>
          <cell r="K116" t="str">
            <v>890399047_FVM_202617</v>
          </cell>
          <cell r="L116">
            <v>43693</v>
          </cell>
          <cell r="M116">
            <v>135720</v>
          </cell>
          <cell r="N116">
            <v>135720</v>
          </cell>
          <cell r="O116" t="str">
            <v>B)Factura sin saldo ERP</v>
          </cell>
          <cell r="P116" t="str">
            <v>FACTURA CANCELADA</v>
          </cell>
          <cell r="Q116"/>
          <cell r="R116"/>
          <cell r="S116"/>
          <cell r="T116" t="str">
            <v>OK</v>
          </cell>
          <cell r="U116">
            <v>135720</v>
          </cell>
          <cell r="V116">
            <v>0</v>
          </cell>
          <cell r="W116">
            <v>0</v>
          </cell>
          <cell r="X116">
            <v>0</v>
          </cell>
          <cell r="Y116">
            <v>0</v>
          </cell>
          <cell r="Z116">
            <v>0</v>
          </cell>
          <cell r="AA116"/>
          <cell r="AB116">
            <v>135720</v>
          </cell>
          <cell r="AC116">
            <v>0</v>
          </cell>
          <cell r="AD116">
            <v>0</v>
          </cell>
          <cell r="AE116">
            <v>135720</v>
          </cell>
        </row>
        <row r="117">
          <cell r="G117" t="str">
            <v>FVM203900</v>
          </cell>
          <cell r="H117">
            <v>203900</v>
          </cell>
          <cell r="I117">
            <v>1221490235</v>
          </cell>
          <cell r="J117" t="str">
            <v>FVM_203900</v>
          </cell>
          <cell r="K117" t="str">
            <v>890399047_FVM_203900</v>
          </cell>
          <cell r="L117">
            <v>43696</v>
          </cell>
          <cell r="M117">
            <v>793780</v>
          </cell>
          <cell r="N117">
            <v>793780</v>
          </cell>
          <cell r="O117" t="str">
            <v>B)Factura sin saldo ERP</v>
          </cell>
          <cell r="P117" t="str">
            <v>FACTURA CANCELADA</v>
          </cell>
          <cell r="Q117"/>
          <cell r="R117"/>
          <cell r="S117"/>
          <cell r="T117" t="str">
            <v>OK</v>
          </cell>
          <cell r="U117">
            <v>793780</v>
          </cell>
          <cell r="V117">
            <v>0</v>
          </cell>
          <cell r="W117">
            <v>0</v>
          </cell>
          <cell r="X117">
            <v>0</v>
          </cell>
          <cell r="Y117">
            <v>0</v>
          </cell>
          <cell r="Z117">
            <v>0</v>
          </cell>
          <cell r="AA117"/>
          <cell r="AB117">
            <v>793780</v>
          </cell>
          <cell r="AC117">
            <v>0</v>
          </cell>
          <cell r="AD117">
            <v>0</v>
          </cell>
          <cell r="AE117">
            <v>793780</v>
          </cell>
        </row>
        <row r="118">
          <cell r="G118" t="str">
            <v>FVM207124</v>
          </cell>
          <cell r="H118">
            <v>207124</v>
          </cell>
          <cell r="I118">
            <v>1221490236</v>
          </cell>
          <cell r="J118" t="str">
            <v>FVM_207124</v>
          </cell>
          <cell r="K118" t="str">
            <v>890399047_FVM_207124</v>
          </cell>
          <cell r="L118">
            <v>43702</v>
          </cell>
          <cell r="M118">
            <v>59100</v>
          </cell>
          <cell r="N118">
            <v>59100</v>
          </cell>
          <cell r="O118" t="str">
            <v>B)Factura sin saldo ERP</v>
          </cell>
          <cell r="P118" t="str">
            <v>FACTURA CANCELADA</v>
          </cell>
          <cell r="Q118"/>
          <cell r="R118"/>
          <cell r="S118"/>
          <cell r="T118" t="str">
            <v>OK</v>
          </cell>
          <cell r="U118">
            <v>59100</v>
          </cell>
          <cell r="V118">
            <v>0</v>
          </cell>
          <cell r="W118">
            <v>0</v>
          </cell>
          <cell r="X118">
            <v>0</v>
          </cell>
          <cell r="Y118">
            <v>0</v>
          </cell>
          <cell r="Z118">
            <v>0</v>
          </cell>
          <cell r="AA118"/>
          <cell r="AB118">
            <v>59100</v>
          </cell>
          <cell r="AC118">
            <v>0</v>
          </cell>
          <cell r="AD118">
            <v>0</v>
          </cell>
          <cell r="AE118">
            <v>59100</v>
          </cell>
        </row>
        <row r="119">
          <cell r="G119" t="str">
            <v>FVM213911</v>
          </cell>
          <cell r="H119">
            <v>213911</v>
          </cell>
          <cell r="I119">
            <v>1221490237</v>
          </cell>
          <cell r="J119" t="str">
            <v>FVM_213911</v>
          </cell>
          <cell r="K119" t="str">
            <v>890399047_FVM_213911</v>
          </cell>
          <cell r="L119">
            <v>43708</v>
          </cell>
          <cell r="M119">
            <v>60200</v>
          </cell>
          <cell r="N119">
            <v>60200</v>
          </cell>
          <cell r="O119" t="str">
            <v>B)Factura sin saldo ERP</v>
          </cell>
          <cell r="P119" t="str">
            <v>FACTURA CANCELADA</v>
          </cell>
          <cell r="Q119"/>
          <cell r="R119"/>
          <cell r="S119"/>
          <cell r="T119" t="str">
            <v>OK</v>
          </cell>
          <cell r="U119">
            <v>60200</v>
          </cell>
          <cell r="V119">
            <v>0</v>
          </cell>
          <cell r="W119">
            <v>0</v>
          </cell>
          <cell r="X119">
            <v>0</v>
          </cell>
          <cell r="Y119">
            <v>0</v>
          </cell>
          <cell r="Z119">
            <v>0</v>
          </cell>
          <cell r="AA119"/>
          <cell r="AB119">
            <v>60200</v>
          </cell>
          <cell r="AC119">
            <v>0</v>
          </cell>
          <cell r="AD119">
            <v>0</v>
          </cell>
          <cell r="AE119">
            <v>60200</v>
          </cell>
        </row>
        <row r="120">
          <cell r="G120" t="str">
            <v>FVM219305</v>
          </cell>
          <cell r="H120">
            <v>219305</v>
          </cell>
          <cell r="I120">
            <v>1221504946</v>
          </cell>
          <cell r="J120" t="str">
            <v>FVM_219305</v>
          </cell>
          <cell r="K120" t="str">
            <v>890399047_FVM_219305</v>
          </cell>
          <cell r="L120">
            <v>43730</v>
          </cell>
          <cell r="M120">
            <v>208900</v>
          </cell>
          <cell r="N120">
            <v>208900</v>
          </cell>
          <cell r="O120" t="str">
            <v>B)Factura sin saldo ERP</v>
          </cell>
          <cell r="P120" t="str">
            <v>FACTURA CANCELADA</v>
          </cell>
          <cell r="Q120"/>
          <cell r="R120"/>
          <cell r="S120"/>
          <cell r="T120" t="str">
            <v>OK</v>
          </cell>
          <cell r="U120">
            <v>208900</v>
          </cell>
          <cell r="V120">
            <v>0</v>
          </cell>
          <cell r="W120">
            <v>0</v>
          </cell>
          <cell r="X120">
            <v>0</v>
          </cell>
          <cell r="Y120">
            <v>0</v>
          </cell>
          <cell r="Z120">
            <v>0</v>
          </cell>
          <cell r="AA120"/>
          <cell r="AB120">
            <v>208900</v>
          </cell>
          <cell r="AC120">
            <v>0</v>
          </cell>
          <cell r="AD120">
            <v>0</v>
          </cell>
          <cell r="AE120">
            <v>208900</v>
          </cell>
        </row>
        <row r="121">
          <cell r="G121" t="str">
            <v>FVM220616</v>
          </cell>
          <cell r="H121">
            <v>220616</v>
          </cell>
          <cell r="I121">
            <v>1221504947</v>
          </cell>
          <cell r="J121" t="str">
            <v>FVM_220616</v>
          </cell>
          <cell r="K121" t="str">
            <v>890399047_FVM_220616</v>
          </cell>
          <cell r="L121">
            <v>43732</v>
          </cell>
          <cell r="M121">
            <v>547273</v>
          </cell>
          <cell r="N121">
            <v>547273</v>
          </cell>
          <cell r="O121" t="str">
            <v>B)Factura sin saldo ERP</v>
          </cell>
          <cell r="P121" t="str">
            <v>FACTURA CANCELADA</v>
          </cell>
          <cell r="Q121"/>
          <cell r="R121"/>
          <cell r="S121"/>
          <cell r="T121" t="str">
            <v>OK</v>
          </cell>
          <cell r="U121">
            <v>547273</v>
          </cell>
          <cell r="V121">
            <v>0</v>
          </cell>
          <cell r="W121">
            <v>0</v>
          </cell>
          <cell r="X121">
            <v>0</v>
          </cell>
          <cell r="Y121">
            <v>0</v>
          </cell>
          <cell r="Z121">
            <v>0</v>
          </cell>
          <cell r="AA121"/>
          <cell r="AB121">
            <v>547273</v>
          </cell>
          <cell r="AC121">
            <v>0</v>
          </cell>
          <cell r="AD121">
            <v>0</v>
          </cell>
          <cell r="AE121">
            <v>547273</v>
          </cell>
        </row>
        <row r="122">
          <cell r="G122" t="str">
            <v>FVM225822</v>
          </cell>
          <cell r="H122">
            <v>225822</v>
          </cell>
          <cell r="I122">
            <v>1221525796</v>
          </cell>
          <cell r="J122" t="str">
            <v>FVM_225822</v>
          </cell>
          <cell r="K122" t="str">
            <v>890399047_FVM_225822</v>
          </cell>
          <cell r="L122">
            <v>43740</v>
          </cell>
          <cell r="M122">
            <v>151800</v>
          </cell>
          <cell r="N122">
            <v>151800</v>
          </cell>
          <cell r="O122" t="str">
            <v>B)Factura sin saldo ERP</v>
          </cell>
          <cell r="P122" t="str">
            <v>FACTURA CANCELADA</v>
          </cell>
          <cell r="Q122"/>
          <cell r="R122"/>
          <cell r="S122"/>
          <cell r="T122" t="str">
            <v>OK</v>
          </cell>
          <cell r="U122">
            <v>151800</v>
          </cell>
          <cell r="V122">
            <v>0</v>
          </cell>
          <cell r="W122">
            <v>0</v>
          </cell>
          <cell r="X122">
            <v>0</v>
          </cell>
          <cell r="Y122">
            <v>0</v>
          </cell>
          <cell r="Z122">
            <v>0</v>
          </cell>
          <cell r="AA122"/>
          <cell r="AB122">
            <v>151800</v>
          </cell>
          <cell r="AC122">
            <v>0</v>
          </cell>
          <cell r="AD122">
            <v>0</v>
          </cell>
          <cell r="AE122">
            <v>151800</v>
          </cell>
        </row>
        <row r="123">
          <cell r="G123" t="str">
            <v>FVM229639</v>
          </cell>
          <cell r="H123">
            <v>229639</v>
          </cell>
          <cell r="I123">
            <v>1221525797</v>
          </cell>
          <cell r="J123" t="str">
            <v>FVM_229639</v>
          </cell>
          <cell r="K123" t="str">
            <v>890399047_FVM_229639</v>
          </cell>
          <cell r="L123">
            <v>43753</v>
          </cell>
          <cell r="M123">
            <v>177871</v>
          </cell>
          <cell r="N123">
            <v>177871</v>
          </cell>
          <cell r="O123" t="str">
            <v>B)Factura sin saldo ERP</v>
          </cell>
          <cell r="P123" t="str">
            <v>FACTURA CANCELADA</v>
          </cell>
          <cell r="Q123"/>
          <cell r="R123"/>
          <cell r="S123"/>
          <cell r="T123" t="str">
            <v>OK</v>
          </cell>
          <cell r="U123">
            <v>177871</v>
          </cell>
          <cell r="V123">
            <v>0</v>
          </cell>
          <cell r="W123">
            <v>0</v>
          </cell>
          <cell r="X123">
            <v>0</v>
          </cell>
          <cell r="Y123">
            <v>0</v>
          </cell>
          <cell r="Z123">
            <v>0</v>
          </cell>
          <cell r="AA123"/>
          <cell r="AB123">
            <v>177871</v>
          </cell>
          <cell r="AC123">
            <v>0</v>
          </cell>
          <cell r="AD123">
            <v>0</v>
          </cell>
          <cell r="AE123">
            <v>177871</v>
          </cell>
        </row>
        <row r="124">
          <cell r="G124" t="str">
            <v>FVM235835</v>
          </cell>
          <cell r="H124">
            <v>235835</v>
          </cell>
          <cell r="I124">
            <v>1221525798</v>
          </cell>
          <cell r="J124" t="str">
            <v>FVM_235835</v>
          </cell>
          <cell r="K124" t="str">
            <v>890399047_FVM_235835</v>
          </cell>
          <cell r="L124">
            <v>43767</v>
          </cell>
          <cell r="M124">
            <v>253140</v>
          </cell>
          <cell r="N124">
            <v>253140</v>
          </cell>
          <cell r="O124" t="str">
            <v>B)Factura sin saldo ERP</v>
          </cell>
          <cell r="P124" t="str">
            <v>FACTURA CANCELADA</v>
          </cell>
          <cell r="Q124"/>
          <cell r="R124"/>
          <cell r="S124"/>
          <cell r="T124" t="str">
            <v>OK</v>
          </cell>
          <cell r="U124">
            <v>253140</v>
          </cell>
          <cell r="V124">
            <v>0</v>
          </cell>
          <cell r="W124">
            <v>0</v>
          </cell>
          <cell r="X124">
            <v>0</v>
          </cell>
          <cell r="Y124">
            <v>0</v>
          </cell>
          <cell r="Z124">
            <v>0</v>
          </cell>
          <cell r="AA124"/>
          <cell r="AB124">
            <v>253140</v>
          </cell>
          <cell r="AC124">
            <v>0</v>
          </cell>
          <cell r="AD124">
            <v>0</v>
          </cell>
          <cell r="AE124">
            <v>253140</v>
          </cell>
        </row>
        <row r="125">
          <cell r="G125" t="str">
            <v>FVM236866</v>
          </cell>
          <cell r="H125">
            <v>236866</v>
          </cell>
          <cell r="I125">
            <v>1221525799</v>
          </cell>
          <cell r="J125" t="str">
            <v>FVM_236866</v>
          </cell>
          <cell r="K125" t="str">
            <v>890399047_FVM_236866</v>
          </cell>
          <cell r="L125">
            <v>43768</v>
          </cell>
          <cell r="M125">
            <v>251700</v>
          </cell>
          <cell r="N125">
            <v>251700</v>
          </cell>
          <cell r="O125" t="str">
            <v>B)Factura sin saldo ERP</v>
          </cell>
          <cell r="P125" t="str">
            <v>FACTURA CANCELADA</v>
          </cell>
          <cell r="Q125"/>
          <cell r="R125"/>
          <cell r="S125"/>
          <cell r="T125" t="str">
            <v>OK</v>
          </cell>
          <cell r="U125">
            <v>251700</v>
          </cell>
          <cell r="V125">
            <v>0</v>
          </cell>
          <cell r="W125">
            <v>0</v>
          </cell>
          <cell r="X125">
            <v>0</v>
          </cell>
          <cell r="Y125">
            <v>0</v>
          </cell>
          <cell r="Z125">
            <v>0</v>
          </cell>
          <cell r="AA125"/>
          <cell r="AB125">
            <v>251700</v>
          </cell>
          <cell r="AC125">
            <v>0</v>
          </cell>
          <cell r="AD125">
            <v>0</v>
          </cell>
          <cell r="AE125">
            <v>251700</v>
          </cell>
        </row>
        <row r="126">
          <cell r="G126" t="str">
            <v>FVM238567</v>
          </cell>
          <cell r="H126">
            <v>238567</v>
          </cell>
          <cell r="I126">
            <v>1221534503</v>
          </cell>
          <cell r="J126" t="str">
            <v>FVM_238567</v>
          </cell>
          <cell r="K126" t="str">
            <v>890399047_FVM_238567</v>
          </cell>
          <cell r="L126">
            <v>43772</v>
          </cell>
          <cell r="M126">
            <v>153574</v>
          </cell>
          <cell r="N126">
            <v>153574</v>
          </cell>
          <cell r="O126" t="str">
            <v>B)Factura sin saldo ERP</v>
          </cell>
          <cell r="P126" t="str">
            <v>FACTURA CANCELADA</v>
          </cell>
          <cell r="Q126"/>
          <cell r="R126"/>
          <cell r="S126"/>
          <cell r="T126" t="str">
            <v>OK</v>
          </cell>
          <cell r="U126">
            <v>153574</v>
          </cell>
          <cell r="V126">
            <v>0</v>
          </cell>
          <cell r="W126">
            <v>0</v>
          </cell>
          <cell r="X126">
            <v>0</v>
          </cell>
          <cell r="Y126">
            <v>0</v>
          </cell>
          <cell r="Z126">
            <v>0</v>
          </cell>
          <cell r="AA126"/>
          <cell r="AB126">
            <v>153574</v>
          </cell>
          <cell r="AC126">
            <v>0</v>
          </cell>
          <cell r="AD126">
            <v>0</v>
          </cell>
          <cell r="AE126">
            <v>153574</v>
          </cell>
        </row>
        <row r="127">
          <cell r="G127" t="str">
            <v>FVM240189</v>
          </cell>
          <cell r="H127">
            <v>240189</v>
          </cell>
          <cell r="I127">
            <v>1221534504</v>
          </cell>
          <cell r="J127" t="str">
            <v>FVM_240189</v>
          </cell>
          <cell r="K127" t="str">
            <v>890399047_FVM_240189</v>
          </cell>
          <cell r="L127">
            <v>43777</v>
          </cell>
          <cell r="M127">
            <v>532557</v>
          </cell>
          <cell r="N127">
            <v>532557</v>
          </cell>
          <cell r="O127" t="str">
            <v>B)Factura sin saldo ERP</v>
          </cell>
          <cell r="P127" t="str">
            <v>FACTURA CANCELADA</v>
          </cell>
          <cell r="Q127"/>
          <cell r="R127"/>
          <cell r="S127"/>
          <cell r="T127" t="str">
            <v>OK</v>
          </cell>
          <cell r="U127">
            <v>532557</v>
          </cell>
          <cell r="V127">
            <v>0</v>
          </cell>
          <cell r="W127">
            <v>0</v>
          </cell>
          <cell r="X127">
            <v>0</v>
          </cell>
          <cell r="Y127">
            <v>0</v>
          </cell>
          <cell r="Z127">
            <v>0</v>
          </cell>
          <cell r="AA127"/>
          <cell r="AB127">
            <v>532557</v>
          </cell>
          <cell r="AC127">
            <v>0</v>
          </cell>
          <cell r="AD127">
            <v>0</v>
          </cell>
          <cell r="AE127">
            <v>532557</v>
          </cell>
        </row>
        <row r="128">
          <cell r="G128" t="str">
            <v>FVM257134</v>
          </cell>
          <cell r="H128">
            <v>257134</v>
          </cell>
          <cell r="I128">
            <v>1221552080</v>
          </cell>
          <cell r="J128" t="str">
            <v>FVM_257134</v>
          </cell>
          <cell r="K128" t="str">
            <v>890399047_FVM_257134</v>
          </cell>
          <cell r="L128">
            <v>43834</v>
          </cell>
          <cell r="M128">
            <v>196752</v>
          </cell>
          <cell r="N128">
            <v>196752</v>
          </cell>
          <cell r="O128" t="str">
            <v>B)Factura sin saldo ERP</v>
          </cell>
          <cell r="P128" t="str">
            <v>FACTURA CANCELADA</v>
          </cell>
          <cell r="Q128"/>
          <cell r="R128"/>
          <cell r="S128"/>
          <cell r="T128" t="str">
            <v>OK</v>
          </cell>
          <cell r="U128">
            <v>196752</v>
          </cell>
          <cell r="V128">
            <v>0</v>
          </cell>
          <cell r="W128">
            <v>0</v>
          </cell>
          <cell r="X128">
            <v>0</v>
          </cell>
          <cell r="Y128">
            <v>0</v>
          </cell>
          <cell r="Z128">
            <v>0</v>
          </cell>
          <cell r="AA128"/>
          <cell r="AB128">
            <v>196752</v>
          </cell>
          <cell r="AC128">
            <v>0</v>
          </cell>
          <cell r="AD128">
            <v>0</v>
          </cell>
          <cell r="AE128">
            <v>196752</v>
          </cell>
        </row>
        <row r="129">
          <cell r="G129" t="str">
            <v>FVM258212</v>
          </cell>
          <cell r="H129">
            <v>258212</v>
          </cell>
          <cell r="I129">
            <v>1221547935</v>
          </cell>
          <cell r="J129" t="str">
            <v>FVM_258212</v>
          </cell>
          <cell r="K129" t="str">
            <v>890399047_FVM_258212</v>
          </cell>
          <cell r="L129">
            <v>43839</v>
          </cell>
          <cell r="M129">
            <v>95900</v>
          </cell>
          <cell r="N129">
            <v>95900</v>
          </cell>
          <cell r="O129" t="str">
            <v>B)Factura sin saldo ERP</v>
          </cell>
          <cell r="P129" t="str">
            <v>FACTURA CANCELADA</v>
          </cell>
          <cell r="Q129"/>
          <cell r="R129"/>
          <cell r="S129"/>
          <cell r="T129" t="str">
            <v>OK</v>
          </cell>
          <cell r="U129">
            <v>95900</v>
          </cell>
          <cell r="V129">
            <v>0</v>
          </cell>
          <cell r="W129">
            <v>0</v>
          </cell>
          <cell r="X129">
            <v>0</v>
          </cell>
          <cell r="Y129">
            <v>0</v>
          </cell>
          <cell r="Z129">
            <v>0</v>
          </cell>
          <cell r="AA129"/>
          <cell r="AB129">
            <v>95900</v>
          </cell>
          <cell r="AC129">
            <v>0</v>
          </cell>
          <cell r="AD129">
            <v>0</v>
          </cell>
          <cell r="AE129">
            <v>95900</v>
          </cell>
        </row>
        <row r="130">
          <cell r="G130" t="str">
            <v>FVM258214</v>
          </cell>
          <cell r="H130">
            <v>258214</v>
          </cell>
          <cell r="I130">
            <v>1221547936</v>
          </cell>
          <cell r="J130" t="str">
            <v>FVM_258214</v>
          </cell>
          <cell r="K130" t="str">
            <v>890399047_FVM_258214</v>
          </cell>
          <cell r="L130">
            <v>43839</v>
          </cell>
          <cell r="M130">
            <v>103700</v>
          </cell>
          <cell r="N130">
            <v>103700</v>
          </cell>
          <cell r="O130" t="str">
            <v>B)Factura sin saldo ERP</v>
          </cell>
          <cell r="P130" t="str">
            <v>FACTURA CANCELADA</v>
          </cell>
          <cell r="Q130"/>
          <cell r="R130"/>
          <cell r="S130"/>
          <cell r="T130" t="str">
            <v>OK</v>
          </cell>
          <cell r="U130">
            <v>103700</v>
          </cell>
          <cell r="V130">
            <v>0</v>
          </cell>
          <cell r="W130">
            <v>0</v>
          </cell>
          <cell r="X130">
            <v>0</v>
          </cell>
          <cell r="Y130">
            <v>0</v>
          </cell>
          <cell r="Z130">
            <v>0</v>
          </cell>
          <cell r="AA130"/>
          <cell r="AB130">
            <v>103700</v>
          </cell>
          <cell r="AC130">
            <v>0</v>
          </cell>
          <cell r="AD130">
            <v>0</v>
          </cell>
          <cell r="AE130">
            <v>103700</v>
          </cell>
        </row>
        <row r="131">
          <cell r="G131" t="str">
            <v>FVM258221</v>
          </cell>
          <cell r="H131">
            <v>258221</v>
          </cell>
          <cell r="I131">
            <v>1221547937</v>
          </cell>
          <cell r="J131" t="str">
            <v>FVM_258221</v>
          </cell>
          <cell r="K131" t="str">
            <v>890399047_FVM_258221</v>
          </cell>
          <cell r="L131">
            <v>43839</v>
          </cell>
          <cell r="M131">
            <v>219634</v>
          </cell>
          <cell r="N131">
            <v>219634</v>
          </cell>
          <cell r="O131" t="str">
            <v>B)Factura sin saldo ERP</v>
          </cell>
          <cell r="P131" t="str">
            <v>FACTURA CANCELADA</v>
          </cell>
          <cell r="Q131"/>
          <cell r="R131"/>
          <cell r="S131"/>
          <cell r="T131" t="str">
            <v>OK</v>
          </cell>
          <cell r="U131">
            <v>219634</v>
          </cell>
          <cell r="V131">
            <v>0</v>
          </cell>
          <cell r="W131">
            <v>0</v>
          </cell>
          <cell r="X131">
            <v>0</v>
          </cell>
          <cell r="Y131">
            <v>0</v>
          </cell>
          <cell r="Z131">
            <v>0</v>
          </cell>
          <cell r="AA131"/>
          <cell r="AB131">
            <v>219634</v>
          </cell>
          <cell r="AC131">
            <v>0</v>
          </cell>
          <cell r="AD131">
            <v>0</v>
          </cell>
          <cell r="AE131">
            <v>219634</v>
          </cell>
        </row>
        <row r="132">
          <cell r="G132" t="str">
            <v>FVM258232</v>
          </cell>
          <cell r="H132">
            <v>258232</v>
          </cell>
          <cell r="I132">
            <v>1221547938</v>
          </cell>
          <cell r="J132" t="str">
            <v>FVM_258232</v>
          </cell>
          <cell r="K132" t="str">
            <v>890399047_FVM_258232</v>
          </cell>
          <cell r="L132">
            <v>43839</v>
          </cell>
          <cell r="M132">
            <v>183200</v>
          </cell>
          <cell r="N132">
            <v>183200</v>
          </cell>
          <cell r="O132" t="str">
            <v>B)Factura sin saldo ERP</v>
          </cell>
          <cell r="P132" t="str">
            <v>FACTURA CANCELADA</v>
          </cell>
          <cell r="Q132"/>
          <cell r="R132"/>
          <cell r="S132"/>
          <cell r="T132" t="str">
            <v>OK</v>
          </cell>
          <cell r="U132">
            <v>183200</v>
          </cell>
          <cell r="V132">
            <v>0</v>
          </cell>
          <cell r="W132">
            <v>0</v>
          </cell>
          <cell r="X132">
            <v>0</v>
          </cell>
          <cell r="Y132">
            <v>0</v>
          </cell>
          <cell r="Z132">
            <v>0</v>
          </cell>
          <cell r="AA132"/>
          <cell r="AB132">
            <v>183200</v>
          </cell>
          <cell r="AC132">
            <v>0</v>
          </cell>
          <cell r="AD132">
            <v>0</v>
          </cell>
          <cell r="AE132">
            <v>183200</v>
          </cell>
        </row>
        <row r="133">
          <cell r="G133" t="str">
            <v>FVM258365</v>
          </cell>
          <cell r="H133">
            <v>258365</v>
          </cell>
          <cell r="I133">
            <v>1221552081</v>
          </cell>
          <cell r="J133" t="str">
            <v>FVM_258365</v>
          </cell>
          <cell r="K133" t="str">
            <v>890399047_FVM_258365</v>
          </cell>
          <cell r="L133">
            <v>43840</v>
          </cell>
          <cell r="M133">
            <v>208731</v>
          </cell>
          <cell r="N133">
            <v>208731</v>
          </cell>
          <cell r="O133" t="str">
            <v>B)Factura sin saldo ERP</v>
          </cell>
          <cell r="P133" t="str">
            <v>FACTURA CANCELADA</v>
          </cell>
          <cell r="Q133"/>
          <cell r="R133"/>
          <cell r="S133"/>
          <cell r="T133" t="str">
            <v>OK</v>
          </cell>
          <cell r="U133">
            <v>208731</v>
          </cell>
          <cell r="V133">
            <v>0</v>
          </cell>
          <cell r="W133">
            <v>0</v>
          </cell>
          <cell r="X133">
            <v>0</v>
          </cell>
          <cell r="Y133">
            <v>0</v>
          </cell>
          <cell r="Z133">
            <v>0</v>
          </cell>
          <cell r="AA133"/>
          <cell r="AB133">
            <v>208731</v>
          </cell>
          <cell r="AC133">
            <v>0</v>
          </cell>
          <cell r="AD133">
            <v>0</v>
          </cell>
          <cell r="AE133">
            <v>208731</v>
          </cell>
        </row>
        <row r="134">
          <cell r="G134" t="str">
            <v>FVM258644</v>
          </cell>
          <cell r="H134">
            <v>258644</v>
          </cell>
          <cell r="I134">
            <v>1221552082</v>
          </cell>
          <cell r="J134" t="str">
            <v>FVM_258644</v>
          </cell>
          <cell r="K134" t="str">
            <v>890399047_FVM_258644</v>
          </cell>
          <cell r="L134">
            <v>43841</v>
          </cell>
          <cell r="M134">
            <v>343420</v>
          </cell>
          <cell r="N134">
            <v>343420</v>
          </cell>
          <cell r="O134" t="str">
            <v>B)Factura sin saldo ERP</v>
          </cell>
          <cell r="P134" t="str">
            <v>FACTURA CANCELADA</v>
          </cell>
          <cell r="Q134"/>
          <cell r="R134"/>
          <cell r="S134"/>
          <cell r="T134" t="str">
            <v>OK</v>
          </cell>
          <cell r="U134">
            <v>343420</v>
          </cell>
          <cell r="V134">
            <v>0</v>
          </cell>
          <cell r="W134">
            <v>0</v>
          </cell>
          <cell r="X134">
            <v>0</v>
          </cell>
          <cell r="Y134">
            <v>0</v>
          </cell>
          <cell r="Z134">
            <v>0</v>
          </cell>
          <cell r="AA134"/>
          <cell r="AB134">
            <v>343420</v>
          </cell>
          <cell r="AC134">
            <v>0</v>
          </cell>
          <cell r="AD134">
            <v>0</v>
          </cell>
          <cell r="AE134">
            <v>343420</v>
          </cell>
        </row>
        <row r="135">
          <cell r="G135" t="str">
            <v>FVM259283</v>
          </cell>
          <cell r="H135">
            <v>259283</v>
          </cell>
          <cell r="I135">
            <v>1221552083</v>
          </cell>
          <cell r="J135" t="str">
            <v>FVM_259283</v>
          </cell>
          <cell r="K135" t="str">
            <v>890399047_FVM_259283</v>
          </cell>
          <cell r="L135">
            <v>43843</v>
          </cell>
          <cell r="M135">
            <v>564600</v>
          </cell>
          <cell r="N135">
            <v>564600</v>
          </cell>
          <cell r="O135" t="str">
            <v>B)Factura sin saldo ERP</v>
          </cell>
          <cell r="P135" t="str">
            <v>FACTURA CANCELADA</v>
          </cell>
          <cell r="Q135"/>
          <cell r="R135"/>
          <cell r="S135"/>
          <cell r="T135" t="str">
            <v>OK</v>
          </cell>
          <cell r="U135">
            <v>564600</v>
          </cell>
          <cell r="V135">
            <v>0</v>
          </cell>
          <cell r="W135">
            <v>0</v>
          </cell>
          <cell r="X135">
            <v>0</v>
          </cell>
          <cell r="Y135">
            <v>0</v>
          </cell>
          <cell r="Z135">
            <v>0</v>
          </cell>
          <cell r="AA135"/>
          <cell r="AB135">
            <v>564600</v>
          </cell>
          <cell r="AC135">
            <v>0</v>
          </cell>
          <cell r="AD135">
            <v>0</v>
          </cell>
          <cell r="AE135">
            <v>564600</v>
          </cell>
        </row>
        <row r="136">
          <cell r="G136" t="str">
            <v>FVM264309</v>
          </cell>
          <cell r="H136">
            <v>264309</v>
          </cell>
          <cell r="I136">
            <v>1221552084</v>
          </cell>
          <cell r="J136" t="str">
            <v>FVM_264309</v>
          </cell>
          <cell r="K136" t="str">
            <v>890399047_FVM_264309</v>
          </cell>
          <cell r="L136">
            <v>43856</v>
          </cell>
          <cell r="M136">
            <v>138886</v>
          </cell>
          <cell r="N136">
            <v>138886</v>
          </cell>
          <cell r="O136" t="str">
            <v>B)Factura sin saldo ERP</v>
          </cell>
          <cell r="P136" t="str">
            <v>FACTURA CANCELADA</v>
          </cell>
          <cell r="Q136"/>
          <cell r="R136"/>
          <cell r="S136"/>
          <cell r="T136" t="str">
            <v>OK</v>
          </cell>
          <cell r="U136">
            <v>138886</v>
          </cell>
          <cell r="V136">
            <v>0</v>
          </cell>
          <cell r="W136">
            <v>0</v>
          </cell>
          <cell r="X136">
            <v>0</v>
          </cell>
          <cell r="Y136">
            <v>0</v>
          </cell>
          <cell r="Z136">
            <v>0</v>
          </cell>
          <cell r="AA136"/>
          <cell r="AB136">
            <v>138886</v>
          </cell>
          <cell r="AC136">
            <v>0</v>
          </cell>
          <cell r="AD136">
            <v>0</v>
          </cell>
          <cell r="AE136">
            <v>138886</v>
          </cell>
        </row>
        <row r="137">
          <cell r="G137" t="str">
            <v>FVM265918</v>
          </cell>
          <cell r="H137">
            <v>265918</v>
          </cell>
          <cell r="I137">
            <v>1221550033</v>
          </cell>
          <cell r="J137" t="str">
            <v>FVM_265918</v>
          </cell>
          <cell r="K137" t="str">
            <v>890399047_FVM_265918</v>
          </cell>
          <cell r="L137">
            <v>43860</v>
          </cell>
          <cell r="M137">
            <v>106800</v>
          </cell>
          <cell r="N137">
            <v>106800</v>
          </cell>
          <cell r="O137" t="str">
            <v>B)Factura sin saldo ERP</v>
          </cell>
          <cell r="P137" t="str">
            <v>FACTURA CANCELADA</v>
          </cell>
          <cell r="Q137"/>
          <cell r="R137"/>
          <cell r="S137"/>
          <cell r="T137" t="str">
            <v>OK</v>
          </cell>
          <cell r="U137">
            <v>106800</v>
          </cell>
          <cell r="V137">
            <v>0</v>
          </cell>
          <cell r="W137">
            <v>0</v>
          </cell>
          <cell r="X137">
            <v>0</v>
          </cell>
          <cell r="Y137">
            <v>0</v>
          </cell>
          <cell r="Z137">
            <v>0</v>
          </cell>
          <cell r="AA137"/>
          <cell r="AB137">
            <v>106800</v>
          </cell>
          <cell r="AC137">
            <v>0</v>
          </cell>
          <cell r="AD137">
            <v>0</v>
          </cell>
          <cell r="AE137">
            <v>106800</v>
          </cell>
        </row>
        <row r="138">
          <cell r="G138" t="str">
            <v>FVM265944</v>
          </cell>
          <cell r="H138">
            <v>265944</v>
          </cell>
          <cell r="I138">
            <v>1221550034</v>
          </cell>
          <cell r="J138" t="str">
            <v>FVM_265944</v>
          </cell>
          <cell r="K138" t="str">
            <v>890399047_FVM_265944</v>
          </cell>
          <cell r="L138">
            <v>43860</v>
          </cell>
          <cell r="M138">
            <v>163400</v>
          </cell>
          <cell r="N138">
            <v>163400</v>
          </cell>
          <cell r="O138" t="str">
            <v>B)Factura sin saldo ERP</v>
          </cell>
          <cell r="P138" t="str">
            <v>FACTURA CANCELADA</v>
          </cell>
          <cell r="Q138"/>
          <cell r="R138"/>
          <cell r="S138"/>
          <cell r="T138" t="str">
            <v>OK</v>
          </cell>
          <cell r="U138">
            <v>163400</v>
          </cell>
          <cell r="V138">
            <v>0</v>
          </cell>
          <cell r="W138">
            <v>0</v>
          </cell>
          <cell r="X138">
            <v>0</v>
          </cell>
          <cell r="Y138">
            <v>0</v>
          </cell>
          <cell r="Z138">
            <v>0</v>
          </cell>
          <cell r="AA138"/>
          <cell r="AB138">
            <v>163400</v>
          </cell>
          <cell r="AC138">
            <v>0</v>
          </cell>
          <cell r="AD138">
            <v>0</v>
          </cell>
          <cell r="AE138">
            <v>163400</v>
          </cell>
        </row>
        <row r="139">
          <cell r="G139" t="str">
            <v>FVM291916</v>
          </cell>
          <cell r="H139">
            <v>291916</v>
          </cell>
          <cell r="I139">
            <v>1221607112</v>
          </cell>
          <cell r="J139" t="str">
            <v>FVM_291916</v>
          </cell>
          <cell r="K139" t="str">
            <v>890399047_FVM_291916</v>
          </cell>
          <cell r="L139">
            <v>44014</v>
          </cell>
          <cell r="M139">
            <v>338300</v>
          </cell>
          <cell r="N139">
            <v>338300</v>
          </cell>
          <cell r="O139" t="str">
            <v>B)Factura sin saldo ERP</v>
          </cell>
          <cell r="P139" t="str">
            <v>FACTURA CANCELADA</v>
          </cell>
          <cell r="Q139"/>
          <cell r="R139"/>
          <cell r="S139"/>
          <cell r="T139" t="str">
            <v>OK</v>
          </cell>
          <cell r="U139">
            <v>338300</v>
          </cell>
          <cell r="V139">
            <v>0</v>
          </cell>
          <cell r="W139">
            <v>0</v>
          </cell>
          <cell r="X139">
            <v>0</v>
          </cell>
          <cell r="Y139">
            <v>0</v>
          </cell>
          <cell r="Z139">
            <v>0</v>
          </cell>
          <cell r="AA139"/>
          <cell r="AB139">
            <v>338300</v>
          </cell>
          <cell r="AC139">
            <v>0</v>
          </cell>
          <cell r="AD139">
            <v>0</v>
          </cell>
          <cell r="AE139">
            <v>338300</v>
          </cell>
        </row>
        <row r="140">
          <cell r="G140" t="str">
            <v>FVM293636</v>
          </cell>
          <cell r="H140">
            <v>293636</v>
          </cell>
          <cell r="I140"/>
          <cell r="J140" t="str">
            <v>FVM_293636</v>
          </cell>
          <cell r="K140" t="str">
            <v>890399047_FVM_293636</v>
          </cell>
          <cell r="L140">
            <v>44037</v>
          </cell>
          <cell r="M140">
            <v>296857</v>
          </cell>
          <cell r="N140">
            <v>296857</v>
          </cell>
          <cell r="O140" t="str">
            <v>C)Glosas total pendiente por respuesta de IPS</v>
          </cell>
          <cell r="P140" t="str">
            <v>FACTURA DEVUELTA</v>
          </cell>
          <cell r="Q140"/>
          <cell r="R140"/>
          <cell r="S140"/>
          <cell r="T140" t="str">
            <v>OK</v>
          </cell>
          <cell r="U140">
            <v>296857</v>
          </cell>
          <cell r="V140">
            <v>0</v>
          </cell>
          <cell r="W140">
            <v>0</v>
          </cell>
          <cell r="X140">
            <v>0</v>
          </cell>
          <cell r="Y140">
            <v>0</v>
          </cell>
          <cell r="Z140">
            <v>296857</v>
          </cell>
          <cell r="AA140">
            <v>0</v>
          </cell>
          <cell r="AB140">
            <v>0</v>
          </cell>
          <cell r="AC140">
            <v>296857</v>
          </cell>
          <cell r="AD140"/>
          <cell r="AE140"/>
        </row>
        <row r="141">
          <cell r="G141" t="str">
            <v>FVM258224</v>
          </cell>
          <cell r="H141">
            <v>258224</v>
          </cell>
          <cell r="I141"/>
          <cell r="J141" t="str">
            <v>FVM_258224</v>
          </cell>
          <cell r="K141" t="str">
            <v>890399047_FVM_258224</v>
          </cell>
          <cell r="L141">
            <v>43839</v>
          </cell>
          <cell r="M141">
            <v>6946445</v>
          </cell>
          <cell r="N141">
            <v>6946445</v>
          </cell>
          <cell r="O141" t="str">
            <v>C)Glosas total pendiente por respuesta de IPS</v>
          </cell>
          <cell r="P141" t="str">
            <v>FACTURA DEVUELTA</v>
          </cell>
          <cell r="Q141"/>
          <cell r="R141"/>
          <cell r="S141"/>
          <cell r="T141" t="str">
            <v>OK</v>
          </cell>
          <cell r="U141">
            <v>6946445</v>
          </cell>
          <cell r="V141">
            <v>0</v>
          </cell>
          <cell r="W141">
            <v>0</v>
          </cell>
          <cell r="X141">
            <v>0</v>
          </cell>
          <cell r="Y141">
            <v>0</v>
          </cell>
          <cell r="Z141">
            <v>6946445</v>
          </cell>
          <cell r="AA141">
            <v>0</v>
          </cell>
          <cell r="AB141">
            <v>0</v>
          </cell>
          <cell r="AC141">
            <v>6946445</v>
          </cell>
          <cell r="AD141"/>
          <cell r="AE141"/>
        </row>
        <row r="142">
          <cell r="G142" t="str">
            <v>FVM227081</v>
          </cell>
          <cell r="H142">
            <v>227081</v>
          </cell>
          <cell r="I142"/>
          <cell r="J142" t="str">
            <v>FVM_227081</v>
          </cell>
          <cell r="K142" t="str">
            <v>890399047_FVM_227081</v>
          </cell>
          <cell r="L142">
            <v>43744</v>
          </cell>
          <cell r="M142">
            <v>300971</v>
          </cell>
          <cell r="N142">
            <v>300971</v>
          </cell>
          <cell r="O142" t="str">
            <v>C)Glosas total pendiente por respuesta de IPS</v>
          </cell>
          <cell r="P142" t="str">
            <v>FACTURA DEVUELTA</v>
          </cell>
          <cell r="Q142"/>
          <cell r="R142"/>
          <cell r="S142"/>
          <cell r="T142" t="str">
            <v>OK</v>
          </cell>
          <cell r="U142">
            <v>300971</v>
          </cell>
          <cell r="V142">
            <v>0</v>
          </cell>
          <cell r="W142">
            <v>0</v>
          </cell>
          <cell r="X142">
            <v>0</v>
          </cell>
          <cell r="Y142">
            <v>0</v>
          </cell>
          <cell r="Z142">
            <v>300971</v>
          </cell>
          <cell r="AA142">
            <v>0</v>
          </cell>
          <cell r="AB142">
            <v>0</v>
          </cell>
          <cell r="AC142">
            <v>300971</v>
          </cell>
          <cell r="AD142"/>
          <cell r="AE142"/>
        </row>
        <row r="143">
          <cell r="G143" t="str">
            <v>FEMC15012</v>
          </cell>
          <cell r="H143">
            <v>15012</v>
          </cell>
          <cell r="I143"/>
          <cell r="J143" t="str">
            <v>FEMC_15012</v>
          </cell>
          <cell r="K143" t="str">
            <v>890399047_FEMC_15012</v>
          </cell>
          <cell r="L143">
            <v>44225</v>
          </cell>
          <cell r="M143">
            <v>594200</v>
          </cell>
          <cell r="N143">
            <v>594200</v>
          </cell>
          <cell r="O143" t="str">
            <v>C)Glosas total pendiente por respuesta de IPS</v>
          </cell>
          <cell r="P143" t="str">
            <v>FACTURA DEVUELTA</v>
          </cell>
          <cell r="Q143"/>
          <cell r="R143"/>
          <cell r="S143"/>
          <cell r="T143" t="str">
            <v>OK</v>
          </cell>
          <cell r="U143">
            <v>594200</v>
          </cell>
          <cell r="V143">
            <v>0</v>
          </cell>
          <cell r="W143">
            <v>0</v>
          </cell>
          <cell r="X143">
            <v>0</v>
          </cell>
          <cell r="Y143">
            <v>0</v>
          </cell>
          <cell r="Z143">
            <v>594200</v>
          </cell>
          <cell r="AA143">
            <v>0</v>
          </cell>
          <cell r="AB143">
            <v>0</v>
          </cell>
          <cell r="AC143">
            <v>594200</v>
          </cell>
          <cell r="AD143"/>
          <cell r="AE143"/>
        </row>
        <row r="144">
          <cell r="G144" t="str">
            <v>FEMC15018</v>
          </cell>
          <cell r="H144">
            <v>15018</v>
          </cell>
          <cell r="I144"/>
          <cell r="J144" t="str">
            <v>FEMC_15018</v>
          </cell>
          <cell r="K144" t="str">
            <v>890399047_FEMC_15018</v>
          </cell>
          <cell r="L144">
            <v>44225</v>
          </cell>
          <cell r="M144">
            <v>40200</v>
          </cell>
          <cell r="N144">
            <v>40200</v>
          </cell>
          <cell r="O144" t="str">
            <v>C)Glosas total pendiente por respuesta de IPS</v>
          </cell>
          <cell r="P144" t="str">
            <v>FACTURA DEVUELTA</v>
          </cell>
          <cell r="Q144"/>
          <cell r="R144"/>
          <cell r="S144"/>
          <cell r="T144" t="str">
            <v>OK</v>
          </cell>
          <cell r="U144">
            <v>40200</v>
          </cell>
          <cell r="V144">
            <v>0</v>
          </cell>
          <cell r="W144">
            <v>0</v>
          </cell>
          <cell r="X144">
            <v>0</v>
          </cell>
          <cell r="Y144">
            <v>0</v>
          </cell>
          <cell r="Z144">
            <v>40200</v>
          </cell>
          <cell r="AA144">
            <v>0</v>
          </cell>
          <cell r="AB144">
            <v>0</v>
          </cell>
          <cell r="AC144">
            <v>40200</v>
          </cell>
          <cell r="AD144"/>
          <cell r="AE144"/>
        </row>
        <row r="145">
          <cell r="G145" t="str">
            <v>FEMC15025</v>
          </cell>
          <cell r="H145">
            <v>15025</v>
          </cell>
          <cell r="I145"/>
          <cell r="J145" t="str">
            <v>FEMC_15025</v>
          </cell>
          <cell r="K145" t="str">
            <v>890399047_FEMC_15025</v>
          </cell>
          <cell r="L145">
            <v>44225</v>
          </cell>
          <cell r="M145">
            <v>802200</v>
          </cell>
          <cell r="N145">
            <v>802200</v>
          </cell>
          <cell r="O145" t="str">
            <v>C)Glosas total pendiente por respuesta de IPS</v>
          </cell>
          <cell r="P145" t="str">
            <v>FACTURA DEVUELTA</v>
          </cell>
          <cell r="Q145"/>
          <cell r="R145"/>
          <cell r="S145"/>
          <cell r="T145" t="str">
            <v>OK</v>
          </cell>
          <cell r="U145">
            <v>802200</v>
          </cell>
          <cell r="V145">
            <v>0</v>
          </cell>
          <cell r="W145">
            <v>0</v>
          </cell>
          <cell r="X145">
            <v>0</v>
          </cell>
          <cell r="Y145">
            <v>0</v>
          </cell>
          <cell r="Z145">
            <v>802200</v>
          </cell>
          <cell r="AA145">
            <v>0</v>
          </cell>
          <cell r="AB145">
            <v>0</v>
          </cell>
          <cell r="AC145">
            <v>802200</v>
          </cell>
          <cell r="AD145"/>
          <cell r="AE145"/>
        </row>
        <row r="146">
          <cell r="G146" t="str">
            <v>FEMC15038</v>
          </cell>
          <cell r="H146">
            <v>15038</v>
          </cell>
          <cell r="I146"/>
          <cell r="J146" t="str">
            <v>FEMC_15038</v>
          </cell>
          <cell r="K146" t="str">
            <v>890399047_FEMC_15038</v>
          </cell>
          <cell r="L146">
            <v>44225</v>
          </cell>
          <cell r="M146">
            <v>40200</v>
          </cell>
          <cell r="N146">
            <v>40200</v>
          </cell>
          <cell r="O146" t="str">
            <v>C)Glosas total pendiente por respuesta de IPS</v>
          </cell>
          <cell r="P146" t="str">
            <v>FACTURA DEVUELTA</v>
          </cell>
          <cell r="Q146"/>
          <cell r="R146"/>
          <cell r="S146"/>
          <cell r="T146" t="str">
            <v>OK</v>
          </cell>
          <cell r="U146">
            <v>40200</v>
          </cell>
          <cell r="V146">
            <v>0</v>
          </cell>
          <cell r="W146">
            <v>0</v>
          </cell>
          <cell r="X146">
            <v>0</v>
          </cell>
          <cell r="Y146">
            <v>0</v>
          </cell>
          <cell r="Z146">
            <v>40200</v>
          </cell>
          <cell r="AA146">
            <v>0</v>
          </cell>
          <cell r="AB146">
            <v>0</v>
          </cell>
          <cell r="AC146">
            <v>40200</v>
          </cell>
          <cell r="AD146"/>
          <cell r="AE146"/>
        </row>
        <row r="147">
          <cell r="G147" t="str">
            <v>FEMC15039</v>
          </cell>
          <cell r="H147">
            <v>15039</v>
          </cell>
          <cell r="I147"/>
          <cell r="J147" t="str">
            <v>FEMC_15039</v>
          </cell>
          <cell r="K147" t="str">
            <v>890399047_FEMC_15039</v>
          </cell>
          <cell r="L147">
            <v>44225</v>
          </cell>
          <cell r="M147">
            <v>898900</v>
          </cell>
          <cell r="N147">
            <v>898900</v>
          </cell>
          <cell r="O147" t="str">
            <v>C)Glosas total pendiente por respuesta de IPS</v>
          </cell>
          <cell r="P147" t="str">
            <v>FACTURA DEVUELTA</v>
          </cell>
          <cell r="Q147"/>
          <cell r="R147"/>
          <cell r="S147"/>
          <cell r="T147" t="str">
            <v>OK</v>
          </cell>
          <cell r="U147">
            <v>898900</v>
          </cell>
          <cell r="V147">
            <v>0</v>
          </cell>
          <cell r="W147">
            <v>0</v>
          </cell>
          <cell r="X147">
            <v>0</v>
          </cell>
          <cell r="Y147">
            <v>0</v>
          </cell>
          <cell r="Z147">
            <v>898900</v>
          </cell>
          <cell r="AA147">
            <v>0</v>
          </cell>
          <cell r="AB147">
            <v>0</v>
          </cell>
          <cell r="AC147">
            <v>898900</v>
          </cell>
          <cell r="AD147"/>
          <cell r="AE147"/>
        </row>
        <row r="148">
          <cell r="G148" t="str">
            <v>FEMC15045</v>
          </cell>
          <cell r="H148">
            <v>15045</v>
          </cell>
          <cell r="I148"/>
          <cell r="J148" t="str">
            <v>FEMC_15045</v>
          </cell>
          <cell r="K148" t="str">
            <v>890399047_FEMC_15045</v>
          </cell>
          <cell r="L148">
            <v>44225</v>
          </cell>
          <cell r="M148">
            <v>659000</v>
          </cell>
          <cell r="N148">
            <v>659000</v>
          </cell>
          <cell r="O148" t="str">
            <v>C)Glosas total pendiente por respuesta de IPS</v>
          </cell>
          <cell r="P148" t="str">
            <v>FACTURA DEVUELTA</v>
          </cell>
          <cell r="Q148"/>
          <cell r="R148"/>
          <cell r="S148"/>
          <cell r="T148" t="str">
            <v>OK</v>
          </cell>
          <cell r="U148">
            <v>659000</v>
          </cell>
          <cell r="V148">
            <v>0</v>
          </cell>
          <cell r="W148">
            <v>0</v>
          </cell>
          <cell r="X148">
            <v>0</v>
          </cell>
          <cell r="Y148">
            <v>0</v>
          </cell>
          <cell r="Z148">
            <v>659000</v>
          </cell>
          <cell r="AA148">
            <v>0</v>
          </cell>
          <cell r="AB148">
            <v>0</v>
          </cell>
          <cell r="AC148">
            <v>659000</v>
          </cell>
          <cell r="AD148"/>
          <cell r="AE148"/>
        </row>
        <row r="149">
          <cell r="G149" t="str">
            <v>FEMC15057</v>
          </cell>
          <cell r="H149">
            <v>15057</v>
          </cell>
          <cell r="I149"/>
          <cell r="J149" t="str">
            <v>FEMC_15057</v>
          </cell>
          <cell r="K149" t="str">
            <v>890399047_FEMC_15057</v>
          </cell>
          <cell r="L149">
            <v>44225</v>
          </cell>
          <cell r="M149">
            <v>372600</v>
          </cell>
          <cell r="N149">
            <v>372600</v>
          </cell>
          <cell r="O149" t="str">
            <v>C)Glosas total pendiente por respuesta de IPS</v>
          </cell>
          <cell r="P149" t="str">
            <v>FACTURA DEVUELTA</v>
          </cell>
          <cell r="Q149"/>
          <cell r="R149"/>
          <cell r="S149"/>
          <cell r="T149" t="str">
            <v>OK</v>
          </cell>
          <cell r="U149">
            <v>372600</v>
          </cell>
          <cell r="V149">
            <v>0</v>
          </cell>
          <cell r="W149">
            <v>0</v>
          </cell>
          <cell r="X149">
            <v>0</v>
          </cell>
          <cell r="Y149">
            <v>0</v>
          </cell>
          <cell r="Z149">
            <v>372600</v>
          </cell>
          <cell r="AA149">
            <v>0</v>
          </cell>
          <cell r="AB149">
            <v>0</v>
          </cell>
          <cell r="AC149">
            <v>372600</v>
          </cell>
          <cell r="AD149"/>
          <cell r="AE149"/>
        </row>
        <row r="150">
          <cell r="G150" t="str">
            <v>FEMC16341</v>
          </cell>
          <cell r="H150">
            <v>16341</v>
          </cell>
          <cell r="I150"/>
          <cell r="J150" t="str">
            <v>FEMC_16341</v>
          </cell>
          <cell r="K150" t="str">
            <v>890399047_FEMC_16341</v>
          </cell>
          <cell r="L150">
            <v>44237</v>
          </cell>
          <cell r="M150">
            <v>1269700</v>
          </cell>
          <cell r="N150">
            <v>1269700</v>
          </cell>
          <cell r="O150" t="str">
            <v>C)Glosas total pendiente por respuesta de IPS</v>
          </cell>
          <cell r="P150" t="str">
            <v>FACTURA DEVUELTA</v>
          </cell>
          <cell r="Q150"/>
          <cell r="R150"/>
          <cell r="S150"/>
          <cell r="T150" t="str">
            <v>OK</v>
          </cell>
          <cell r="U150">
            <v>1269700</v>
          </cell>
          <cell r="V150">
            <v>0</v>
          </cell>
          <cell r="W150">
            <v>0</v>
          </cell>
          <cell r="X150">
            <v>0</v>
          </cell>
          <cell r="Y150">
            <v>0</v>
          </cell>
          <cell r="Z150">
            <v>1269700</v>
          </cell>
          <cell r="AA150">
            <v>0</v>
          </cell>
          <cell r="AB150">
            <v>0</v>
          </cell>
          <cell r="AC150">
            <v>1269700</v>
          </cell>
          <cell r="AD150"/>
          <cell r="AE150"/>
        </row>
        <row r="151">
          <cell r="G151" t="str">
            <v>FEMC16995</v>
          </cell>
          <cell r="H151">
            <v>16995</v>
          </cell>
          <cell r="I151"/>
          <cell r="J151" t="str">
            <v>FEMC_16995</v>
          </cell>
          <cell r="K151" t="str">
            <v>890399047_FEMC_16995</v>
          </cell>
          <cell r="L151">
            <v>44243</v>
          </cell>
          <cell r="M151">
            <v>814000</v>
          </cell>
          <cell r="N151">
            <v>814000</v>
          </cell>
          <cell r="O151" t="str">
            <v>C)Glosas total pendiente por respuesta de IPS</v>
          </cell>
          <cell r="P151" t="str">
            <v>FACTURA DEVUELTA</v>
          </cell>
          <cell r="Q151"/>
          <cell r="R151"/>
          <cell r="S151"/>
          <cell r="T151" t="str">
            <v>OK</v>
          </cell>
          <cell r="U151">
            <v>814000</v>
          </cell>
          <cell r="V151">
            <v>0</v>
          </cell>
          <cell r="W151">
            <v>0</v>
          </cell>
          <cell r="X151">
            <v>0</v>
          </cell>
          <cell r="Y151">
            <v>0</v>
          </cell>
          <cell r="Z151">
            <v>814000</v>
          </cell>
          <cell r="AA151">
            <v>0</v>
          </cell>
          <cell r="AB151">
            <v>0</v>
          </cell>
          <cell r="AC151">
            <v>814000</v>
          </cell>
          <cell r="AD151"/>
          <cell r="AE151"/>
        </row>
        <row r="152">
          <cell r="G152" t="str">
            <v>FEMC16996</v>
          </cell>
          <cell r="H152">
            <v>16996</v>
          </cell>
          <cell r="I152"/>
          <cell r="J152" t="str">
            <v>FEMC_16996</v>
          </cell>
          <cell r="K152" t="str">
            <v>890399047_FEMC_16996</v>
          </cell>
          <cell r="L152">
            <v>44243</v>
          </cell>
          <cell r="M152">
            <v>537000</v>
          </cell>
          <cell r="N152">
            <v>537000</v>
          </cell>
          <cell r="O152" t="str">
            <v>C)Glosas total pendiente por respuesta de IPS</v>
          </cell>
          <cell r="P152" t="str">
            <v>FACTURA DEVUELTA</v>
          </cell>
          <cell r="Q152"/>
          <cell r="R152"/>
          <cell r="S152"/>
          <cell r="T152" t="str">
            <v>OK</v>
          </cell>
          <cell r="U152">
            <v>537000</v>
          </cell>
          <cell r="V152">
            <v>0</v>
          </cell>
          <cell r="W152">
            <v>0</v>
          </cell>
          <cell r="X152">
            <v>0</v>
          </cell>
          <cell r="Y152">
            <v>0</v>
          </cell>
          <cell r="Z152">
            <v>537000</v>
          </cell>
          <cell r="AA152">
            <v>0</v>
          </cell>
          <cell r="AB152">
            <v>0</v>
          </cell>
          <cell r="AC152">
            <v>537000</v>
          </cell>
          <cell r="AD152"/>
          <cell r="AE152"/>
        </row>
        <row r="153">
          <cell r="G153" t="str">
            <v>FEMC16997</v>
          </cell>
          <cell r="H153">
            <v>16997</v>
          </cell>
          <cell r="I153"/>
          <cell r="J153" t="str">
            <v>FEMC_16997</v>
          </cell>
          <cell r="K153" t="str">
            <v>890399047_FEMC_16997</v>
          </cell>
          <cell r="L153">
            <v>44243</v>
          </cell>
          <cell r="M153">
            <v>845100</v>
          </cell>
          <cell r="N153">
            <v>845100</v>
          </cell>
          <cell r="O153" t="str">
            <v>C)Glosas total pendiente por respuesta de IPS</v>
          </cell>
          <cell r="P153" t="str">
            <v>FACTURA DEVUELTA</v>
          </cell>
          <cell r="Q153"/>
          <cell r="R153"/>
          <cell r="S153"/>
          <cell r="T153" t="str">
            <v>OK</v>
          </cell>
          <cell r="U153">
            <v>845100</v>
          </cell>
          <cell r="V153">
            <v>0</v>
          </cell>
          <cell r="W153">
            <v>0</v>
          </cell>
          <cell r="X153">
            <v>0</v>
          </cell>
          <cell r="Y153">
            <v>0</v>
          </cell>
          <cell r="Z153">
            <v>845100</v>
          </cell>
          <cell r="AA153">
            <v>0</v>
          </cell>
          <cell r="AB153">
            <v>0</v>
          </cell>
          <cell r="AC153">
            <v>845100</v>
          </cell>
          <cell r="AD153"/>
          <cell r="AE153"/>
        </row>
        <row r="154">
          <cell r="G154" t="str">
            <v>FEMC16998</v>
          </cell>
          <cell r="H154">
            <v>16998</v>
          </cell>
          <cell r="I154"/>
          <cell r="J154" t="str">
            <v>FEMC_16998</v>
          </cell>
          <cell r="K154" t="str">
            <v>890399047_FEMC_16998</v>
          </cell>
          <cell r="L154">
            <v>44243</v>
          </cell>
          <cell r="M154">
            <v>277000</v>
          </cell>
          <cell r="N154">
            <v>277000</v>
          </cell>
          <cell r="O154" t="str">
            <v>C)Glosas total pendiente por respuesta de IPS</v>
          </cell>
          <cell r="P154" t="str">
            <v>FACTURA DEVUELTA</v>
          </cell>
          <cell r="Q154"/>
          <cell r="R154"/>
          <cell r="S154"/>
          <cell r="T154" t="str">
            <v>OK</v>
          </cell>
          <cell r="U154">
            <v>277000</v>
          </cell>
          <cell r="V154">
            <v>0</v>
          </cell>
          <cell r="W154">
            <v>0</v>
          </cell>
          <cell r="X154">
            <v>0</v>
          </cell>
          <cell r="Y154">
            <v>0</v>
          </cell>
          <cell r="Z154">
            <v>277000</v>
          </cell>
          <cell r="AA154">
            <v>0</v>
          </cell>
          <cell r="AB154">
            <v>0</v>
          </cell>
          <cell r="AC154">
            <v>277000</v>
          </cell>
          <cell r="AD154"/>
          <cell r="AE154"/>
        </row>
        <row r="155">
          <cell r="G155" t="str">
            <v>FEMC16999</v>
          </cell>
          <cell r="H155">
            <v>16999</v>
          </cell>
          <cell r="I155"/>
          <cell r="J155" t="str">
            <v>FEMC_16999</v>
          </cell>
          <cell r="K155" t="str">
            <v>890399047_FEMC_16999</v>
          </cell>
          <cell r="L155">
            <v>44243</v>
          </cell>
          <cell r="M155">
            <v>40200</v>
          </cell>
          <cell r="N155">
            <v>40200</v>
          </cell>
          <cell r="O155" t="str">
            <v>C)Glosas total pendiente por respuesta de IPS</v>
          </cell>
          <cell r="P155" t="str">
            <v>FACTURA DEVUELTA</v>
          </cell>
          <cell r="Q155"/>
          <cell r="R155"/>
          <cell r="S155"/>
          <cell r="T155" t="str">
            <v>OK</v>
          </cell>
          <cell r="U155">
            <v>40200</v>
          </cell>
          <cell r="V155">
            <v>0</v>
          </cell>
          <cell r="W155">
            <v>0</v>
          </cell>
          <cell r="X155">
            <v>0</v>
          </cell>
          <cell r="Y155">
            <v>0</v>
          </cell>
          <cell r="Z155">
            <v>40200</v>
          </cell>
          <cell r="AA155">
            <v>0</v>
          </cell>
          <cell r="AB155">
            <v>0</v>
          </cell>
          <cell r="AC155">
            <v>40200</v>
          </cell>
          <cell r="AD155"/>
          <cell r="AE155"/>
        </row>
        <row r="156">
          <cell r="G156" t="str">
            <v>FEMC17000</v>
          </cell>
          <cell r="H156">
            <v>17000</v>
          </cell>
          <cell r="I156"/>
          <cell r="J156" t="str">
            <v>FEMC_17000</v>
          </cell>
          <cell r="K156" t="str">
            <v>890399047_FEMC_17000</v>
          </cell>
          <cell r="L156">
            <v>44243</v>
          </cell>
          <cell r="M156">
            <v>40200</v>
          </cell>
          <cell r="N156">
            <v>40200</v>
          </cell>
          <cell r="O156" t="str">
            <v>C)Glosas total pendiente por respuesta de IPS</v>
          </cell>
          <cell r="P156" t="str">
            <v>FACTURA DEVUELTA</v>
          </cell>
          <cell r="Q156"/>
          <cell r="R156"/>
          <cell r="S156"/>
          <cell r="T156" t="str">
            <v>OK</v>
          </cell>
          <cell r="U156">
            <v>40200</v>
          </cell>
          <cell r="V156">
            <v>0</v>
          </cell>
          <cell r="W156">
            <v>0</v>
          </cell>
          <cell r="X156">
            <v>0</v>
          </cell>
          <cell r="Y156">
            <v>0</v>
          </cell>
          <cell r="Z156">
            <v>40200</v>
          </cell>
          <cell r="AA156">
            <v>0</v>
          </cell>
          <cell r="AB156">
            <v>0</v>
          </cell>
          <cell r="AC156">
            <v>40200</v>
          </cell>
          <cell r="AD156"/>
          <cell r="AE156"/>
        </row>
        <row r="157">
          <cell r="G157" t="str">
            <v>FEMC17001</v>
          </cell>
          <cell r="H157">
            <v>17001</v>
          </cell>
          <cell r="I157"/>
          <cell r="J157" t="str">
            <v>FEMC_17001</v>
          </cell>
          <cell r="K157" t="str">
            <v>890399047_FEMC_17001</v>
          </cell>
          <cell r="L157">
            <v>44243</v>
          </cell>
          <cell r="M157">
            <v>997200</v>
          </cell>
          <cell r="N157">
            <v>997200</v>
          </cell>
          <cell r="O157" t="str">
            <v>C)Glosas total pendiente por respuesta de IPS</v>
          </cell>
          <cell r="P157" t="str">
            <v>FACTURA DEVUELTA</v>
          </cell>
          <cell r="Q157"/>
          <cell r="R157"/>
          <cell r="S157"/>
          <cell r="T157" t="str">
            <v>OK</v>
          </cell>
          <cell r="U157">
            <v>997200</v>
          </cell>
          <cell r="V157">
            <v>0</v>
          </cell>
          <cell r="W157">
            <v>0</v>
          </cell>
          <cell r="X157">
            <v>0</v>
          </cell>
          <cell r="Y157">
            <v>0</v>
          </cell>
          <cell r="Z157">
            <v>997200</v>
          </cell>
          <cell r="AA157">
            <v>0</v>
          </cell>
          <cell r="AB157">
            <v>0</v>
          </cell>
          <cell r="AC157">
            <v>997200</v>
          </cell>
          <cell r="AD157"/>
          <cell r="AE157"/>
        </row>
        <row r="158">
          <cell r="G158" t="str">
            <v>FEMC17002</v>
          </cell>
          <cell r="H158">
            <v>17002</v>
          </cell>
          <cell r="I158"/>
          <cell r="J158" t="str">
            <v>FEMC_17002</v>
          </cell>
          <cell r="K158" t="str">
            <v>890399047_FEMC_17002</v>
          </cell>
          <cell r="L158">
            <v>44243</v>
          </cell>
          <cell r="M158">
            <v>40200</v>
          </cell>
          <cell r="N158">
            <v>40200</v>
          </cell>
          <cell r="O158" t="str">
            <v>C)Glosas total pendiente por respuesta de IPS</v>
          </cell>
          <cell r="P158" t="str">
            <v>FACTURA DEVUELTA</v>
          </cell>
          <cell r="Q158"/>
          <cell r="R158"/>
          <cell r="S158"/>
          <cell r="T158" t="str">
            <v>OK</v>
          </cell>
          <cell r="U158">
            <v>40200</v>
          </cell>
          <cell r="V158">
            <v>0</v>
          </cell>
          <cell r="W158">
            <v>0</v>
          </cell>
          <cell r="X158">
            <v>0</v>
          </cell>
          <cell r="Y158">
            <v>0</v>
          </cell>
          <cell r="Z158">
            <v>40200</v>
          </cell>
          <cell r="AA158">
            <v>0</v>
          </cell>
          <cell r="AB158">
            <v>0</v>
          </cell>
          <cell r="AC158">
            <v>40200</v>
          </cell>
          <cell r="AD158"/>
          <cell r="AE158"/>
        </row>
        <row r="159">
          <cell r="G159" t="str">
            <v>FEMC17004</v>
          </cell>
          <cell r="H159">
            <v>17004</v>
          </cell>
          <cell r="I159"/>
          <cell r="J159" t="str">
            <v>FEMC_17004</v>
          </cell>
          <cell r="K159" t="str">
            <v>890399047_FEMC_17004</v>
          </cell>
          <cell r="L159">
            <v>44243</v>
          </cell>
          <cell r="M159">
            <v>484700</v>
          </cell>
          <cell r="N159">
            <v>484700</v>
          </cell>
          <cell r="O159" t="str">
            <v>C)Glosas total pendiente por respuesta de IPS</v>
          </cell>
          <cell r="P159" t="str">
            <v>FACTURA DEVUELTA</v>
          </cell>
          <cell r="Q159"/>
          <cell r="R159"/>
          <cell r="S159"/>
          <cell r="T159" t="str">
            <v>OK</v>
          </cell>
          <cell r="U159">
            <v>484700</v>
          </cell>
          <cell r="V159">
            <v>0</v>
          </cell>
          <cell r="W159">
            <v>0</v>
          </cell>
          <cell r="X159">
            <v>0</v>
          </cell>
          <cell r="Y159">
            <v>0</v>
          </cell>
          <cell r="Z159">
            <v>484700</v>
          </cell>
          <cell r="AA159">
            <v>0</v>
          </cell>
          <cell r="AB159">
            <v>0</v>
          </cell>
          <cell r="AC159">
            <v>484700</v>
          </cell>
          <cell r="AD159"/>
          <cell r="AE159"/>
        </row>
        <row r="160">
          <cell r="G160" t="str">
            <v>FEMC17005</v>
          </cell>
          <cell r="H160">
            <v>17005</v>
          </cell>
          <cell r="I160"/>
          <cell r="J160" t="str">
            <v>FEMC_17005</v>
          </cell>
          <cell r="K160" t="str">
            <v>890399047_FEMC_17005</v>
          </cell>
          <cell r="L160">
            <v>44243</v>
          </cell>
          <cell r="M160">
            <v>455700</v>
          </cell>
          <cell r="N160">
            <v>455700</v>
          </cell>
          <cell r="O160" t="str">
            <v>C)Glosas total pendiente por respuesta de IPS</v>
          </cell>
          <cell r="P160" t="str">
            <v>FACTURA DEVUELTA</v>
          </cell>
          <cell r="Q160"/>
          <cell r="R160"/>
          <cell r="S160"/>
          <cell r="T160" t="str">
            <v>OK</v>
          </cell>
          <cell r="U160">
            <v>455700</v>
          </cell>
          <cell r="V160">
            <v>0</v>
          </cell>
          <cell r="W160">
            <v>0</v>
          </cell>
          <cell r="X160">
            <v>0</v>
          </cell>
          <cell r="Y160">
            <v>0</v>
          </cell>
          <cell r="Z160">
            <v>455700</v>
          </cell>
          <cell r="AA160">
            <v>0</v>
          </cell>
          <cell r="AB160">
            <v>0</v>
          </cell>
          <cell r="AC160">
            <v>455700</v>
          </cell>
          <cell r="AD160"/>
          <cell r="AE160"/>
        </row>
        <row r="161">
          <cell r="G161" t="str">
            <v>FEMC17006</v>
          </cell>
          <cell r="H161">
            <v>17006</v>
          </cell>
          <cell r="I161"/>
          <cell r="J161" t="str">
            <v>FEMC_17006</v>
          </cell>
          <cell r="K161" t="str">
            <v>890399047_FEMC_17006</v>
          </cell>
          <cell r="L161">
            <v>44243</v>
          </cell>
          <cell r="M161">
            <v>871200</v>
          </cell>
          <cell r="N161">
            <v>871200</v>
          </cell>
          <cell r="O161" t="str">
            <v>C)Glosas total pendiente por respuesta de IPS</v>
          </cell>
          <cell r="P161" t="str">
            <v>FACTURA DEVUELTA</v>
          </cell>
          <cell r="Q161"/>
          <cell r="R161"/>
          <cell r="S161"/>
          <cell r="T161" t="str">
            <v>OK</v>
          </cell>
          <cell r="U161">
            <v>871200</v>
          </cell>
          <cell r="V161">
            <v>0</v>
          </cell>
          <cell r="W161">
            <v>0</v>
          </cell>
          <cell r="X161">
            <v>0</v>
          </cell>
          <cell r="Y161">
            <v>0</v>
          </cell>
          <cell r="Z161">
            <v>871200</v>
          </cell>
          <cell r="AA161">
            <v>0</v>
          </cell>
          <cell r="AB161">
            <v>0</v>
          </cell>
          <cell r="AC161">
            <v>871200</v>
          </cell>
          <cell r="AD161"/>
          <cell r="AE161"/>
        </row>
        <row r="162">
          <cell r="G162" t="str">
            <v>FEMC17007</v>
          </cell>
          <cell r="H162">
            <v>17007</v>
          </cell>
          <cell r="I162"/>
          <cell r="J162" t="str">
            <v>FEMC_17007</v>
          </cell>
          <cell r="K162" t="str">
            <v>890399047_FEMC_17007</v>
          </cell>
          <cell r="L162">
            <v>44243</v>
          </cell>
          <cell r="M162">
            <v>234100</v>
          </cell>
          <cell r="N162">
            <v>234100</v>
          </cell>
          <cell r="O162" t="str">
            <v>C)Glosas total pendiente por respuesta de IPS</v>
          </cell>
          <cell r="P162" t="str">
            <v>FACTURA DEVUELTA</v>
          </cell>
          <cell r="Q162"/>
          <cell r="R162"/>
          <cell r="S162"/>
          <cell r="T162" t="str">
            <v>OK</v>
          </cell>
          <cell r="U162">
            <v>234100</v>
          </cell>
          <cell r="V162">
            <v>0</v>
          </cell>
          <cell r="W162">
            <v>0</v>
          </cell>
          <cell r="X162">
            <v>0</v>
          </cell>
          <cell r="Y162">
            <v>0</v>
          </cell>
          <cell r="Z162">
            <v>234100</v>
          </cell>
          <cell r="AA162">
            <v>0</v>
          </cell>
          <cell r="AB162">
            <v>0</v>
          </cell>
          <cell r="AC162">
            <v>234100</v>
          </cell>
          <cell r="AD162"/>
          <cell r="AE162"/>
        </row>
        <row r="163">
          <cell r="G163" t="str">
            <v>FEMC17222</v>
          </cell>
          <cell r="H163">
            <v>17222</v>
          </cell>
          <cell r="I163"/>
          <cell r="J163" t="str">
            <v>FEMC_17222</v>
          </cell>
          <cell r="K163" t="str">
            <v>890399047_FEMC_17222</v>
          </cell>
          <cell r="L163">
            <v>44244</v>
          </cell>
          <cell r="M163">
            <v>40200</v>
          </cell>
          <cell r="N163">
            <v>40200</v>
          </cell>
          <cell r="O163" t="str">
            <v>C)Glosas total pendiente por respuesta de IPS</v>
          </cell>
          <cell r="P163" t="str">
            <v>FACTURA DEVUELTA</v>
          </cell>
          <cell r="Q163"/>
          <cell r="R163"/>
          <cell r="S163"/>
          <cell r="T163" t="str">
            <v>OK</v>
          </cell>
          <cell r="U163">
            <v>40200</v>
          </cell>
          <cell r="V163">
            <v>0</v>
          </cell>
          <cell r="W163">
            <v>0</v>
          </cell>
          <cell r="X163">
            <v>0</v>
          </cell>
          <cell r="Y163">
            <v>0</v>
          </cell>
          <cell r="Z163">
            <v>40200</v>
          </cell>
          <cell r="AA163">
            <v>0</v>
          </cell>
          <cell r="AB163">
            <v>0</v>
          </cell>
          <cell r="AC163">
            <v>40200</v>
          </cell>
          <cell r="AD163"/>
          <cell r="AE163"/>
        </row>
        <row r="164">
          <cell r="G164" t="str">
            <v>FEMC19318</v>
          </cell>
          <cell r="H164">
            <v>19318</v>
          </cell>
          <cell r="I164"/>
          <cell r="J164" t="str">
            <v>FEMC_19318</v>
          </cell>
          <cell r="K164" t="str">
            <v>890399047_FEMC_19318</v>
          </cell>
          <cell r="L164">
            <v>44254</v>
          </cell>
          <cell r="M164">
            <v>885300</v>
          </cell>
          <cell r="N164">
            <v>885300</v>
          </cell>
          <cell r="O164" t="str">
            <v>C)Glosas total pendiente por respuesta de IPS</v>
          </cell>
          <cell r="P164" t="str">
            <v>FACTURA DEVUELTA</v>
          </cell>
          <cell r="Q164"/>
          <cell r="R164"/>
          <cell r="S164"/>
          <cell r="T164" t="str">
            <v>OK</v>
          </cell>
          <cell r="U164">
            <v>885300</v>
          </cell>
          <cell r="V164">
            <v>0</v>
          </cell>
          <cell r="W164">
            <v>0</v>
          </cell>
          <cell r="X164">
            <v>0</v>
          </cell>
          <cell r="Y164">
            <v>0</v>
          </cell>
          <cell r="Z164">
            <v>885300</v>
          </cell>
          <cell r="AA164">
            <v>0</v>
          </cell>
          <cell r="AB164">
            <v>0</v>
          </cell>
          <cell r="AC164">
            <v>885300</v>
          </cell>
          <cell r="AD164"/>
          <cell r="AE164"/>
        </row>
        <row r="165">
          <cell r="G165" t="str">
            <v>FEMC19339</v>
          </cell>
          <cell r="H165">
            <v>19339</v>
          </cell>
          <cell r="I165"/>
          <cell r="J165" t="str">
            <v>FEMC_19339</v>
          </cell>
          <cell r="K165" t="str">
            <v>890399047_FEMC_19339</v>
          </cell>
          <cell r="L165">
            <v>44254</v>
          </cell>
          <cell r="M165">
            <v>40200</v>
          </cell>
          <cell r="N165">
            <v>40200</v>
          </cell>
          <cell r="O165" t="str">
            <v>C)Glosas total pendiente por respuesta de IPS</v>
          </cell>
          <cell r="P165" t="str">
            <v>FACTURA DEVUELTA</v>
          </cell>
          <cell r="Q165"/>
          <cell r="R165"/>
          <cell r="S165"/>
          <cell r="T165" t="str">
            <v>OK</v>
          </cell>
          <cell r="U165">
            <v>40200</v>
          </cell>
          <cell r="V165">
            <v>0</v>
          </cell>
          <cell r="W165">
            <v>0</v>
          </cell>
          <cell r="X165">
            <v>0</v>
          </cell>
          <cell r="Y165">
            <v>0</v>
          </cell>
          <cell r="Z165">
            <v>40200</v>
          </cell>
          <cell r="AA165">
            <v>0</v>
          </cell>
          <cell r="AB165">
            <v>0</v>
          </cell>
          <cell r="AC165">
            <v>40200</v>
          </cell>
          <cell r="AD165"/>
          <cell r="AE165"/>
        </row>
        <row r="166">
          <cell r="G166" t="str">
            <v>FEMC19360</v>
          </cell>
          <cell r="H166">
            <v>19360</v>
          </cell>
          <cell r="I166"/>
          <cell r="J166" t="str">
            <v>FEMC_19360</v>
          </cell>
          <cell r="K166" t="str">
            <v>890399047_FEMC_19360</v>
          </cell>
          <cell r="L166">
            <v>44254</v>
          </cell>
          <cell r="M166">
            <v>166200</v>
          </cell>
          <cell r="N166">
            <v>166200</v>
          </cell>
          <cell r="O166" t="str">
            <v>C)Glosas total pendiente por respuesta de IPS</v>
          </cell>
          <cell r="P166" t="str">
            <v>FACTURA DEVUELTA</v>
          </cell>
          <cell r="Q166"/>
          <cell r="R166"/>
          <cell r="S166"/>
          <cell r="T166" t="str">
            <v>OK</v>
          </cell>
          <cell r="U166">
            <v>166200</v>
          </cell>
          <cell r="V166">
            <v>0</v>
          </cell>
          <cell r="W166">
            <v>0</v>
          </cell>
          <cell r="X166">
            <v>0</v>
          </cell>
          <cell r="Y166">
            <v>0</v>
          </cell>
          <cell r="Z166">
            <v>166200</v>
          </cell>
          <cell r="AA166">
            <v>0</v>
          </cell>
          <cell r="AB166">
            <v>0</v>
          </cell>
          <cell r="AC166">
            <v>166200</v>
          </cell>
          <cell r="AD166"/>
          <cell r="AE166"/>
        </row>
        <row r="167">
          <cell r="G167" t="str">
            <v>FEMC19371</v>
          </cell>
          <cell r="H167">
            <v>19371</v>
          </cell>
          <cell r="I167"/>
          <cell r="J167" t="str">
            <v>FEMC_19371</v>
          </cell>
          <cell r="K167" t="str">
            <v>890399047_FEMC_19371</v>
          </cell>
          <cell r="L167">
            <v>44254</v>
          </cell>
          <cell r="M167">
            <v>40200</v>
          </cell>
          <cell r="N167">
            <v>40200</v>
          </cell>
          <cell r="O167" t="str">
            <v>C)Glosas total pendiente por respuesta de IPS</v>
          </cell>
          <cell r="P167" t="str">
            <v>FACTURA DEVUELTA</v>
          </cell>
          <cell r="Q167"/>
          <cell r="R167"/>
          <cell r="S167"/>
          <cell r="T167" t="str">
            <v>OK</v>
          </cell>
          <cell r="U167">
            <v>40200</v>
          </cell>
          <cell r="V167">
            <v>0</v>
          </cell>
          <cell r="W167">
            <v>0</v>
          </cell>
          <cell r="X167">
            <v>0</v>
          </cell>
          <cell r="Y167">
            <v>0</v>
          </cell>
          <cell r="Z167">
            <v>40200</v>
          </cell>
          <cell r="AA167">
            <v>0</v>
          </cell>
          <cell r="AB167">
            <v>0</v>
          </cell>
          <cell r="AC167">
            <v>40200</v>
          </cell>
          <cell r="AD167"/>
          <cell r="AE167"/>
        </row>
        <row r="168">
          <cell r="G168" t="str">
            <v>FEMC19411</v>
          </cell>
          <cell r="H168">
            <v>19411</v>
          </cell>
          <cell r="I168"/>
          <cell r="J168" t="str">
            <v>FEMC_19411</v>
          </cell>
          <cell r="K168" t="str">
            <v>890399047_FEMC_19411</v>
          </cell>
          <cell r="L168">
            <v>44254</v>
          </cell>
          <cell r="M168">
            <v>40200</v>
          </cell>
          <cell r="N168">
            <v>40200</v>
          </cell>
          <cell r="O168" t="str">
            <v>C)Glosas total pendiente por respuesta de IPS</v>
          </cell>
          <cell r="P168" t="str">
            <v>FACTURA DEVUELTA</v>
          </cell>
          <cell r="Q168"/>
          <cell r="R168"/>
          <cell r="S168"/>
          <cell r="T168" t="str">
            <v>OK</v>
          </cell>
          <cell r="U168">
            <v>40200</v>
          </cell>
          <cell r="V168">
            <v>0</v>
          </cell>
          <cell r="W168">
            <v>0</v>
          </cell>
          <cell r="X168">
            <v>0</v>
          </cell>
          <cell r="Y168">
            <v>0</v>
          </cell>
          <cell r="Z168">
            <v>40200</v>
          </cell>
          <cell r="AA168">
            <v>0</v>
          </cell>
          <cell r="AB168">
            <v>0</v>
          </cell>
          <cell r="AC168">
            <v>40200</v>
          </cell>
          <cell r="AD168"/>
          <cell r="AE168"/>
        </row>
        <row r="169">
          <cell r="G169" t="str">
            <v>FEMC19417</v>
          </cell>
          <cell r="H169">
            <v>19417</v>
          </cell>
          <cell r="I169"/>
          <cell r="J169" t="str">
            <v>FEMC_19417</v>
          </cell>
          <cell r="K169" t="str">
            <v>890399047_FEMC_19417</v>
          </cell>
          <cell r="L169">
            <v>44254</v>
          </cell>
          <cell r="M169">
            <v>151000</v>
          </cell>
          <cell r="N169">
            <v>151000</v>
          </cell>
          <cell r="O169" t="str">
            <v>C)Glosas total pendiente por respuesta de IPS</v>
          </cell>
          <cell r="P169" t="str">
            <v>FACTURA DEVUELTA</v>
          </cell>
          <cell r="Q169"/>
          <cell r="R169"/>
          <cell r="S169"/>
          <cell r="T169" t="str">
            <v>OK</v>
          </cell>
          <cell r="U169">
            <v>151000</v>
          </cell>
          <cell r="V169">
            <v>0</v>
          </cell>
          <cell r="W169">
            <v>0</v>
          </cell>
          <cell r="X169">
            <v>0</v>
          </cell>
          <cell r="Y169">
            <v>0</v>
          </cell>
          <cell r="Z169">
            <v>151000</v>
          </cell>
          <cell r="AA169">
            <v>0</v>
          </cell>
          <cell r="AB169">
            <v>0</v>
          </cell>
          <cell r="AC169">
            <v>151000</v>
          </cell>
          <cell r="AD169"/>
          <cell r="AE169"/>
        </row>
        <row r="170">
          <cell r="G170" t="str">
            <v>FEMC19424</v>
          </cell>
          <cell r="H170">
            <v>19424</v>
          </cell>
          <cell r="I170"/>
          <cell r="J170" t="str">
            <v>FEMC_19424</v>
          </cell>
          <cell r="K170" t="str">
            <v>890399047_FEMC_19424</v>
          </cell>
          <cell r="L170">
            <v>44254</v>
          </cell>
          <cell r="M170">
            <v>40200</v>
          </cell>
          <cell r="N170">
            <v>40200</v>
          </cell>
          <cell r="O170" t="str">
            <v>C)Glosas total pendiente por respuesta de IPS</v>
          </cell>
          <cell r="P170" t="str">
            <v>FACTURA DEVUELTA</v>
          </cell>
          <cell r="Q170"/>
          <cell r="R170"/>
          <cell r="S170"/>
          <cell r="T170" t="str">
            <v>OK</v>
          </cell>
          <cell r="U170">
            <v>40200</v>
          </cell>
          <cell r="V170">
            <v>0</v>
          </cell>
          <cell r="W170">
            <v>0</v>
          </cell>
          <cell r="X170">
            <v>0</v>
          </cell>
          <cell r="Y170">
            <v>0</v>
          </cell>
          <cell r="Z170">
            <v>40200</v>
          </cell>
          <cell r="AA170">
            <v>0</v>
          </cell>
          <cell r="AB170">
            <v>0</v>
          </cell>
          <cell r="AC170">
            <v>40200</v>
          </cell>
          <cell r="AD170"/>
          <cell r="AE170"/>
        </row>
        <row r="171">
          <cell r="G171" t="str">
            <v>FEMC19455</v>
          </cell>
          <cell r="H171">
            <v>19455</v>
          </cell>
          <cell r="I171"/>
          <cell r="J171" t="str">
            <v>FEMC_19455</v>
          </cell>
          <cell r="K171" t="str">
            <v>890399047_FEMC_19455</v>
          </cell>
          <cell r="L171">
            <v>44254</v>
          </cell>
          <cell r="M171">
            <v>40200</v>
          </cell>
          <cell r="N171">
            <v>40200</v>
          </cell>
          <cell r="O171" t="str">
            <v>C)Glosas total pendiente por respuesta de IPS</v>
          </cell>
          <cell r="P171" t="str">
            <v>FACTURA DEVUELTA</v>
          </cell>
          <cell r="Q171"/>
          <cell r="R171"/>
          <cell r="S171"/>
          <cell r="T171" t="str">
            <v>OK</v>
          </cell>
          <cell r="U171">
            <v>40200</v>
          </cell>
          <cell r="V171">
            <v>0</v>
          </cell>
          <cell r="W171">
            <v>0</v>
          </cell>
          <cell r="X171">
            <v>0</v>
          </cell>
          <cell r="Y171">
            <v>0</v>
          </cell>
          <cell r="Z171">
            <v>40200</v>
          </cell>
          <cell r="AA171">
            <v>0</v>
          </cell>
          <cell r="AB171">
            <v>0</v>
          </cell>
          <cell r="AC171">
            <v>40200</v>
          </cell>
          <cell r="AD171"/>
          <cell r="AE171"/>
        </row>
        <row r="172">
          <cell r="G172" t="str">
            <v>FEMC19626</v>
          </cell>
          <cell r="H172">
            <v>19626</v>
          </cell>
          <cell r="I172"/>
          <cell r="J172" t="str">
            <v>FEMC_19626</v>
          </cell>
          <cell r="K172" t="str">
            <v>890399047_FEMC_19626</v>
          </cell>
          <cell r="L172">
            <v>44254</v>
          </cell>
          <cell r="M172">
            <v>498582</v>
          </cell>
          <cell r="N172">
            <v>498582</v>
          </cell>
          <cell r="O172" t="str">
            <v>C)Glosas total pendiente por respuesta de IPS</v>
          </cell>
          <cell r="P172" t="str">
            <v>FACTURA DEVUELTA</v>
          </cell>
          <cell r="Q172"/>
          <cell r="R172"/>
          <cell r="S172"/>
          <cell r="T172" t="str">
            <v>OK</v>
          </cell>
          <cell r="U172">
            <v>498582</v>
          </cell>
          <cell r="V172">
            <v>0</v>
          </cell>
          <cell r="W172">
            <v>0</v>
          </cell>
          <cell r="X172">
            <v>0</v>
          </cell>
          <cell r="Y172">
            <v>0</v>
          </cell>
          <cell r="Z172">
            <v>498582</v>
          </cell>
          <cell r="AA172">
            <v>0</v>
          </cell>
          <cell r="AB172">
            <v>0</v>
          </cell>
          <cell r="AC172">
            <v>498582</v>
          </cell>
          <cell r="AD172"/>
          <cell r="AE172"/>
        </row>
        <row r="173">
          <cell r="G173" t="str">
            <v>FEMC23985</v>
          </cell>
          <cell r="H173">
            <v>23985</v>
          </cell>
          <cell r="I173"/>
          <cell r="J173" t="str">
            <v>FEMC_23985</v>
          </cell>
          <cell r="K173" t="str">
            <v>890399047_FEMC_23985</v>
          </cell>
          <cell r="L173">
            <v>44285</v>
          </cell>
          <cell r="M173">
            <v>722500</v>
          </cell>
          <cell r="N173">
            <v>722500</v>
          </cell>
          <cell r="O173" t="str">
            <v>C)Glosas total pendiente por respuesta de IPS</v>
          </cell>
          <cell r="P173" t="str">
            <v>FACTURA DEVUELTA</v>
          </cell>
          <cell r="Q173"/>
          <cell r="R173"/>
          <cell r="S173"/>
          <cell r="T173" t="str">
            <v>OK</v>
          </cell>
          <cell r="U173">
            <v>722500</v>
          </cell>
          <cell r="V173">
            <v>0</v>
          </cell>
          <cell r="W173">
            <v>0</v>
          </cell>
          <cell r="X173">
            <v>0</v>
          </cell>
          <cell r="Y173">
            <v>0</v>
          </cell>
          <cell r="Z173">
            <v>722500</v>
          </cell>
          <cell r="AA173">
            <v>0</v>
          </cell>
          <cell r="AB173">
            <v>0</v>
          </cell>
          <cell r="AC173">
            <v>722500</v>
          </cell>
          <cell r="AD173"/>
          <cell r="AE173"/>
        </row>
        <row r="174">
          <cell r="G174" t="str">
            <v>FEMC23989</v>
          </cell>
          <cell r="H174">
            <v>23989</v>
          </cell>
          <cell r="I174"/>
          <cell r="J174" t="str">
            <v>FEMC_23989</v>
          </cell>
          <cell r="K174" t="str">
            <v>890399047_FEMC_23989</v>
          </cell>
          <cell r="L174">
            <v>44285</v>
          </cell>
          <cell r="M174">
            <v>40200</v>
          </cell>
          <cell r="N174">
            <v>40200</v>
          </cell>
          <cell r="O174" t="str">
            <v>C)Glosas total pendiente por respuesta de IPS</v>
          </cell>
          <cell r="P174" t="str">
            <v>FACTURA DEVUELTA</v>
          </cell>
          <cell r="Q174"/>
          <cell r="R174"/>
          <cell r="S174"/>
          <cell r="T174" t="str">
            <v>OK</v>
          </cell>
          <cell r="U174">
            <v>40200</v>
          </cell>
          <cell r="V174">
            <v>0</v>
          </cell>
          <cell r="W174">
            <v>0</v>
          </cell>
          <cell r="X174">
            <v>0</v>
          </cell>
          <cell r="Y174">
            <v>0</v>
          </cell>
          <cell r="Z174">
            <v>40200</v>
          </cell>
          <cell r="AA174">
            <v>0</v>
          </cell>
          <cell r="AB174">
            <v>0</v>
          </cell>
          <cell r="AC174">
            <v>40200</v>
          </cell>
          <cell r="AD174"/>
          <cell r="AE174"/>
        </row>
        <row r="175">
          <cell r="G175" t="str">
            <v>FEMC24001</v>
          </cell>
          <cell r="H175">
            <v>24001</v>
          </cell>
          <cell r="I175"/>
          <cell r="J175" t="str">
            <v>FEMC_24001</v>
          </cell>
          <cell r="K175" t="str">
            <v>890399047_FEMC_24001</v>
          </cell>
          <cell r="L175">
            <v>44285</v>
          </cell>
          <cell r="M175">
            <v>40200</v>
          </cell>
          <cell r="N175">
            <v>40200</v>
          </cell>
          <cell r="O175" t="str">
            <v>C)Glosas total pendiente por respuesta de IPS</v>
          </cell>
          <cell r="P175" t="str">
            <v>FACTURA DEVUELTA</v>
          </cell>
          <cell r="Q175"/>
          <cell r="R175"/>
          <cell r="S175"/>
          <cell r="T175" t="str">
            <v>OK</v>
          </cell>
          <cell r="U175">
            <v>40200</v>
          </cell>
          <cell r="V175">
            <v>0</v>
          </cell>
          <cell r="W175">
            <v>0</v>
          </cell>
          <cell r="X175">
            <v>0</v>
          </cell>
          <cell r="Y175">
            <v>0</v>
          </cell>
          <cell r="Z175">
            <v>40200</v>
          </cell>
          <cell r="AA175">
            <v>0</v>
          </cell>
          <cell r="AB175">
            <v>0</v>
          </cell>
          <cell r="AC175">
            <v>40200</v>
          </cell>
          <cell r="AD175"/>
          <cell r="AE175"/>
        </row>
        <row r="176">
          <cell r="G176" t="str">
            <v>FEMC24106</v>
          </cell>
          <cell r="H176">
            <v>24106</v>
          </cell>
          <cell r="I176"/>
          <cell r="J176" t="str">
            <v>FEMC_24106</v>
          </cell>
          <cell r="K176" t="str">
            <v>890399047_FEMC_24106</v>
          </cell>
          <cell r="L176">
            <v>44286</v>
          </cell>
          <cell r="M176">
            <v>40200</v>
          </cell>
          <cell r="N176">
            <v>40200</v>
          </cell>
          <cell r="O176" t="str">
            <v>C)Glosas total pendiente por respuesta de IPS</v>
          </cell>
          <cell r="P176" t="str">
            <v>FACTURA DEVUELTA</v>
          </cell>
          <cell r="Q176"/>
          <cell r="R176"/>
          <cell r="S176"/>
          <cell r="T176" t="str">
            <v>OK</v>
          </cell>
          <cell r="U176">
            <v>40200</v>
          </cell>
          <cell r="V176">
            <v>0</v>
          </cell>
          <cell r="W176">
            <v>0</v>
          </cell>
          <cell r="X176">
            <v>0</v>
          </cell>
          <cell r="Y176">
            <v>0</v>
          </cell>
          <cell r="Z176">
            <v>40200</v>
          </cell>
          <cell r="AA176">
            <v>0</v>
          </cell>
          <cell r="AB176">
            <v>0</v>
          </cell>
          <cell r="AC176">
            <v>40200</v>
          </cell>
          <cell r="AD176"/>
          <cell r="AE176"/>
        </row>
        <row r="177">
          <cell r="G177" t="str">
            <v>FEMC29020</v>
          </cell>
          <cell r="H177">
            <v>29020</v>
          </cell>
          <cell r="I177"/>
          <cell r="J177" t="str">
            <v>FEMC_29020</v>
          </cell>
          <cell r="K177" t="str">
            <v>890399047_FEMC_29020</v>
          </cell>
          <cell r="L177">
            <v>44328</v>
          </cell>
          <cell r="M177">
            <v>200832</v>
          </cell>
          <cell r="N177">
            <v>200832</v>
          </cell>
          <cell r="O177" t="str">
            <v>C)Glosas total pendiente por respuesta de IPS</v>
          </cell>
          <cell r="P177" t="str">
            <v>FACTURA DEVUELTA</v>
          </cell>
          <cell r="Q177"/>
          <cell r="R177"/>
          <cell r="S177"/>
          <cell r="T177" t="str">
            <v>OK</v>
          </cell>
          <cell r="U177">
            <v>200832</v>
          </cell>
          <cell r="V177">
            <v>0</v>
          </cell>
          <cell r="W177">
            <v>0</v>
          </cell>
          <cell r="X177">
            <v>0</v>
          </cell>
          <cell r="Y177">
            <v>0</v>
          </cell>
          <cell r="Z177">
            <v>200832</v>
          </cell>
          <cell r="AA177">
            <v>0</v>
          </cell>
          <cell r="AB177">
            <v>0</v>
          </cell>
          <cell r="AC177">
            <v>200832</v>
          </cell>
          <cell r="AD177"/>
          <cell r="AE177"/>
        </row>
        <row r="178">
          <cell r="G178" t="str">
            <v>FEMC29376</v>
          </cell>
          <cell r="H178">
            <v>29376</v>
          </cell>
          <cell r="I178"/>
          <cell r="J178" t="str">
            <v>FEMC_29376</v>
          </cell>
          <cell r="K178" t="str">
            <v>890399047_FEMC_29376</v>
          </cell>
          <cell r="L178">
            <v>44333</v>
          </cell>
          <cell r="M178">
            <v>144000</v>
          </cell>
          <cell r="N178">
            <v>144000</v>
          </cell>
          <cell r="O178" t="str">
            <v>C)Glosas total pendiente por respuesta de IPS</v>
          </cell>
          <cell r="P178" t="str">
            <v>FACTURA DEVUELTA</v>
          </cell>
          <cell r="Q178"/>
          <cell r="R178"/>
          <cell r="S178"/>
          <cell r="T178" t="str">
            <v>OK</v>
          </cell>
          <cell r="U178">
            <v>144000</v>
          </cell>
          <cell r="V178">
            <v>0</v>
          </cell>
          <cell r="W178">
            <v>0</v>
          </cell>
          <cell r="X178">
            <v>0</v>
          </cell>
          <cell r="Y178">
            <v>0</v>
          </cell>
          <cell r="Z178">
            <v>144000</v>
          </cell>
          <cell r="AA178">
            <v>0</v>
          </cell>
          <cell r="AB178">
            <v>0</v>
          </cell>
          <cell r="AC178">
            <v>144000</v>
          </cell>
          <cell r="AD178"/>
          <cell r="AE178"/>
        </row>
        <row r="179">
          <cell r="G179" t="str">
            <v>FEMC26191</v>
          </cell>
          <cell r="H179">
            <v>26191</v>
          </cell>
          <cell r="I179"/>
          <cell r="J179" t="str">
            <v>FEMC_26191</v>
          </cell>
          <cell r="K179" t="str">
            <v>890399047_FEMC_26191</v>
          </cell>
          <cell r="L179">
            <v>44305</v>
          </cell>
          <cell r="M179">
            <v>120000</v>
          </cell>
          <cell r="N179">
            <v>120000</v>
          </cell>
          <cell r="O179" t="str">
            <v>C)Glosas total pendiente por respuesta de IPS</v>
          </cell>
          <cell r="P179" t="str">
            <v>FACTURA DEVUELTA</v>
          </cell>
          <cell r="Q179"/>
          <cell r="R179"/>
          <cell r="S179"/>
          <cell r="T179" t="str">
            <v>OK</v>
          </cell>
          <cell r="U179">
            <v>120000</v>
          </cell>
          <cell r="V179">
            <v>0</v>
          </cell>
          <cell r="W179">
            <v>0</v>
          </cell>
          <cell r="X179">
            <v>0</v>
          </cell>
          <cell r="Y179">
            <v>0</v>
          </cell>
          <cell r="Z179">
            <v>120000</v>
          </cell>
          <cell r="AA179">
            <v>0</v>
          </cell>
          <cell r="AB179">
            <v>0</v>
          </cell>
          <cell r="AC179">
            <v>120000</v>
          </cell>
          <cell r="AD179"/>
          <cell r="AE179"/>
        </row>
        <row r="180">
          <cell r="G180" t="str">
            <v>FEMC28358</v>
          </cell>
          <cell r="H180">
            <v>28358</v>
          </cell>
          <cell r="I180"/>
          <cell r="J180" t="str">
            <v>FEMC_28358</v>
          </cell>
          <cell r="K180" t="str">
            <v>890399047_FEMC_28358</v>
          </cell>
          <cell r="L180">
            <v>44316</v>
          </cell>
          <cell r="M180">
            <v>40200</v>
          </cell>
          <cell r="N180">
            <v>40200</v>
          </cell>
          <cell r="O180" t="str">
            <v>C)Glosas total pendiente por respuesta de IPS</v>
          </cell>
          <cell r="P180" t="str">
            <v>FACTURA DEVUELTA</v>
          </cell>
          <cell r="Q180"/>
          <cell r="R180"/>
          <cell r="S180"/>
          <cell r="T180" t="str">
            <v>OK</v>
          </cell>
          <cell r="U180">
            <v>40200</v>
          </cell>
          <cell r="V180">
            <v>0</v>
          </cell>
          <cell r="W180">
            <v>0</v>
          </cell>
          <cell r="X180">
            <v>0</v>
          </cell>
          <cell r="Y180">
            <v>0</v>
          </cell>
          <cell r="Z180">
            <v>40200</v>
          </cell>
          <cell r="AA180">
            <v>0</v>
          </cell>
          <cell r="AB180">
            <v>0</v>
          </cell>
          <cell r="AC180">
            <v>40200</v>
          </cell>
          <cell r="AD180"/>
          <cell r="AE180"/>
        </row>
        <row r="181">
          <cell r="G181" t="str">
            <v>FEMC28368</v>
          </cell>
          <cell r="H181">
            <v>28368</v>
          </cell>
          <cell r="I181"/>
          <cell r="J181" t="str">
            <v>FEMC_28368</v>
          </cell>
          <cell r="K181" t="str">
            <v>890399047_FEMC_28368</v>
          </cell>
          <cell r="L181">
            <v>44316</v>
          </cell>
          <cell r="M181">
            <v>40200</v>
          </cell>
          <cell r="N181">
            <v>40200</v>
          </cell>
          <cell r="O181" t="str">
            <v>C)Glosas total pendiente por respuesta de IPS</v>
          </cell>
          <cell r="P181" t="str">
            <v>FACTURA DEVUELTA</v>
          </cell>
          <cell r="Q181"/>
          <cell r="R181"/>
          <cell r="S181"/>
          <cell r="T181" t="str">
            <v>OK</v>
          </cell>
          <cell r="U181">
            <v>40200</v>
          </cell>
          <cell r="V181">
            <v>0</v>
          </cell>
          <cell r="W181">
            <v>0</v>
          </cell>
          <cell r="X181">
            <v>0</v>
          </cell>
          <cell r="Y181">
            <v>0</v>
          </cell>
          <cell r="Z181">
            <v>40200</v>
          </cell>
          <cell r="AA181">
            <v>0</v>
          </cell>
          <cell r="AB181">
            <v>0</v>
          </cell>
          <cell r="AC181">
            <v>40200</v>
          </cell>
          <cell r="AD181"/>
          <cell r="AE181"/>
        </row>
        <row r="182">
          <cell r="G182" t="str">
            <v>FEMC28405</v>
          </cell>
          <cell r="H182">
            <v>28405</v>
          </cell>
          <cell r="I182"/>
          <cell r="J182" t="str">
            <v>FEMC_28405</v>
          </cell>
          <cell r="K182" t="str">
            <v>890399047_FEMC_28405</v>
          </cell>
          <cell r="L182">
            <v>44316</v>
          </cell>
          <cell r="M182">
            <v>40200</v>
          </cell>
          <cell r="N182">
            <v>40200</v>
          </cell>
          <cell r="O182" t="str">
            <v>C)Glosas total pendiente por respuesta de IPS</v>
          </cell>
          <cell r="P182" t="str">
            <v>FACTURA DEVUELTA</v>
          </cell>
          <cell r="Q182"/>
          <cell r="R182"/>
          <cell r="S182"/>
          <cell r="T182" t="str">
            <v>OK</v>
          </cell>
          <cell r="U182">
            <v>40200</v>
          </cell>
          <cell r="V182">
            <v>0</v>
          </cell>
          <cell r="W182">
            <v>0</v>
          </cell>
          <cell r="X182">
            <v>0</v>
          </cell>
          <cell r="Y182">
            <v>0</v>
          </cell>
          <cell r="Z182">
            <v>40200</v>
          </cell>
          <cell r="AA182">
            <v>0</v>
          </cell>
          <cell r="AB182">
            <v>0</v>
          </cell>
          <cell r="AC182">
            <v>40200</v>
          </cell>
          <cell r="AD182"/>
          <cell r="AE182"/>
        </row>
        <row r="183">
          <cell r="G183" t="str">
            <v>FEMC28561</v>
          </cell>
          <cell r="H183">
            <v>28561</v>
          </cell>
          <cell r="I183"/>
          <cell r="J183" t="str">
            <v>FEMC_28561</v>
          </cell>
          <cell r="K183" t="str">
            <v>890399047_FEMC_28561</v>
          </cell>
          <cell r="L183">
            <v>44319</v>
          </cell>
          <cell r="M183">
            <v>197332</v>
          </cell>
          <cell r="N183">
            <v>197332</v>
          </cell>
          <cell r="O183" t="str">
            <v>C)Glosas total pendiente por respuesta de IPS</v>
          </cell>
          <cell r="P183" t="str">
            <v>FACTURA DEVUELTA</v>
          </cell>
          <cell r="Q183"/>
          <cell r="R183"/>
          <cell r="S183"/>
          <cell r="T183" t="str">
            <v>OK</v>
          </cell>
          <cell r="U183">
            <v>197332</v>
          </cell>
          <cell r="V183">
            <v>0</v>
          </cell>
          <cell r="W183">
            <v>0</v>
          </cell>
          <cell r="X183">
            <v>0</v>
          </cell>
          <cell r="Y183">
            <v>0</v>
          </cell>
          <cell r="Z183">
            <v>197332</v>
          </cell>
          <cell r="AA183">
            <v>0</v>
          </cell>
          <cell r="AB183">
            <v>0</v>
          </cell>
          <cell r="AC183">
            <v>197332</v>
          </cell>
          <cell r="AD183"/>
          <cell r="AE183"/>
        </row>
        <row r="184">
          <cell r="G184" t="str">
            <v>FVM296087</v>
          </cell>
          <cell r="H184">
            <v>296087</v>
          </cell>
          <cell r="I184"/>
          <cell r="J184" t="str">
            <v>FVM_296087</v>
          </cell>
          <cell r="K184" t="str">
            <v>890399047_FVM_296087</v>
          </cell>
          <cell r="L184">
            <v>44066</v>
          </cell>
          <cell r="M184">
            <v>852600</v>
          </cell>
          <cell r="N184">
            <v>852600</v>
          </cell>
          <cell r="O184" t="str">
            <v>C)Glosas total pendiente por respuesta de IPS</v>
          </cell>
          <cell r="P184" t="str">
            <v>FACTURA DEVUELTA</v>
          </cell>
          <cell r="Q184"/>
          <cell r="R184"/>
          <cell r="S184"/>
          <cell r="T184" t="str">
            <v>OK</v>
          </cell>
          <cell r="U184">
            <v>852600</v>
          </cell>
          <cell r="V184">
            <v>0</v>
          </cell>
          <cell r="W184">
            <v>0</v>
          </cell>
          <cell r="X184">
            <v>0</v>
          </cell>
          <cell r="Y184">
            <v>0</v>
          </cell>
          <cell r="Z184">
            <v>852600</v>
          </cell>
          <cell r="AA184">
            <v>0</v>
          </cell>
          <cell r="AB184">
            <v>0</v>
          </cell>
          <cell r="AC184">
            <v>852600</v>
          </cell>
          <cell r="AD184"/>
          <cell r="AE184"/>
        </row>
        <row r="185">
          <cell r="G185" t="str">
            <v>FEMC13904</v>
          </cell>
          <cell r="H185">
            <v>13904</v>
          </cell>
          <cell r="I185"/>
          <cell r="J185" t="str">
            <v>FEMC_13904</v>
          </cell>
          <cell r="K185" t="str">
            <v>890399047_FEMC_13904</v>
          </cell>
          <cell r="L185">
            <v>44217</v>
          </cell>
          <cell r="M185">
            <v>14354814</v>
          </cell>
          <cell r="N185">
            <v>14354814</v>
          </cell>
          <cell r="O185" t="str">
            <v>C)Glosas total pendiente por respuesta de IPS</v>
          </cell>
          <cell r="P185" t="str">
            <v>FACTURA DEVUELTA</v>
          </cell>
          <cell r="Q185"/>
          <cell r="R185"/>
          <cell r="S185"/>
          <cell r="T185" t="str">
            <v>OK</v>
          </cell>
          <cell r="U185">
            <v>14354814</v>
          </cell>
          <cell r="V185">
            <v>0</v>
          </cell>
          <cell r="W185">
            <v>0</v>
          </cell>
          <cell r="X185">
            <v>0</v>
          </cell>
          <cell r="Y185">
            <v>0</v>
          </cell>
          <cell r="Z185">
            <v>14354814</v>
          </cell>
          <cell r="AA185">
            <v>0</v>
          </cell>
          <cell r="AB185">
            <v>0</v>
          </cell>
          <cell r="AC185">
            <v>14354814</v>
          </cell>
          <cell r="AD185"/>
          <cell r="AE185"/>
        </row>
        <row r="186">
          <cell r="G186" t="str">
            <v>FEMC14177</v>
          </cell>
          <cell r="H186">
            <v>14177</v>
          </cell>
          <cell r="I186"/>
          <cell r="J186" t="str">
            <v>FEMC_14177</v>
          </cell>
          <cell r="K186" t="str">
            <v>890399047_FEMC_14177</v>
          </cell>
          <cell r="L186">
            <v>44219</v>
          </cell>
          <cell r="M186">
            <v>1141500</v>
          </cell>
          <cell r="N186">
            <v>1141500</v>
          </cell>
          <cell r="O186" t="str">
            <v>C)Glosas total pendiente por respuesta de IPS</v>
          </cell>
          <cell r="P186" t="str">
            <v>FACTURA DEVUELTA</v>
          </cell>
          <cell r="Q186"/>
          <cell r="R186"/>
          <cell r="S186"/>
          <cell r="T186" t="str">
            <v>OK</v>
          </cell>
          <cell r="U186">
            <v>1141500</v>
          </cell>
          <cell r="V186">
            <v>0</v>
          </cell>
          <cell r="W186">
            <v>0</v>
          </cell>
          <cell r="X186">
            <v>0</v>
          </cell>
          <cell r="Y186">
            <v>0</v>
          </cell>
          <cell r="Z186">
            <v>1141500</v>
          </cell>
          <cell r="AA186">
            <v>0</v>
          </cell>
          <cell r="AB186">
            <v>0</v>
          </cell>
          <cell r="AC186">
            <v>1141500</v>
          </cell>
          <cell r="AD186"/>
          <cell r="AE186"/>
        </row>
        <row r="187">
          <cell r="G187" t="str">
            <v>FEMC14889</v>
          </cell>
          <cell r="H187">
            <v>14889</v>
          </cell>
          <cell r="I187"/>
          <cell r="J187" t="str">
            <v>FEMC_14889</v>
          </cell>
          <cell r="K187" t="str">
            <v>890399047_FEMC_14889</v>
          </cell>
          <cell r="L187">
            <v>44225</v>
          </cell>
          <cell r="M187">
            <v>885300</v>
          </cell>
          <cell r="N187">
            <v>885300</v>
          </cell>
          <cell r="O187" t="str">
            <v>C)Glosas total pendiente por respuesta de IPS</v>
          </cell>
          <cell r="P187" t="str">
            <v>FACTURA DEVUELTA</v>
          </cell>
          <cell r="Q187"/>
          <cell r="R187"/>
          <cell r="S187"/>
          <cell r="T187" t="str">
            <v>OK</v>
          </cell>
          <cell r="U187">
            <v>885300</v>
          </cell>
          <cell r="V187">
            <v>0</v>
          </cell>
          <cell r="W187">
            <v>0</v>
          </cell>
          <cell r="X187">
            <v>0</v>
          </cell>
          <cell r="Y187">
            <v>0</v>
          </cell>
          <cell r="Z187">
            <v>885300</v>
          </cell>
          <cell r="AA187">
            <v>0</v>
          </cell>
          <cell r="AB187">
            <v>0</v>
          </cell>
          <cell r="AC187">
            <v>885300</v>
          </cell>
          <cell r="AD187"/>
          <cell r="AE187"/>
        </row>
        <row r="188">
          <cell r="G188" t="str">
            <v>FEMC14892</v>
          </cell>
          <cell r="H188">
            <v>14892</v>
          </cell>
          <cell r="I188"/>
          <cell r="J188" t="str">
            <v>FEMC_14892</v>
          </cell>
          <cell r="K188" t="str">
            <v>890399047_FEMC_14892</v>
          </cell>
          <cell r="L188">
            <v>44225</v>
          </cell>
          <cell r="M188">
            <v>40200</v>
          </cell>
          <cell r="N188">
            <v>40200</v>
          </cell>
          <cell r="O188" t="str">
            <v>C)Glosas total pendiente por respuesta de IPS</v>
          </cell>
          <cell r="P188" t="str">
            <v>FACTURA DEVUELTA</v>
          </cell>
          <cell r="Q188"/>
          <cell r="R188"/>
          <cell r="S188"/>
          <cell r="T188" t="str">
            <v>OK</v>
          </cell>
          <cell r="U188">
            <v>40200</v>
          </cell>
          <cell r="V188">
            <v>0</v>
          </cell>
          <cell r="W188">
            <v>0</v>
          </cell>
          <cell r="X188">
            <v>0</v>
          </cell>
          <cell r="Y188">
            <v>0</v>
          </cell>
          <cell r="Z188">
            <v>40200</v>
          </cell>
          <cell r="AA188">
            <v>0</v>
          </cell>
          <cell r="AB188">
            <v>0</v>
          </cell>
          <cell r="AC188">
            <v>40200</v>
          </cell>
          <cell r="AD188"/>
          <cell r="AE188"/>
        </row>
        <row r="189">
          <cell r="G189" t="str">
            <v>FEMC14900</v>
          </cell>
          <cell r="H189">
            <v>14900</v>
          </cell>
          <cell r="I189"/>
          <cell r="J189" t="str">
            <v>FEMC_14900</v>
          </cell>
          <cell r="K189" t="str">
            <v>890399047_FEMC_14900</v>
          </cell>
          <cell r="L189">
            <v>44225</v>
          </cell>
          <cell r="M189">
            <v>815800</v>
          </cell>
          <cell r="N189">
            <v>815800</v>
          </cell>
          <cell r="O189" t="str">
            <v>C)Glosas total pendiente por respuesta de IPS</v>
          </cell>
          <cell r="P189" t="str">
            <v>FACTURA DEVUELTA</v>
          </cell>
          <cell r="Q189"/>
          <cell r="R189"/>
          <cell r="S189"/>
          <cell r="T189" t="str">
            <v>OK</v>
          </cell>
          <cell r="U189">
            <v>815800</v>
          </cell>
          <cell r="V189">
            <v>0</v>
          </cell>
          <cell r="W189">
            <v>0</v>
          </cell>
          <cell r="X189">
            <v>0</v>
          </cell>
          <cell r="Y189">
            <v>0</v>
          </cell>
          <cell r="Z189">
            <v>815800</v>
          </cell>
          <cell r="AA189">
            <v>0</v>
          </cell>
          <cell r="AB189">
            <v>0</v>
          </cell>
          <cell r="AC189">
            <v>815800</v>
          </cell>
          <cell r="AD189"/>
          <cell r="AE189"/>
        </row>
        <row r="190">
          <cell r="G190" t="str">
            <v>FEMC14901</v>
          </cell>
          <cell r="H190">
            <v>14901</v>
          </cell>
          <cell r="I190"/>
          <cell r="J190" t="str">
            <v>FEMC_14901</v>
          </cell>
          <cell r="K190" t="str">
            <v>890399047_FEMC_14901</v>
          </cell>
          <cell r="L190">
            <v>44225</v>
          </cell>
          <cell r="M190">
            <v>40200</v>
          </cell>
          <cell r="N190">
            <v>40200</v>
          </cell>
          <cell r="O190" t="str">
            <v>C)Glosas total pendiente por respuesta de IPS</v>
          </cell>
          <cell r="P190" t="str">
            <v>FACTURA DEVUELTA</v>
          </cell>
          <cell r="Q190"/>
          <cell r="R190"/>
          <cell r="S190"/>
          <cell r="T190" t="str">
            <v>OK</v>
          </cell>
          <cell r="U190">
            <v>40200</v>
          </cell>
          <cell r="V190">
            <v>0</v>
          </cell>
          <cell r="W190">
            <v>0</v>
          </cell>
          <cell r="X190">
            <v>0</v>
          </cell>
          <cell r="Y190">
            <v>0</v>
          </cell>
          <cell r="Z190">
            <v>40200</v>
          </cell>
          <cell r="AA190">
            <v>0</v>
          </cell>
          <cell r="AB190">
            <v>0</v>
          </cell>
          <cell r="AC190">
            <v>40200</v>
          </cell>
          <cell r="AD190"/>
          <cell r="AE190"/>
        </row>
        <row r="191">
          <cell r="G191" t="str">
            <v>FEMC14910</v>
          </cell>
          <cell r="H191">
            <v>14910</v>
          </cell>
          <cell r="I191"/>
          <cell r="J191" t="str">
            <v>FEMC_14910</v>
          </cell>
          <cell r="K191" t="str">
            <v>890399047_FEMC_14910</v>
          </cell>
          <cell r="L191">
            <v>44225</v>
          </cell>
          <cell r="M191">
            <v>611700</v>
          </cell>
          <cell r="N191">
            <v>611700</v>
          </cell>
          <cell r="O191" t="str">
            <v>C)Glosas total pendiente por respuesta de IPS</v>
          </cell>
          <cell r="P191" t="str">
            <v>FACTURA DEVUELTA</v>
          </cell>
          <cell r="Q191"/>
          <cell r="R191"/>
          <cell r="S191"/>
          <cell r="T191" t="str">
            <v>OK</v>
          </cell>
          <cell r="U191">
            <v>611700</v>
          </cell>
          <cell r="V191">
            <v>0</v>
          </cell>
          <cell r="W191">
            <v>0</v>
          </cell>
          <cell r="X191">
            <v>0</v>
          </cell>
          <cell r="Y191">
            <v>0</v>
          </cell>
          <cell r="Z191">
            <v>611700</v>
          </cell>
          <cell r="AA191">
            <v>0</v>
          </cell>
          <cell r="AB191">
            <v>0</v>
          </cell>
          <cell r="AC191">
            <v>611700</v>
          </cell>
          <cell r="AD191"/>
          <cell r="AE191"/>
        </row>
        <row r="192">
          <cell r="G192" t="str">
            <v>FEMC14913</v>
          </cell>
          <cell r="H192">
            <v>14913</v>
          </cell>
          <cell r="I192"/>
          <cell r="J192" t="str">
            <v>FEMC_14913</v>
          </cell>
          <cell r="K192" t="str">
            <v>890399047_FEMC_14913</v>
          </cell>
          <cell r="L192">
            <v>44225</v>
          </cell>
          <cell r="M192">
            <v>611700</v>
          </cell>
          <cell r="N192">
            <v>611700</v>
          </cell>
          <cell r="O192" t="str">
            <v>C)Glosas total pendiente por respuesta de IPS</v>
          </cell>
          <cell r="P192" t="str">
            <v>FACTURA DEVUELTA</v>
          </cell>
          <cell r="Q192"/>
          <cell r="R192"/>
          <cell r="S192"/>
          <cell r="T192" t="str">
            <v>OK</v>
          </cell>
          <cell r="U192">
            <v>611700</v>
          </cell>
          <cell r="V192">
            <v>0</v>
          </cell>
          <cell r="W192">
            <v>0</v>
          </cell>
          <cell r="X192">
            <v>0</v>
          </cell>
          <cell r="Y192">
            <v>0</v>
          </cell>
          <cell r="Z192">
            <v>611700</v>
          </cell>
          <cell r="AA192">
            <v>0</v>
          </cell>
          <cell r="AB192">
            <v>0</v>
          </cell>
          <cell r="AC192">
            <v>611700</v>
          </cell>
          <cell r="AD192"/>
          <cell r="AE192"/>
        </row>
        <row r="193">
          <cell r="G193" t="str">
            <v>FEMC14937</v>
          </cell>
          <cell r="H193">
            <v>14937</v>
          </cell>
          <cell r="I193"/>
          <cell r="J193" t="str">
            <v>FEMC_14937</v>
          </cell>
          <cell r="K193" t="str">
            <v>890399047_FEMC_14937</v>
          </cell>
          <cell r="L193">
            <v>44225</v>
          </cell>
          <cell r="M193">
            <v>7716200</v>
          </cell>
          <cell r="N193">
            <v>7716200</v>
          </cell>
          <cell r="O193" t="str">
            <v>C)Glosas total pendiente por respuesta de IPS</v>
          </cell>
          <cell r="P193" t="str">
            <v>FACTURA DEVUELTA</v>
          </cell>
          <cell r="Q193"/>
          <cell r="R193"/>
          <cell r="S193"/>
          <cell r="T193" t="str">
            <v>OK</v>
          </cell>
          <cell r="U193">
            <v>7716200</v>
          </cell>
          <cell r="V193">
            <v>0</v>
          </cell>
          <cell r="W193">
            <v>0</v>
          </cell>
          <cell r="X193">
            <v>0</v>
          </cell>
          <cell r="Y193">
            <v>0</v>
          </cell>
          <cell r="Z193">
            <v>7716200</v>
          </cell>
          <cell r="AA193">
            <v>0</v>
          </cell>
          <cell r="AB193">
            <v>0</v>
          </cell>
          <cell r="AC193">
            <v>7716200</v>
          </cell>
          <cell r="AD193"/>
          <cell r="AE193"/>
        </row>
        <row r="194">
          <cell r="G194" t="str">
            <v>FEMC14969</v>
          </cell>
          <cell r="H194">
            <v>14969</v>
          </cell>
          <cell r="I194"/>
          <cell r="J194" t="str">
            <v>FEMC_14969</v>
          </cell>
          <cell r="K194" t="str">
            <v>890399047_FEMC_14969</v>
          </cell>
          <cell r="L194">
            <v>44225</v>
          </cell>
          <cell r="M194">
            <v>1269700</v>
          </cell>
          <cell r="N194">
            <v>1269700</v>
          </cell>
          <cell r="O194" t="str">
            <v>C)Glosas total pendiente por respuesta de IPS</v>
          </cell>
          <cell r="P194" t="str">
            <v>FACTURA DEVUELTA</v>
          </cell>
          <cell r="Q194"/>
          <cell r="R194"/>
          <cell r="S194"/>
          <cell r="T194" t="str">
            <v>OK</v>
          </cell>
          <cell r="U194">
            <v>1269700</v>
          </cell>
          <cell r="V194">
            <v>0</v>
          </cell>
          <cell r="W194">
            <v>0</v>
          </cell>
          <cell r="X194">
            <v>0</v>
          </cell>
          <cell r="Y194">
            <v>0</v>
          </cell>
          <cell r="Z194">
            <v>1269700</v>
          </cell>
          <cell r="AA194">
            <v>0</v>
          </cell>
          <cell r="AB194">
            <v>0</v>
          </cell>
          <cell r="AC194">
            <v>1269700</v>
          </cell>
          <cell r="AD194"/>
          <cell r="AE194"/>
        </row>
        <row r="195">
          <cell r="G195" t="str">
            <v>FEMC34089</v>
          </cell>
          <cell r="H195">
            <v>34089</v>
          </cell>
          <cell r="I195"/>
          <cell r="J195" t="str">
            <v>FEMC_34089</v>
          </cell>
          <cell r="K195" t="str">
            <v>890399047_FEMC_34089</v>
          </cell>
          <cell r="L195">
            <v>44377</v>
          </cell>
          <cell r="M195">
            <v>40200</v>
          </cell>
          <cell r="N195">
            <v>40200</v>
          </cell>
          <cell r="O195" t="str">
            <v>C)Glosas total pendiente por respuesta de IPS</v>
          </cell>
          <cell r="P195" t="str">
            <v>FACTURA DEVUELTA</v>
          </cell>
          <cell r="Q195"/>
          <cell r="R195"/>
          <cell r="S195"/>
          <cell r="T195" t="str">
            <v>OK</v>
          </cell>
          <cell r="U195">
            <v>40200</v>
          </cell>
          <cell r="V195">
            <v>0</v>
          </cell>
          <cell r="W195">
            <v>0</v>
          </cell>
          <cell r="X195">
            <v>0</v>
          </cell>
          <cell r="Y195">
            <v>0</v>
          </cell>
          <cell r="Z195">
            <v>40200</v>
          </cell>
          <cell r="AA195">
            <v>0</v>
          </cell>
          <cell r="AB195">
            <v>0</v>
          </cell>
          <cell r="AC195">
            <v>40200</v>
          </cell>
          <cell r="AD195"/>
          <cell r="AE195"/>
        </row>
        <row r="196">
          <cell r="G196" t="str">
            <v>FEMC34189</v>
          </cell>
          <cell r="H196">
            <v>34189</v>
          </cell>
          <cell r="I196"/>
          <cell r="J196" t="str">
            <v>FEMC_34189</v>
          </cell>
          <cell r="K196" t="str">
            <v>890399047_FEMC_34189</v>
          </cell>
          <cell r="L196">
            <v>44377</v>
          </cell>
          <cell r="M196">
            <v>40200</v>
          </cell>
          <cell r="N196">
            <v>40200</v>
          </cell>
          <cell r="O196" t="str">
            <v>C)Glosas total pendiente por respuesta de IPS</v>
          </cell>
          <cell r="P196" t="str">
            <v>FACTURA DEVUELTA</v>
          </cell>
          <cell r="Q196"/>
          <cell r="R196"/>
          <cell r="S196"/>
          <cell r="T196" t="str">
            <v>OK</v>
          </cell>
          <cell r="U196">
            <v>40200</v>
          </cell>
          <cell r="V196">
            <v>0</v>
          </cell>
          <cell r="W196">
            <v>0</v>
          </cell>
          <cell r="X196">
            <v>0</v>
          </cell>
          <cell r="Y196">
            <v>0</v>
          </cell>
          <cell r="Z196">
            <v>40200</v>
          </cell>
          <cell r="AA196">
            <v>0</v>
          </cell>
          <cell r="AB196">
            <v>0</v>
          </cell>
          <cell r="AC196">
            <v>40200</v>
          </cell>
          <cell r="AD196"/>
          <cell r="AE196"/>
        </row>
        <row r="197">
          <cell r="G197" t="str">
            <v>FEMC30873</v>
          </cell>
          <cell r="H197">
            <v>30873</v>
          </cell>
          <cell r="I197"/>
          <cell r="J197" t="str">
            <v>FEMC_30873</v>
          </cell>
          <cell r="K197" t="str">
            <v>890399047_FEMC_30873</v>
          </cell>
          <cell r="L197">
            <v>44347</v>
          </cell>
          <cell r="M197">
            <v>40200</v>
          </cell>
          <cell r="N197">
            <v>40200</v>
          </cell>
          <cell r="O197" t="str">
            <v>C)Glosas total pendiente por respuesta de IPS</v>
          </cell>
          <cell r="P197" t="str">
            <v>FACTURA DEVUELTA</v>
          </cell>
          <cell r="Q197"/>
          <cell r="R197"/>
          <cell r="S197"/>
          <cell r="T197" t="str">
            <v>OK</v>
          </cell>
          <cell r="U197">
            <v>40200</v>
          </cell>
          <cell r="V197">
            <v>0</v>
          </cell>
          <cell r="W197">
            <v>0</v>
          </cell>
          <cell r="X197">
            <v>0</v>
          </cell>
          <cell r="Y197">
            <v>0</v>
          </cell>
          <cell r="Z197">
            <v>40200</v>
          </cell>
          <cell r="AA197">
            <v>0</v>
          </cell>
          <cell r="AB197">
            <v>0</v>
          </cell>
          <cell r="AC197">
            <v>40200</v>
          </cell>
          <cell r="AD197"/>
          <cell r="AE197"/>
        </row>
        <row r="198">
          <cell r="G198" t="str">
            <v>FEMC30882</v>
          </cell>
          <cell r="H198">
            <v>30882</v>
          </cell>
          <cell r="I198"/>
          <cell r="J198" t="str">
            <v>FEMC_30882</v>
          </cell>
          <cell r="K198" t="str">
            <v>890399047_FEMC_30882</v>
          </cell>
          <cell r="L198">
            <v>44347</v>
          </cell>
          <cell r="M198">
            <v>40200</v>
          </cell>
          <cell r="N198">
            <v>40200</v>
          </cell>
          <cell r="O198" t="str">
            <v>C)Glosas total pendiente por respuesta de IPS</v>
          </cell>
          <cell r="P198" t="str">
            <v>FACTURA DEVUELTA</v>
          </cell>
          <cell r="Q198"/>
          <cell r="R198"/>
          <cell r="S198"/>
          <cell r="T198" t="str">
            <v>OK</v>
          </cell>
          <cell r="U198">
            <v>40200</v>
          </cell>
          <cell r="V198">
            <v>0</v>
          </cell>
          <cell r="W198">
            <v>0</v>
          </cell>
          <cell r="X198">
            <v>0</v>
          </cell>
          <cell r="Y198">
            <v>0</v>
          </cell>
          <cell r="Z198">
            <v>40200</v>
          </cell>
          <cell r="AA198">
            <v>0</v>
          </cell>
          <cell r="AB198">
            <v>0</v>
          </cell>
          <cell r="AC198">
            <v>40200</v>
          </cell>
          <cell r="AD198"/>
          <cell r="AE198"/>
        </row>
        <row r="199">
          <cell r="G199" t="str">
            <v>FEMC36993</v>
          </cell>
          <cell r="H199">
            <v>36993</v>
          </cell>
          <cell r="I199"/>
          <cell r="J199" t="str">
            <v>FEMC_36993</v>
          </cell>
          <cell r="K199" t="str">
            <v>890399047_FEMC_36993</v>
          </cell>
          <cell r="L199">
            <v>44406</v>
          </cell>
          <cell r="M199">
            <v>40200</v>
          </cell>
          <cell r="N199">
            <v>40200</v>
          </cell>
          <cell r="O199" t="str">
            <v>C)Glosas total pendiente por respuesta de IPS</v>
          </cell>
          <cell r="P199" t="str">
            <v>FACTURA DEVUELTA</v>
          </cell>
          <cell r="Q199"/>
          <cell r="R199"/>
          <cell r="S199"/>
          <cell r="T199" t="str">
            <v>OK</v>
          </cell>
          <cell r="U199">
            <v>40200</v>
          </cell>
          <cell r="V199">
            <v>0</v>
          </cell>
          <cell r="W199">
            <v>0</v>
          </cell>
          <cell r="X199">
            <v>0</v>
          </cell>
          <cell r="Y199">
            <v>0</v>
          </cell>
          <cell r="Z199">
            <v>40200</v>
          </cell>
          <cell r="AA199">
            <v>0</v>
          </cell>
          <cell r="AB199">
            <v>0</v>
          </cell>
          <cell r="AC199">
            <v>40200</v>
          </cell>
          <cell r="AD199"/>
          <cell r="AE199"/>
        </row>
        <row r="200">
          <cell r="G200" t="str">
            <v>FEMC36994</v>
          </cell>
          <cell r="H200">
            <v>36994</v>
          </cell>
          <cell r="I200"/>
          <cell r="J200" t="str">
            <v>FEMC_36994</v>
          </cell>
          <cell r="K200" t="str">
            <v>890399047_FEMC_36994</v>
          </cell>
          <cell r="L200">
            <v>44406</v>
          </cell>
          <cell r="M200">
            <v>40200</v>
          </cell>
          <cell r="N200">
            <v>40200</v>
          </cell>
          <cell r="O200" t="str">
            <v>C)Glosas total pendiente por respuesta de IPS</v>
          </cell>
          <cell r="P200" t="str">
            <v>FACTURA DEVUELTA</v>
          </cell>
          <cell r="Q200"/>
          <cell r="R200"/>
          <cell r="S200"/>
          <cell r="T200" t="str">
            <v>OK</v>
          </cell>
          <cell r="U200">
            <v>40200</v>
          </cell>
          <cell r="V200">
            <v>0</v>
          </cell>
          <cell r="W200">
            <v>0</v>
          </cell>
          <cell r="X200">
            <v>0</v>
          </cell>
          <cell r="Y200">
            <v>0</v>
          </cell>
          <cell r="Z200">
            <v>40200</v>
          </cell>
          <cell r="AA200">
            <v>0</v>
          </cell>
          <cell r="AB200">
            <v>0</v>
          </cell>
          <cell r="AC200">
            <v>40200</v>
          </cell>
          <cell r="AD200"/>
          <cell r="AE200"/>
        </row>
        <row r="201">
          <cell r="G201" t="str">
            <v>FEMC37095</v>
          </cell>
          <cell r="H201">
            <v>37095</v>
          </cell>
          <cell r="I201"/>
          <cell r="J201" t="str">
            <v>FEMC_37095</v>
          </cell>
          <cell r="K201" t="str">
            <v>890399047_FEMC_37095</v>
          </cell>
          <cell r="L201">
            <v>44406</v>
          </cell>
          <cell r="M201">
            <v>48904658</v>
          </cell>
          <cell r="N201">
            <v>48904658</v>
          </cell>
          <cell r="O201" t="str">
            <v>C)Glosas total pendiente por respuesta de IPS/conciliar diferencia valor de factura</v>
          </cell>
          <cell r="P201" t="str">
            <v>GLOSA POR CONCILIAR</v>
          </cell>
          <cell r="Q201"/>
          <cell r="R201"/>
          <cell r="S201"/>
          <cell r="T201" t="str">
            <v>OK</v>
          </cell>
          <cell r="U201">
            <v>48904658</v>
          </cell>
          <cell r="V201">
            <v>0</v>
          </cell>
          <cell r="W201">
            <v>0</v>
          </cell>
          <cell r="X201">
            <v>0</v>
          </cell>
          <cell r="Y201">
            <v>0</v>
          </cell>
          <cell r="Z201">
            <v>13968175</v>
          </cell>
          <cell r="AA201">
            <v>34936483</v>
          </cell>
          <cell r="AB201">
            <v>34936483</v>
          </cell>
          <cell r="AC201">
            <v>13968175</v>
          </cell>
          <cell r="AD201"/>
          <cell r="AE201"/>
        </row>
        <row r="202">
          <cell r="G202" t="str">
            <v>FEMC36975</v>
          </cell>
          <cell r="H202">
            <v>36975</v>
          </cell>
          <cell r="I202"/>
          <cell r="J202" t="str">
            <v>FEMC_36975</v>
          </cell>
          <cell r="K202" t="str">
            <v>890399047_FEMC_36975</v>
          </cell>
          <cell r="L202">
            <v>44406</v>
          </cell>
          <cell r="M202">
            <v>71433259</v>
          </cell>
          <cell r="N202">
            <v>71433259</v>
          </cell>
          <cell r="O202" t="str">
            <v>C)Glosas total pendiente por respuesta de IPS/conciliar diferencia valor de factura</v>
          </cell>
          <cell r="P202" t="str">
            <v>GLOSA POR CONCILIAR</v>
          </cell>
          <cell r="Q202"/>
          <cell r="R202"/>
          <cell r="S202"/>
          <cell r="T202" t="str">
            <v>OK</v>
          </cell>
          <cell r="U202">
            <v>71433259</v>
          </cell>
          <cell r="V202">
            <v>0</v>
          </cell>
          <cell r="W202">
            <v>0</v>
          </cell>
          <cell r="X202">
            <v>0</v>
          </cell>
          <cell r="Y202">
            <v>0</v>
          </cell>
          <cell r="Z202">
            <v>13706624</v>
          </cell>
          <cell r="AA202">
            <v>57726635</v>
          </cell>
          <cell r="AB202">
            <v>57726635</v>
          </cell>
          <cell r="AC202">
            <v>13706624</v>
          </cell>
          <cell r="AD202"/>
          <cell r="AE202"/>
        </row>
        <row r="203">
          <cell r="G203" t="str">
            <v>FEMC14973</v>
          </cell>
          <cell r="H203">
            <v>14973</v>
          </cell>
          <cell r="I203">
            <v>1221706642</v>
          </cell>
          <cell r="J203" t="str">
            <v>FEMC_14973</v>
          </cell>
          <cell r="K203" t="str">
            <v>890399047_FEMC_14973</v>
          </cell>
          <cell r="L203">
            <v>44225</v>
          </cell>
          <cell r="M203">
            <v>10927426</v>
          </cell>
          <cell r="N203">
            <v>10927426</v>
          </cell>
          <cell r="O203" t="str">
            <v>C)Glosas total pendiente por respuesta de IPS/conciliar diferencia valor de factura</v>
          </cell>
          <cell r="P203" t="str">
            <v>FACTURA CANCELADA Y GLOSA POR CONCILIAR</v>
          </cell>
          <cell r="Q203"/>
          <cell r="R203"/>
          <cell r="S203"/>
          <cell r="T203" t="str">
            <v>OK</v>
          </cell>
          <cell r="U203">
            <v>10927426</v>
          </cell>
          <cell r="V203">
            <v>0</v>
          </cell>
          <cell r="W203">
            <v>0</v>
          </cell>
          <cell r="X203">
            <v>0</v>
          </cell>
          <cell r="Y203">
            <v>0</v>
          </cell>
          <cell r="Z203">
            <v>1402900</v>
          </cell>
          <cell r="AA203">
            <v>9524526</v>
          </cell>
          <cell r="AB203">
            <v>9524526</v>
          </cell>
          <cell r="AC203">
            <v>1402900</v>
          </cell>
          <cell r="AD203">
            <v>0</v>
          </cell>
          <cell r="AE203">
            <v>9524526</v>
          </cell>
        </row>
        <row r="204">
          <cell r="G204" t="str">
            <v>FEMC28665</v>
          </cell>
          <cell r="H204">
            <v>28665</v>
          </cell>
          <cell r="I204"/>
          <cell r="J204" t="str">
            <v>FEMC_28665</v>
          </cell>
          <cell r="K204" t="str">
            <v>890399047_FEMC_28665</v>
          </cell>
          <cell r="L204">
            <v>44321</v>
          </cell>
          <cell r="M204">
            <v>8030348</v>
          </cell>
          <cell r="N204">
            <v>8030348</v>
          </cell>
          <cell r="O204" t="str">
            <v>C)Glosas total pendiente por respuesta de IPS/conciliar diferencia valor de factura</v>
          </cell>
          <cell r="P204" t="str">
            <v xml:space="preserve">FACTURA PENDIENTE DE PROGRMACIÓN DE PAGO Y GLOSA POR CONCILIAR </v>
          </cell>
          <cell r="Q204">
            <v>7737048</v>
          </cell>
          <cell r="R204">
            <v>1221797310</v>
          </cell>
          <cell r="S204"/>
          <cell r="T204" t="str">
            <v>OK</v>
          </cell>
          <cell r="U204">
            <v>8030348</v>
          </cell>
          <cell r="V204">
            <v>0</v>
          </cell>
          <cell r="W204">
            <v>0</v>
          </cell>
          <cell r="X204">
            <v>0</v>
          </cell>
          <cell r="Y204">
            <v>0</v>
          </cell>
          <cell r="Z204">
            <v>293300</v>
          </cell>
          <cell r="AA204">
            <v>7737048</v>
          </cell>
          <cell r="AB204">
            <v>7737048</v>
          </cell>
          <cell r="AC204">
            <v>293300</v>
          </cell>
          <cell r="AD204"/>
          <cell r="AE204"/>
        </row>
      </sheetData>
      <sheetData sheetId="4"/>
      <sheetData sheetId="5"/>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568.356485995369" createdVersion="7" refreshedVersion="7" minRefreshableVersion="3" recordCount="211" xr:uid="{51A10FE3-B4B6-4D94-BE1E-2F9463F42EA8}">
  <cacheSource type="worksheet">
    <worksheetSource ref="A2:AQ213" sheet="ESTADO DE CADA FACTURA"/>
  </cacheSource>
  <cacheFields count="43">
    <cacheField name="NIT IPS" numFmtId="0">
      <sharedItems containsSemiMixedTypes="0" containsString="0" containsNumber="1" containsInteger="1" minValue="890399047" maxValue="890399047"/>
    </cacheField>
    <cacheField name=" ENTIDAD" numFmtId="0">
      <sharedItems/>
    </cacheField>
    <cacheField name="PrefijoFactura" numFmtId="0">
      <sharedItems/>
    </cacheField>
    <cacheField name="NUMERO FACTURA" numFmtId="0">
      <sharedItems containsSemiMixedTypes="0" containsString="0" containsNumber="1" containsInteger="1" minValue="1327" maxValue="296087"/>
    </cacheField>
    <cacheField name="PREFIJO SASS" numFmtId="0">
      <sharedItems containsBlank="1"/>
    </cacheField>
    <cacheField name="NUMERO FACT SASSS" numFmtId="0">
      <sharedItems containsString="0" containsBlank="1" containsNumber="1" containsInteger="1" minValue="1327" maxValue="296087"/>
    </cacheField>
    <cacheField name="DOC CONTABLE" numFmtId="0">
      <sharedItems containsString="0" containsBlank="1" containsNumber="1" containsInteger="1" minValue="1220448683" maxValue="1221706642"/>
    </cacheField>
    <cacheField name="FACTURA" numFmtId="0">
      <sharedItems/>
    </cacheField>
    <cacheField name="LLAVE" numFmtId="0">
      <sharedItems/>
    </cacheField>
    <cacheField name="FECHA FACT IPS" numFmtId="14">
      <sharedItems containsSemiMixedTypes="0" containsNonDate="0" containsDate="1" containsString="0" minDate="2013-09-29T00:00:00" maxDate="2021-12-01T00:00:00"/>
    </cacheField>
    <cacheField name="VALOR FACT IPS" numFmtId="170">
      <sharedItems containsSemiMixedTypes="0" containsString="0" containsNumber="1" containsInteger="1" minValue="100" maxValue="71433259"/>
    </cacheField>
    <cacheField name="SALDO FACT IPS" numFmtId="170">
      <sharedItems containsSemiMixedTypes="0" containsString="0" containsNumber="1" containsInteger="1" minValue="0" maxValue="71433259"/>
    </cacheField>
    <cacheField name="OBSERVACION SASS" numFmtId="0">
      <sharedItems containsBlank="1"/>
    </cacheField>
    <cacheField name="ESTADO EPS ENERO 06 DEL 2022" numFmtId="0">
      <sharedItems count="9">
        <s v="FACTURA CANCELADA"/>
        <s v="FACTURA NO RADICADA"/>
        <s v="FACTURA CORRIENTE"/>
        <s v="FACTURA PENDIENTE DE PROGRAMACIÓN DE PAGO"/>
        <s v="GLOSA ACEPTADA POR IPS"/>
        <s v="FACTURA CANCELADA Y GLOSA ACEPTADA POR IPS"/>
        <s v="FACTURA CERRADA POR EXTEMPORANEIDAD"/>
        <s v="FACTURA CANCELADA PARCIAL Y GLOSA POR CONCILIAR"/>
        <s v="FACTURA DEVUELTA"/>
      </sharedItems>
    </cacheField>
    <cacheField name="POR PAGAR SAP" numFmtId="0">
      <sharedItems containsString="0" containsBlank="1" containsNumber="1" containsInteger="1" minValue="59700" maxValue="57726635"/>
    </cacheField>
    <cacheField name="DOCUMENTO CONTABLE" numFmtId="0">
      <sharedItems containsString="0" containsBlank="1" containsNumber="1" containsInteger="1" minValue="1221797044" maxValue="1221861014"/>
    </cacheField>
    <cacheField name="FUERA DE CIERRE" numFmtId="0">
      <sharedItems containsNonDate="0" containsString="0" containsBlank="1"/>
    </cacheField>
    <cacheField name="VALIDACION ALFA FACT" numFmtId="0">
      <sharedItems/>
    </cacheField>
    <cacheField name="VALOR RADICADO FACT" numFmtId="170">
      <sharedItems containsString="0" containsBlank="1" containsNumber="1" containsInteger="1" minValue="40200" maxValue="71433259"/>
    </cacheField>
    <cacheField name="VALOR GLOSA ACEPTDA" numFmtId="170">
      <sharedItems containsString="0" containsBlank="1" containsNumber="1" containsInteger="1" minValue="0" maxValue="2534700"/>
    </cacheField>
    <cacheField name="OBSERVACION GLOSA ACEPTADA" numFmtId="0">
      <sharedItems containsBlank="1"/>
    </cacheField>
    <cacheField name="VALOR GLOSA DV" numFmtId="170">
      <sharedItems containsString="0" containsBlank="1" containsNumber="1" containsInteger="1" minValue="0" maxValue="39116720"/>
    </cacheField>
    <cacheField name="OBSERVACION GLOSA DV" numFmtId="0">
      <sharedItems containsBlank="1" longText="1"/>
    </cacheField>
    <cacheField name="VALOR CRUZADO SASS" numFmtId="170">
      <sharedItems containsString="0" containsBlank="1" containsNumber="1" containsInteger="1" minValue="0" maxValue="70181471"/>
    </cacheField>
    <cacheField name="SALDO SASS" numFmtId="170">
      <sharedItems containsString="0" containsBlank="1" containsNumber="1" containsInteger="1" minValue="0" maxValue="39116720"/>
    </cacheField>
    <cacheField name="RETENCION" numFmtId="0">
      <sharedItems containsString="0" containsBlank="1" containsNumber="1" containsInteger="1" minValue="0" maxValue="0"/>
    </cacheField>
    <cacheField name="VALO CANCELADO SAP" numFmtId="170">
      <sharedItems containsString="0" containsBlank="1" containsNumber="1" containsInteger="1" minValue="50800" maxValue="9524526"/>
    </cacheField>
    <cacheField name="DOC COMPENSACION SAP" numFmtId="0">
      <sharedItems containsString="0" containsBlank="1" containsNumber="1" containsInteger="1" minValue="2200366862" maxValue="4800052342"/>
    </cacheField>
    <cacheField name="FECHA COMPENSACION SAP" numFmtId="0">
      <sharedItems containsDate="1" containsBlank="1" containsMixedTypes="1" minDate="2014-05-12T00:00:00" maxDate="2021-04-15T00:00:00"/>
    </cacheField>
    <cacheField name="VALOR TRANFERENCIA" numFmtId="0">
      <sharedItems containsString="0" containsBlank="1" containsNumber="1" containsInteger="1" minValue="110700" maxValue="12998700"/>
    </cacheField>
    <cacheField name="AUTORIZACION" numFmtId="0">
      <sharedItems containsString="0" containsBlank="1" containsNumber="1" containsInteger="1" minValue="132441259513061" maxValue="213248516839581"/>
    </cacheField>
    <cacheField name="ENTIDAD RESPONSABLE PAGO" numFmtId="0">
      <sharedItems containsBlank="1"/>
    </cacheField>
    <cacheField name="FECHA RAD IPS" numFmtId="14">
      <sharedItems containsSemiMixedTypes="0" containsNonDate="0" containsDate="1" containsString="0" minDate="2013-09-29T00:00:00" maxDate="2021-12-01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150613" maxValue="21001231"/>
    </cacheField>
    <cacheField name="F RAD SASS" numFmtId="0">
      <sharedItems containsString="0" containsBlank="1" containsNumber="1" containsInteger="1" minValue="20150512" maxValue="20211222"/>
    </cacheField>
    <cacheField name="VALOR REPORTADO CRICULAR 030" numFmtId="0">
      <sharedItems containsString="0" containsBlank="1" containsNumber="1" containsInteger="1" minValue="40200" maxValue="71433259"/>
    </cacheField>
    <cacheField name="VALOR GLOSA ACEPTADA REPORTADO CIRCULAR 030" numFmtId="0">
      <sharedItems containsString="0" containsBlank="1" containsNumber="1" containsInteger="1" minValue="0" maxValue="2534700"/>
    </cacheField>
    <cacheField name="F CORTE" numFmtId="0">
      <sharedItems containsSemiMixedTypes="0" containsString="0" containsNumber="1" containsInteger="1" minValue="20220106" maxValue="2022010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1">
  <r>
    <n v="890399047"/>
    <s v="HOSPITAL MARIO CORREA RENGIFO"/>
    <s v="FV"/>
    <n v="119574"/>
    <s v="FVM"/>
    <n v="119574"/>
    <n v="1221390781"/>
    <s v="FVM_119574"/>
    <s v="890399047_FV_119574"/>
    <d v="2018-11-29T00:00:00"/>
    <n v="50800"/>
    <n v="0"/>
    <m/>
    <x v="0"/>
    <m/>
    <m/>
    <m/>
    <s v="Diferente_Alfa"/>
    <n v="50800"/>
    <n v="0"/>
    <m/>
    <n v="0"/>
    <m/>
    <n v="50800"/>
    <n v="0"/>
    <n v="0"/>
    <n v="50800"/>
    <n v="4800030385"/>
    <d v="2018-12-30T00:00:00"/>
    <n v="1485010"/>
    <n v="182901331849048"/>
    <m/>
    <d v="2018-11-29T00:00:00"/>
    <m/>
    <n v="2"/>
    <m/>
    <m/>
    <n v="1"/>
    <n v="20181230"/>
    <n v="20181204"/>
    <n v="50800"/>
    <n v="0"/>
    <n v="20220106"/>
  </r>
  <r>
    <n v="890399047"/>
    <s v="HOSPITAL MARIO CORREA RENGIFO"/>
    <s v="FEMC"/>
    <n v="4003"/>
    <m/>
    <m/>
    <m/>
    <s v="FEMC_4003"/>
    <s v="890399047_FEMC_4003"/>
    <d v="2020-11-02T00:00:00"/>
    <n v="558800"/>
    <n v="558800"/>
    <s v="A)Factura no radicada en ERP"/>
    <x v="1"/>
    <m/>
    <m/>
    <m/>
    <s v="no_cruza"/>
    <m/>
    <m/>
    <m/>
    <m/>
    <m/>
    <m/>
    <m/>
    <m/>
    <m/>
    <m/>
    <m/>
    <m/>
    <m/>
    <m/>
    <d v="2020-11-02T00:00:00"/>
    <m/>
    <m/>
    <m/>
    <m/>
    <m/>
    <m/>
    <m/>
    <m/>
    <m/>
    <n v="20220106"/>
  </r>
  <r>
    <n v="890399047"/>
    <s v="HOSPITAL MARIO CORREA RENGIFO"/>
    <s v="FEMC"/>
    <n v="6070"/>
    <m/>
    <m/>
    <m/>
    <s v="FEMC_6070"/>
    <s v="890399047_FEMC_6070"/>
    <d v="2020-11-14T00:00:00"/>
    <n v="54400"/>
    <n v="54400"/>
    <s v="A)Factura no radicada en ERP"/>
    <x v="1"/>
    <m/>
    <m/>
    <m/>
    <s v="no_cruza"/>
    <m/>
    <m/>
    <m/>
    <m/>
    <m/>
    <m/>
    <m/>
    <m/>
    <m/>
    <m/>
    <m/>
    <m/>
    <m/>
    <m/>
    <d v="2020-11-14T00:00:00"/>
    <m/>
    <m/>
    <m/>
    <m/>
    <m/>
    <m/>
    <m/>
    <m/>
    <m/>
    <n v="20220106"/>
  </r>
  <r>
    <n v="890399047"/>
    <s v="HOSPITAL MARIO CORREA RENGIFO"/>
    <s v="FEMC"/>
    <n v="6256"/>
    <m/>
    <m/>
    <m/>
    <s v="FEMC_6256"/>
    <s v="890399047_FEMC_6256"/>
    <d v="2020-11-17T00:00:00"/>
    <n v="138300"/>
    <n v="138300"/>
    <s v="A)Factura no radicada en ERP"/>
    <x v="1"/>
    <m/>
    <m/>
    <m/>
    <s v="no_cruza"/>
    <m/>
    <m/>
    <m/>
    <m/>
    <m/>
    <m/>
    <m/>
    <m/>
    <m/>
    <m/>
    <m/>
    <m/>
    <m/>
    <m/>
    <d v="2020-11-17T00:00:00"/>
    <m/>
    <m/>
    <m/>
    <m/>
    <m/>
    <m/>
    <m/>
    <m/>
    <m/>
    <n v="20220106"/>
  </r>
  <r>
    <n v="890399047"/>
    <s v="HOSPITAL MARIO CORREA RENGIFO"/>
    <s v="FEMC"/>
    <n v="7793"/>
    <m/>
    <m/>
    <m/>
    <s v="FEMC_7793"/>
    <s v="890399047_FEMC_7793"/>
    <d v="2020-11-25T00:00:00"/>
    <n v="248200"/>
    <n v="248200"/>
    <s v="A)Factura no radicada en ERP"/>
    <x v="1"/>
    <m/>
    <m/>
    <m/>
    <s v="no_cruza"/>
    <m/>
    <m/>
    <m/>
    <m/>
    <m/>
    <m/>
    <m/>
    <m/>
    <m/>
    <m/>
    <m/>
    <m/>
    <m/>
    <m/>
    <d v="2020-11-25T00:00:00"/>
    <m/>
    <m/>
    <m/>
    <m/>
    <m/>
    <m/>
    <m/>
    <m/>
    <m/>
    <n v="20220106"/>
  </r>
  <r>
    <n v="890399047"/>
    <s v="HOSPITAL MARIO CORREA RENGIFO"/>
    <s v="FEMC"/>
    <n v="8228"/>
    <m/>
    <m/>
    <m/>
    <s v="FEMC_8228"/>
    <s v="890399047_FEMC_8228"/>
    <d v="2020-11-28T00:00:00"/>
    <n v="54400"/>
    <n v="54400"/>
    <s v="A)Factura no radicada en ERP"/>
    <x v="1"/>
    <m/>
    <m/>
    <m/>
    <s v="no_cruza"/>
    <m/>
    <m/>
    <m/>
    <m/>
    <m/>
    <m/>
    <m/>
    <m/>
    <m/>
    <m/>
    <m/>
    <m/>
    <m/>
    <m/>
    <d v="2020-11-28T00:00:00"/>
    <m/>
    <m/>
    <m/>
    <m/>
    <m/>
    <m/>
    <m/>
    <m/>
    <m/>
    <n v="20220106"/>
  </r>
  <r>
    <n v="890399047"/>
    <s v="HOSPITAL MARIO CORREA RENGIFO"/>
    <s v="FV"/>
    <n v="22048"/>
    <m/>
    <m/>
    <m/>
    <s v="FV_22048"/>
    <s v="890399047_FV_22048"/>
    <d v="2016-03-30T00:00:00"/>
    <n v="6107800"/>
    <n v="6107800"/>
    <s v="A)Factura no radicada en ERP"/>
    <x v="1"/>
    <m/>
    <m/>
    <m/>
    <s v="no_cruza"/>
    <m/>
    <m/>
    <m/>
    <m/>
    <m/>
    <m/>
    <m/>
    <m/>
    <m/>
    <m/>
    <m/>
    <m/>
    <m/>
    <m/>
    <d v="2016-03-30T00:00:00"/>
    <m/>
    <m/>
    <m/>
    <m/>
    <m/>
    <m/>
    <m/>
    <m/>
    <m/>
    <n v="20220106"/>
  </r>
  <r>
    <n v="890399047"/>
    <s v="HOSPITAL MARIO CORREA RENGIFO"/>
    <s v="FV"/>
    <n v="22096"/>
    <m/>
    <m/>
    <m/>
    <s v="FV_22096"/>
    <s v="890399047_FV_22096"/>
    <d v="2016-04-29T00:00:00"/>
    <n v="598200"/>
    <n v="598200"/>
    <s v="A)Factura no radicada en ERP"/>
    <x v="1"/>
    <m/>
    <m/>
    <m/>
    <s v="no_cruza"/>
    <m/>
    <m/>
    <m/>
    <m/>
    <m/>
    <m/>
    <m/>
    <m/>
    <m/>
    <m/>
    <m/>
    <m/>
    <m/>
    <m/>
    <d v="2016-04-29T00:00:00"/>
    <m/>
    <m/>
    <m/>
    <m/>
    <m/>
    <m/>
    <m/>
    <m/>
    <m/>
    <n v="20220106"/>
  </r>
  <r>
    <n v="890399047"/>
    <s v="HOSPITAL MARIO CORREA RENGIFO"/>
    <s v="FV"/>
    <n v="22097"/>
    <m/>
    <m/>
    <m/>
    <s v="FV_22097"/>
    <s v="890399047_FV_22097"/>
    <d v="2016-04-29T00:00:00"/>
    <n v="717100"/>
    <n v="717100"/>
    <s v="A)Factura no radicada en ERP"/>
    <x v="1"/>
    <m/>
    <m/>
    <m/>
    <s v="no_cruza"/>
    <m/>
    <m/>
    <m/>
    <m/>
    <m/>
    <m/>
    <m/>
    <m/>
    <m/>
    <m/>
    <m/>
    <m/>
    <m/>
    <m/>
    <d v="2016-04-29T00:00:00"/>
    <m/>
    <m/>
    <m/>
    <m/>
    <m/>
    <m/>
    <m/>
    <m/>
    <m/>
    <n v="20220106"/>
  </r>
  <r>
    <n v="890399047"/>
    <s v="HOSPITAL MARIO CORREA RENGIFO"/>
    <s v="FV"/>
    <n v="22143"/>
    <m/>
    <m/>
    <m/>
    <s v="FV_22143"/>
    <s v="890399047_FV_22143"/>
    <d v="2016-05-30T00:00:00"/>
    <n v="297300"/>
    <n v="297300"/>
    <s v="A)Factura no radicada en ERP"/>
    <x v="1"/>
    <m/>
    <m/>
    <m/>
    <s v="no_cruza"/>
    <m/>
    <m/>
    <m/>
    <m/>
    <m/>
    <m/>
    <m/>
    <m/>
    <m/>
    <m/>
    <m/>
    <m/>
    <m/>
    <m/>
    <d v="2016-05-30T00:00:00"/>
    <m/>
    <m/>
    <m/>
    <m/>
    <m/>
    <m/>
    <m/>
    <m/>
    <m/>
    <n v="20220106"/>
  </r>
  <r>
    <n v="890399047"/>
    <s v="HOSPITAL MARIO CORREA RENGIFO"/>
    <s v="FV"/>
    <n v="22144"/>
    <m/>
    <m/>
    <m/>
    <s v="FV_22144"/>
    <s v="890399047_FV_22144"/>
    <d v="2016-05-30T00:00:00"/>
    <n v="187900"/>
    <n v="187900"/>
    <s v="A)Factura no radicada en ERP"/>
    <x v="1"/>
    <m/>
    <m/>
    <m/>
    <s v="no_cruza"/>
    <m/>
    <m/>
    <m/>
    <m/>
    <m/>
    <m/>
    <m/>
    <m/>
    <m/>
    <m/>
    <m/>
    <m/>
    <m/>
    <m/>
    <d v="2016-05-30T00:00:00"/>
    <m/>
    <m/>
    <m/>
    <m/>
    <m/>
    <m/>
    <m/>
    <m/>
    <m/>
    <n v="20220106"/>
  </r>
  <r>
    <n v="890399047"/>
    <s v="HOSPITAL MARIO CORREA RENGIFO"/>
    <s v="FV"/>
    <n v="22234"/>
    <m/>
    <m/>
    <m/>
    <s v="FV_22234"/>
    <s v="890399047_FV_22234"/>
    <d v="2016-06-29T00:00:00"/>
    <n v="176900"/>
    <n v="176900"/>
    <s v="A)Factura no radicada en ERP"/>
    <x v="1"/>
    <m/>
    <m/>
    <m/>
    <s v="no_cruza"/>
    <m/>
    <m/>
    <m/>
    <m/>
    <m/>
    <m/>
    <m/>
    <m/>
    <m/>
    <m/>
    <m/>
    <m/>
    <m/>
    <m/>
    <d v="2016-06-29T00:00:00"/>
    <m/>
    <m/>
    <m/>
    <m/>
    <m/>
    <m/>
    <m/>
    <m/>
    <m/>
    <n v="20220106"/>
  </r>
  <r>
    <n v="890399047"/>
    <s v="HOSPITAL MARIO CORREA RENGIFO"/>
    <s v="FV"/>
    <n v="22301"/>
    <m/>
    <m/>
    <m/>
    <s v="FV_22301"/>
    <s v="890399047_FV_22301"/>
    <d v="2016-06-29T00:00:00"/>
    <n v="305500"/>
    <n v="305500"/>
    <s v="A)Factura no radicada en ERP"/>
    <x v="1"/>
    <m/>
    <m/>
    <m/>
    <s v="no_cruza"/>
    <m/>
    <m/>
    <m/>
    <m/>
    <m/>
    <m/>
    <m/>
    <m/>
    <m/>
    <m/>
    <m/>
    <m/>
    <m/>
    <m/>
    <d v="2016-06-29T00:00:00"/>
    <m/>
    <m/>
    <m/>
    <m/>
    <m/>
    <m/>
    <m/>
    <m/>
    <m/>
    <n v="20220106"/>
  </r>
  <r>
    <n v="890399047"/>
    <s v="HOSPITAL MARIO CORREA RENGIFO"/>
    <s v="FV"/>
    <n v="22321"/>
    <m/>
    <m/>
    <m/>
    <s v="FV_22321"/>
    <s v="890399047_FV_22321"/>
    <d v="2016-07-30T00:00:00"/>
    <n v="1111300"/>
    <n v="1111300"/>
    <s v="A)Factura no radicada en ERP"/>
    <x v="1"/>
    <m/>
    <m/>
    <m/>
    <s v="no_cruza"/>
    <m/>
    <m/>
    <m/>
    <m/>
    <m/>
    <m/>
    <m/>
    <m/>
    <m/>
    <m/>
    <m/>
    <m/>
    <m/>
    <m/>
    <d v="2016-07-30T00:00:00"/>
    <m/>
    <m/>
    <m/>
    <m/>
    <m/>
    <m/>
    <m/>
    <m/>
    <m/>
    <n v="20220106"/>
  </r>
  <r>
    <n v="890399047"/>
    <s v="HOSPITAL MARIO CORREA RENGIFO"/>
    <s v="FV"/>
    <n v="22430"/>
    <m/>
    <m/>
    <m/>
    <s v="FV_22430"/>
    <s v="890399047_FV_22430"/>
    <d v="2016-08-30T00:00:00"/>
    <n v="46400"/>
    <n v="46400"/>
    <s v="A)Factura no radicada en ERP"/>
    <x v="1"/>
    <m/>
    <m/>
    <m/>
    <s v="no_cruza"/>
    <m/>
    <m/>
    <m/>
    <m/>
    <m/>
    <m/>
    <m/>
    <m/>
    <m/>
    <m/>
    <m/>
    <m/>
    <m/>
    <m/>
    <d v="2016-08-30T00:00:00"/>
    <m/>
    <m/>
    <m/>
    <m/>
    <m/>
    <m/>
    <m/>
    <m/>
    <m/>
    <n v="20220106"/>
  </r>
  <r>
    <n v="890399047"/>
    <s v="HOSPITAL MARIO CORREA RENGIFO"/>
    <s v="FV"/>
    <n v="22436"/>
    <m/>
    <m/>
    <m/>
    <s v="FV_22436"/>
    <s v="890399047_FV_22436"/>
    <d v="2016-08-30T00:00:00"/>
    <n v="1233200"/>
    <n v="1233200"/>
    <s v="A)Factura no radicada en ERP"/>
    <x v="1"/>
    <m/>
    <m/>
    <m/>
    <s v="no_cruza"/>
    <m/>
    <m/>
    <m/>
    <m/>
    <m/>
    <m/>
    <m/>
    <m/>
    <m/>
    <m/>
    <m/>
    <m/>
    <m/>
    <m/>
    <d v="2016-08-30T00:00:00"/>
    <m/>
    <m/>
    <m/>
    <m/>
    <m/>
    <m/>
    <m/>
    <m/>
    <m/>
    <n v="20220106"/>
  </r>
  <r>
    <n v="890399047"/>
    <s v="HOSPITAL MARIO CORREA RENGIFO"/>
    <s v="FV"/>
    <n v="22473"/>
    <m/>
    <m/>
    <m/>
    <s v="FV_22473"/>
    <s v="890399047_FV_22473"/>
    <d v="2016-09-29T00:00:00"/>
    <n v="2352600"/>
    <n v="2352600"/>
    <s v="A)Factura no radicada en ERP"/>
    <x v="1"/>
    <m/>
    <m/>
    <m/>
    <s v="no_cruza"/>
    <m/>
    <m/>
    <m/>
    <m/>
    <m/>
    <m/>
    <m/>
    <m/>
    <m/>
    <m/>
    <m/>
    <m/>
    <m/>
    <m/>
    <d v="2016-09-29T00:00:00"/>
    <m/>
    <m/>
    <m/>
    <m/>
    <m/>
    <m/>
    <m/>
    <m/>
    <m/>
    <n v="20220106"/>
  </r>
  <r>
    <n v="890399047"/>
    <s v="HOSPITAL MARIO CORREA RENGIFO"/>
    <s v="FV"/>
    <n v="22475"/>
    <m/>
    <m/>
    <m/>
    <s v="FV_22475"/>
    <s v="890399047_FV_22475"/>
    <d v="2016-09-29T00:00:00"/>
    <n v="1323800"/>
    <n v="1323800"/>
    <s v="A)Factura no radicada en ERP"/>
    <x v="1"/>
    <m/>
    <m/>
    <m/>
    <s v="no_cruza"/>
    <m/>
    <m/>
    <m/>
    <m/>
    <m/>
    <m/>
    <m/>
    <m/>
    <m/>
    <m/>
    <m/>
    <m/>
    <m/>
    <m/>
    <d v="2016-09-29T00:00:00"/>
    <m/>
    <m/>
    <m/>
    <m/>
    <m/>
    <m/>
    <m/>
    <m/>
    <m/>
    <n v="20220106"/>
  </r>
  <r>
    <n v="890399047"/>
    <s v="HOSPITAL MARIO CORREA RENGIFO"/>
    <s v="FV"/>
    <n v="22576"/>
    <m/>
    <m/>
    <m/>
    <s v="FV_22576"/>
    <s v="890399047_FV_22576"/>
    <d v="2016-10-30T00:00:00"/>
    <n v="925600"/>
    <n v="925600"/>
    <s v="A)Factura no radicada en ERP"/>
    <x v="1"/>
    <m/>
    <m/>
    <m/>
    <s v="no_cruza"/>
    <m/>
    <m/>
    <m/>
    <m/>
    <m/>
    <m/>
    <m/>
    <m/>
    <m/>
    <m/>
    <m/>
    <m/>
    <m/>
    <m/>
    <d v="2016-10-30T00:00:00"/>
    <m/>
    <m/>
    <m/>
    <m/>
    <m/>
    <m/>
    <m/>
    <m/>
    <m/>
    <n v="20220106"/>
  </r>
  <r>
    <n v="890399047"/>
    <s v="HOSPITAL MARIO CORREA RENGIFO"/>
    <s v="FV"/>
    <n v="22666"/>
    <m/>
    <m/>
    <m/>
    <s v="FV_22666"/>
    <s v="890399047_FV_22666"/>
    <d v="2016-11-29T00:00:00"/>
    <n v="99100"/>
    <n v="99100"/>
    <s v="A)Factura no radicada en ERP"/>
    <x v="1"/>
    <m/>
    <m/>
    <m/>
    <s v="no_cruza"/>
    <m/>
    <m/>
    <m/>
    <m/>
    <m/>
    <m/>
    <m/>
    <m/>
    <m/>
    <m/>
    <m/>
    <m/>
    <m/>
    <m/>
    <d v="2016-11-29T00:00:00"/>
    <m/>
    <m/>
    <m/>
    <m/>
    <m/>
    <m/>
    <m/>
    <m/>
    <m/>
    <n v="20220106"/>
  </r>
  <r>
    <n v="890399047"/>
    <s v="HOSPITAL MARIO CORREA RENGIFO"/>
    <s v="FV"/>
    <n v="22667"/>
    <m/>
    <m/>
    <m/>
    <s v="FV_22667"/>
    <s v="890399047_FV_22667"/>
    <d v="2016-11-29T00:00:00"/>
    <n v="294800"/>
    <n v="294800"/>
    <s v="A)Factura no radicada en ERP"/>
    <x v="1"/>
    <m/>
    <m/>
    <m/>
    <s v="no_cruza"/>
    <m/>
    <m/>
    <m/>
    <m/>
    <m/>
    <m/>
    <m/>
    <m/>
    <m/>
    <m/>
    <m/>
    <m/>
    <m/>
    <m/>
    <d v="2016-11-29T00:00:00"/>
    <m/>
    <m/>
    <m/>
    <m/>
    <m/>
    <m/>
    <m/>
    <m/>
    <m/>
    <n v="20220106"/>
  </r>
  <r>
    <n v="890399047"/>
    <s v="HOSPITAL MARIO CORREA RENGIFO"/>
    <s v="FV"/>
    <n v="22668"/>
    <m/>
    <m/>
    <m/>
    <s v="FV_22668"/>
    <s v="890399047_FV_22668"/>
    <d v="2016-11-29T00:00:00"/>
    <n v="3271000"/>
    <n v="3271000"/>
    <s v="A)Factura no radicada en ERP"/>
    <x v="1"/>
    <m/>
    <m/>
    <m/>
    <s v="no_cruza"/>
    <m/>
    <m/>
    <m/>
    <m/>
    <m/>
    <m/>
    <m/>
    <m/>
    <m/>
    <m/>
    <m/>
    <m/>
    <m/>
    <m/>
    <d v="2016-11-29T00:00:00"/>
    <m/>
    <m/>
    <m/>
    <m/>
    <m/>
    <m/>
    <m/>
    <m/>
    <m/>
    <n v="20220106"/>
  </r>
  <r>
    <n v="890399047"/>
    <s v="HOSPITAL MARIO CORREA RENGIFO"/>
    <s v="FV"/>
    <n v="22770"/>
    <m/>
    <m/>
    <m/>
    <s v="FV_22770"/>
    <s v="890399047_FV_22770"/>
    <d v="2016-12-28T00:00:00"/>
    <n v="2352600"/>
    <n v="2352600"/>
    <s v="A)Factura no radicada en ERP"/>
    <x v="1"/>
    <m/>
    <m/>
    <m/>
    <s v="no_cruza"/>
    <m/>
    <m/>
    <m/>
    <m/>
    <m/>
    <m/>
    <m/>
    <m/>
    <m/>
    <m/>
    <m/>
    <m/>
    <m/>
    <m/>
    <d v="2016-12-28T00:00:00"/>
    <m/>
    <m/>
    <m/>
    <m/>
    <m/>
    <m/>
    <m/>
    <m/>
    <m/>
    <n v="20220106"/>
  </r>
  <r>
    <n v="890399047"/>
    <s v="HOSPITAL MARIO CORREA RENGIFO"/>
    <s v="FV"/>
    <n v="22771"/>
    <m/>
    <m/>
    <m/>
    <s v="FV_22771"/>
    <s v="890399047_FV_22771"/>
    <d v="2016-12-28T00:00:00"/>
    <n v="996300"/>
    <n v="996300"/>
    <s v="A)Factura no radicada en ERP"/>
    <x v="1"/>
    <m/>
    <m/>
    <m/>
    <s v="no_cruza"/>
    <m/>
    <m/>
    <m/>
    <m/>
    <m/>
    <m/>
    <m/>
    <m/>
    <m/>
    <m/>
    <m/>
    <m/>
    <m/>
    <m/>
    <d v="2016-12-28T00:00:00"/>
    <m/>
    <m/>
    <m/>
    <m/>
    <m/>
    <m/>
    <m/>
    <m/>
    <m/>
    <n v="20220106"/>
  </r>
  <r>
    <n v="890399047"/>
    <s v="HOSPITAL MARIO CORREA RENGIFO"/>
    <s v="FV"/>
    <n v="22867"/>
    <m/>
    <m/>
    <m/>
    <s v="FV_22867"/>
    <s v="890399047_FV_22867"/>
    <d v="2017-01-30T00:00:00"/>
    <n v="2817300"/>
    <n v="2817300"/>
    <s v="A)Factura no radicada en ERP"/>
    <x v="1"/>
    <m/>
    <m/>
    <m/>
    <s v="no_cruza"/>
    <m/>
    <m/>
    <m/>
    <m/>
    <m/>
    <m/>
    <m/>
    <m/>
    <m/>
    <m/>
    <m/>
    <m/>
    <m/>
    <m/>
    <d v="2017-01-30T00:00:00"/>
    <m/>
    <m/>
    <m/>
    <m/>
    <m/>
    <m/>
    <m/>
    <m/>
    <m/>
    <n v="20220106"/>
  </r>
  <r>
    <n v="890399047"/>
    <s v="HOSPITAL MARIO CORREA RENGIFO"/>
    <s v="FV"/>
    <n v="22961"/>
    <m/>
    <m/>
    <m/>
    <s v="FV_22961"/>
    <s v="890399047_FV_22961"/>
    <d v="2017-02-27T00:00:00"/>
    <n v="591000"/>
    <n v="591000"/>
    <s v="A)Factura no radicada en ERP"/>
    <x v="1"/>
    <m/>
    <m/>
    <m/>
    <s v="no_cruza"/>
    <m/>
    <m/>
    <m/>
    <m/>
    <m/>
    <m/>
    <m/>
    <m/>
    <m/>
    <m/>
    <m/>
    <m/>
    <m/>
    <m/>
    <d v="2017-02-27T00:00:00"/>
    <m/>
    <m/>
    <m/>
    <m/>
    <m/>
    <m/>
    <m/>
    <m/>
    <m/>
    <n v="20220106"/>
  </r>
  <r>
    <n v="890399047"/>
    <s v="HOSPITAL MARIO CORREA RENGIFO"/>
    <s v="FV"/>
    <n v="23043"/>
    <m/>
    <m/>
    <m/>
    <s v="FV_23043"/>
    <s v="890399047_FV_23043"/>
    <d v="2017-03-30T00:00:00"/>
    <n v="2686300"/>
    <n v="2686300"/>
    <s v="A)Factura no radicada en ERP"/>
    <x v="1"/>
    <m/>
    <m/>
    <m/>
    <s v="no_cruza"/>
    <m/>
    <m/>
    <m/>
    <m/>
    <m/>
    <m/>
    <m/>
    <m/>
    <m/>
    <m/>
    <m/>
    <m/>
    <m/>
    <m/>
    <d v="2017-03-30T00:00:00"/>
    <m/>
    <m/>
    <m/>
    <m/>
    <m/>
    <m/>
    <m/>
    <m/>
    <m/>
    <n v="20220106"/>
  </r>
  <r>
    <n v="890399047"/>
    <s v="HOSPITAL MARIO CORREA RENGIFO"/>
    <s v="FV"/>
    <n v="23132"/>
    <m/>
    <m/>
    <m/>
    <s v="FV_23132"/>
    <s v="890399047_FV_23132"/>
    <d v="2017-04-29T00:00:00"/>
    <n v="2521800"/>
    <n v="2521800"/>
    <s v="A)Factura no radicada en ERP"/>
    <x v="1"/>
    <m/>
    <m/>
    <m/>
    <s v="no_cruza"/>
    <m/>
    <m/>
    <m/>
    <m/>
    <m/>
    <m/>
    <m/>
    <m/>
    <m/>
    <m/>
    <m/>
    <m/>
    <m/>
    <m/>
    <d v="2017-04-29T00:00:00"/>
    <m/>
    <m/>
    <m/>
    <m/>
    <m/>
    <m/>
    <m/>
    <m/>
    <m/>
    <n v="20220106"/>
  </r>
  <r>
    <n v="890399047"/>
    <s v="HOSPITAL MARIO CORREA RENGIFO"/>
    <s v="FV"/>
    <n v="23213"/>
    <m/>
    <m/>
    <m/>
    <s v="FV_23213"/>
    <s v="890399047_FV_23213"/>
    <d v="2017-05-30T00:00:00"/>
    <n v="275100"/>
    <n v="275100"/>
    <s v="A)Factura no radicada en ERP"/>
    <x v="1"/>
    <m/>
    <m/>
    <m/>
    <s v="no_cruza"/>
    <m/>
    <m/>
    <m/>
    <m/>
    <m/>
    <m/>
    <m/>
    <m/>
    <m/>
    <m/>
    <m/>
    <m/>
    <m/>
    <m/>
    <d v="2017-05-30T00:00:00"/>
    <m/>
    <m/>
    <m/>
    <m/>
    <m/>
    <m/>
    <m/>
    <m/>
    <m/>
    <n v="20220106"/>
  </r>
  <r>
    <n v="890399047"/>
    <s v="HOSPITAL MARIO CORREA RENGIFO"/>
    <s v="FV"/>
    <n v="23317"/>
    <m/>
    <m/>
    <m/>
    <s v="FV_23317"/>
    <s v="890399047_FV_23317"/>
    <d v="2017-06-29T00:00:00"/>
    <n v="1365400"/>
    <n v="1365400"/>
    <s v="A)Factura no radicada en ERP"/>
    <x v="1"/>
    <m/>
    <m/>
    <m/>
    <s v="no_cruza"/>
    <m/>
    <m/>
    <m/>
    <m/>
    <m/>
    <m/>
    <m/>
    <m/>
    <m/>
    <m/>
    <m/>
    <m/>
    <m/>
    <m/>
    <d v="2017-06-29T00:00:00"/>
    <m/>
    <m/>
    <m/>
    <m/>
    <m/>
    <m/>
    <m/>
    <m/>
    <m/>
    <n v="20220106"/>
  </r>
  <r>
    <n v="890399047"/>
    <s v="HOSPITAL MARIO CORREA RENGIFO"/>
    <s v="FV"/>
    <n v="23485"/>
    <m/>
    <m/>
    <m/>
    <s v="FV_23485"/>
    <s v="890399047_FV_23485"/>
    <d v="2017-08-30T00:00:00"/>
    <n v="1856400"/>
    <n v="1856400"/>
    <s v="A)Factura no radicada en ERP"/>
    <x v="1"/>
    <m/>
    <m/>
    <m/>
    <s v="no_cruza"/>
    <m/>
    <m/>
    <m/>
    <m/>
    <m/>
    <m/>
    <m/>
    <m/>
    <m/>
    <m/>
    <m/>
    <m/>
    <m/>
    <m/>
    <d v="2017-08-30T00:00:00"/>
    <m/>
    <m/>
    <m/>
    <m/>
    <m/>
    <m/>
    <m/>
    <m/>
    <m/>
    <n v="20220106"/>
  </r>
  <r>
    <n v="890399047"/>
    <s v="HOSPITAL MARIO CORREA RENGIFO"/>
    <s v="FV"/>
    <n v="116730"/>
    <m/>
    <m/>
    <m/>
    <s v="FV_116730"/>
    <s v="890399047_FV_116730"/>
    <d v="2018-11-29T00:00:00"/>
    <n v="871505"/>
    <n v="871505"/>
    <s v="A)Factura no radicada en ERP"/>
    <x v="1"/>
    <m/>
    <m/>
    <m/>
    <s v="no_cruza"/>
    <m/>
    <m/>
    <m/>
    <m/>
    <m/>
    <m/>
    <m/>
    <m/>
    <m/>
    <m/>
    <m/>
    <m/>
    <m/>
    <m/>
    <d v="2018-11-29T00:00:00"/>
    <m/>
    <m/>
    <m/>
    <m/>
    <m/>
    <m/>
    <m/>
    <m/>
    <m/>
    <n v="20220106"/>
  </r>
  <r>
    <n v="890399047"/>
    <s v="HOSPITAL MARIO CORREA RENGIFO"/>
    <s v="FV"/>
    <n v="120541"/>
    <m/>
    <m/>
    <m/>
    <s v="FV_120541"/>
    <s v="890399047_FV_120541"/>
    <d v="2018-12-27T00:00:00"/>
    <n v="1129644"/>
    <n v="1129644"/>
    <s v="A)Factura no radicada en ERP"/>
    <x v="1"/>
    <m/>
    <m/>
    <m/>
    <s v="no_cruza"/>
    <m/>
    <m/>
    <m/>
    <m/>
    <m/>
    <m/>
    <m/>
    <m/>
    <m/>
    <m/>
    <m/>
    <m/>
    <m/>
    <m/>
    <d v="2018-12-27T00:00:00"/>
    <m/>
    <m/>
    <m/>
    <m/>
    <m/>
    <m/>
    <m/>
    <m/>
    <m/>
    <n v="20220106"/>
  </r>
  <r>
    <n v="890399047"/>
    <s v="HOSPITAL MARIO CORREA RENGIFO"/>
    <s v="FV"/>
    <n v="201804"/>
    <m/>
    <m/>
    <m/>
    <s v="FV_201804"/>
    <s v="890399047_FV_201804"/>
    <d v="2018-04-29T00:00:00"/>
    <n v="237460"/>
    <n v="237460"/>
    <s v="A)Factura no radicada en ERP"/>
    <x v="1"/>
    <m/>
    <m/>
    <m/>
    <s v="no_cruza"/>
    <m/>
    <m/>
    <m/>
    <m/>
    <m/>
    <m/>
    <m/>
    <m/>
    <m/>
    <m/>
    <m/>
    <m/>
    <m/>
    <m/>
    <d v="2018-04-29T00:00:00"/>
    <m/>
    <m/>
    <m/>
    <m/>
    <m/>
    <m/>
    <m/>
    <m/>
    <m/>
    <n v="20220106"/>
  </r>
  <r>
    <n v="890399047"/>
    <s v="HOSPITAL MARIO CORREA RENGIFO"/>
    <s v="FV"/>
    <n v="201805"/>
    <m/>
    <m/>
    <m/>
    <s v="FV_201805"/>
    <s v="890399047_FV_201805"/>
    <d v="2018-05-29T00:00:00"/>
    <n v="824100"/>
    <n v="824100"/>
    <s v="A)Factura no radicada en ERP"/>
    <x v="1"/>
    <m/>
    <m/>
    <m/>
    <s v="no_cruza"/>
    <m/>
    <m/>
    <m/>
    <m/>
    <m/>
    <m/>
    <m/>
    <m/>
    <m/>
    <m/>
    <m/>
    <m/>
    <m/>
    <m/>
    <d v="2018-05-29T00:00:00"/>
    <m/>
    <m/>
    <m/>
    <m/>
    <m/>
    <m/>
    <m/>
    <m/>
    <m/>
    <n v="20220106"/>
  </r>
  <r>
    <n v="890399047"/>
    <s v="HOSPITAL MARIO CORREA RENGIFO"/>
    <s v="FV"/>
    <n v="201806"/>
    <m/>
    <m/>
    <m/>
    <s v="FV_201806"/>
    <s v="890399047_FV_201806"/>
    <d v="2018-06-29T00:00:00"/>
    <n v="2275960"/>
    <n v="2275960"/>
    <s v="A)Factura no radicada en ERP"/>
    <x v="1"/>
    <m/>
    <m/>
    <m/>
    <s v="no_cruza"/>
    <m/>
    <m/>
    <m/>
    <m/>
    <m/>
    <m/>
    <m/>
    <m/>
    <m/>
    <m/>
    <m/>
    <m/>
    <m/>
    <m/>
    <d v="2018-06-29T00:00:00"/>
    <m/>
    <m/>
    <m/>
    <m/>
    <m/>
    <m/>
    <m/>
    <m/>
    <m/>
    <n v="20220106"/>
  </r>
  <r>
    <n v="890399047"/>
    <s v="HOSPITAL MARIO CORREA RENGIFO"/>
    <s v="FV"/>
    <n v="201807"/>
    <m/>
    <m/>
    <m/>
    <s v="FV_201807"/>
    <s v="890399047_FV_201807"/>
    <d v="2018-07-30T00:00:00"/>
    <n v="3138020"/>
    <n v="3138020"/>
    <s v="A)Factura no radicada en ERP"/>
    <x v="1"/>
    <m/>
    <m/>
    <m/>
    <s v="no_cruza"/>
    <m/>
    <m/>
    <m/>
    <m/>
    <m/>
    <m/>
    <m/>
    <m/>
    <m/>
    <m/>
    <m/>
    <m/>
    <m/>
    <m/>
    <d v="2018-07-30T00:00:00"/>
    <m/>
    <m/>
    <m/>
    <m/>
    <m/>
    <m/>
    <m/>
    <m/>
    <m/>
    <n v="20220106"/>
  </r>
  <r>
    <n v="890399047"/>
    <s v="HOSPITAL MARIO CORREA RENGIFO"/>
    <s v="FV"/>
    <n v="201808"/>
    <m/>
    <m/>
    <m/>
    <s v="FV_201808"/>
    <s v="890399047_FV_201808"/>
    <d v="2018-08-30T00:00:00"/>
    <n v="1298983"/>
    <n v="1298983"/>
    <s v="A)Factura no radicada en ERP"/>
    <x v="1"/>
    <m/>
    <m/>
    <m/>
    <s v="no_cruza"/>
    <m/>
    <m/>
    <m/>
    <m/>
    <m/>
    <m/>
    <m/>
    <m/>
    <m/>
    <m/>
    <m/>
    <m/>
    <m/>
    <m/>
    <d v="2018-08-30T00:00:00"/>
    <m/>
    <m/>
    <m/>
    <m/>
    <m/>
    <m/>
    <m/>
    <m/>
    <m/>
    <n v="20220106"/>
  </r>
  <r>
    <n v="890399047"/>
    <s v="HOSPITAL MARIO CORREA RENGIFO"/>
    <s v="FV"/>
    <n v="201809"/>
    <m/>
    <m/>
    <m/>
    <s v="FV_201809"/>
    <s v="890399047_FV_201809"/>
    <d v="2018-09-29T00:00:00"/>
    <n v="3464700"/>
    <n v="3464700"/>
    <s v="A)Factura no radicada en ERP"/>
    <x v="1"/>
    <m/>
    <m/>
    <m/>
    <s v="no_cruza"/>
    <m/>
    <m/>
    <m/>
    <m/>
    <m/>
    <m/>
    <m/>
    <m/>
    <m/>
    <m/>
    <m/>
    <m/>
    <m/>
    <m/>
    <d v="2018-09-29T00:00:00"/>
    <m/>
    <m/>
    <m/>
    <m/>
    <m/>
    <m/>
    <m/>
    <m/>
    <m/>
    <n v="20220106"/>
  </r>
  <r>
    <n v="890399047"/>
    <s v="HOSPITAL MARIO CORREA RENGIFO"/>
    <s v="FV"/>
    <n v="201810"/>
    <m/>
    <m/>
    <m/>
    <s v="FV_201810"/>
    <s v="890399047_FV_201810"/>
    <d v="2018-10-30T00:00:00"/>
    <n v="847717"/>
    <n v="847717"/>
    <s v="A)Factura no radicada en ERP"/>
    <x v="1"/>
    <m/>
    <m/>
    <m/>
    <s v="no_cruza"/>
    <m/>
    <m/>
    <m/>
    <m/>
    <m/>
    <m/>
    <m/>
    <m/>
    <m/>
    <m/>
    <m/>
    <m/>
    <m/>
    <m/>
    <d v="2018-10-30T00:00:00"/>
    <m/>
    <m/>
    <m/>
    <m/>
    <m/>
    <m/>
    <m/>
    <m/>
    <m/>
    <n v="20220106"/>
  </r>
  <r>
    <n v="890399047"/>
    <s v="HOSPITAL MARIO CORREA RENGIFO"/>
    <s v="FV"/>
    <n v="201901"/>
    <m/>
    <m/>
    <m/>
    <s v="FV_201901"/>
    <s v="890399047_FV_201901"/>
    <d v="2019-01-24T00:00:00"/>
    <n v="3240159"/>
    <n v="3240159"/>
    <s v="A)Factura no radicada en ERP"/>
    <x v="1"/>
    <m/>
    <m/>
    <m/>
    <s v="no_cruza"/>
    <m/>
    <m/>
    <m/>
    <m/>
    <m/>
    <m/>
    <m/>
    <m/>
    <m/>
    <m/>
    <m/>
    <m/>
    <m/>
    <m/>
    <d v="2019-01-24T00:00:00"/>
    <m/>
    <m/>
    <m/>
    <m/>
    <m/>
    <m/>
    <m/>
    <m/>
    <m/>
    <n v="20220106"/>
  </r>
  <r>
    <n v="890399047"/>
    <s v="HOSPITAL MARIO CORREA RENGIFO"/>
    <s v="FV"/>
    <n v="201902"/>
    <m/>
    <m/>
    <m/>
    <s v="FV_201902"/>
    <s v="890399047_FV_201902"/>
    <d v="2019-02-24T00:00:00"/>
    <n v="883751"/>
    <n v="883751"/>
    <s v="A)Factura no radicada en ERP"/>
    <x v="1"/>
    <m/>
    <m/>
    <m/>
    <s v="no_cruza"/>
    <m/>
    <m/>
    <m/>
    <m/>
    <m/>
    <m/>
    <m/>
    <m/>
    <m/>
    <m/>
    <m/>
    <m/>
    <m/>
    <m/>
    <d v="2019-02-24T00:00:00"/>
    <m/>
    <m/>
    <m/>
    <m/>
    <m/>
    <m/>
    <m/>
    <m/>
    <m/>
    <n v="20220106"/>
  </r>
  <r>
    <n v="890399047"/>
    <s v="HOSPITAL MARIO CORREA RENGIFO"/>
    <s v="FV"/>
    <n v="201903"/>
    <m/>
    <m/>
    <m/>
    <s v="FV_201903"/>
    <s v="890399047_FV_201903"/>
    <d v="2019-03-24T00:00:00"/>
    <n v="10029836"/>
    <n v="10029836"/>
    <s v="A)Factura no radicada en ERP"/>
    <x v="1"/>
    <m/>
    <m/>
    <m/>
    <s v="no_cruza"/>
    <m/>
    <m/>
    <m/>
    <m/>
    <m/>
    <m/>
    <m/>
    <m/>
    <m/>
    <m/>
    <m/>
    <m/>
    <m/>
    <m/>
    <d v="2019-03-24T00:00:00"/>
    <m/>
    <m/>
    <m/>
    <m/>
    <m/>
    <m/>
    <m/>
    <m/>
    <m/>
    <n v="20220106"/>
  </r>
  <r>
    <n v="890399047"/>
    <s v="HOSPITAL MARIO CORREA RENGIFO"/>
    <s v="FV"/>
    <n v="201904"/>
    <m/>
    <m/>
    <m/>
    <s v="FV_201904"/>
    <s v="890399047_FV_201904"/>
    <d v="2019-04-24T00:00:00"/>
    <n v="301104"/>
    <n v="301104"/>
    <s v="A)Factura no radicada en ERP"/>
    <x v="1"/>
    <m/>
    <m/>
    <m/>
    <s v="no_cruza"/>
    <m/>
    <m/>
    <m/>
    <m/>
    <m/>
    <m/>
    <m/>
    <m/>
    <m/>
    <m/>
    <m/>
    <m/>
    <m/>
    <m/>
    <d v="2019-04-24T00:00:00"/>
    <m/>
    <m/>
    <m/>
    <m/>
    <m/>
    <m/>
    <m/>
    <m/>
    <m/>
    <n v="20220106"/>
  </r>
  <r>
    <n v="890399047"/>
    <s v="HOSPITAL MARIO CORREA RENGIFO"/>
    <s v="FV"/>
    <n v="201906"/>
    <m/>
    <m/>
    <m/>
    <s v="FV_201906"/>
    <s v="890399047_FV_201906"/>
    <d v="2019-06-27T00:00:00"/>
    <n v="529820"/>
    <n v="529820"/>
    <s v="A)Factura no radicada en ERP"/>
    <x v="1"/>
    <m/>
    <m/>
    <m/>
    <s v="no_cruza"/>
    <m/>
    <m/>
    <m/>
    <m/>
    <m/>
    <m/>
    <m/>
    <m/>
    <m/>
    <m/>
    <m/>
    <m/>
    <m/>
    <m/>
    <d v="2019-06-27T00:00:00"/>
    <m/>
    <m/>
    <m/>
    <m/>
    <m/>
    <m/>
    <m/>
    <m/>
    <m/>
    <n v="20220106"/>
  </r>
  <r>
    <n v="890399047"/>
    <s v="HOSPITAL MARIO CORREA RENGIFO"/>
    <s v="FV"/>
    <n v="201907"/>
    <m/>
    <m/>
    <m/>
    <s v="FV_201907"/>
    <s v="890399047_FV_201907"/>
    <d v="2019-07-28T00:00:00"/>
    <n v="50800"/>
    <n v="50800"/>
    <s v="A)Factura no radicada en ERP"/>
    <x v="1"/>
    <m/>
    <m/>
    <m/>
    <s v="no_cruza"/>
    <m/>
    <m/>
    <m/>
    <m/>
    <m/>
    <m/>
    <m/>
    <m/>
    <m/>
    <m/>
    <m/>
    <m/>
    <m/>
    <m/>
    <d v="2019-07-28T00:00:00"/>
    <m/>
    <m/>
    <m/>
    <m/>
    <m/>
    <m/>
    <m/>
    <m/>
    <m/>
    <n v="20220106"/>
  </r>
  <r>
    <n v="890399047"/>
    <s v="HOSPITAL MARIO CORREA RENGIFO"/>
    <s v="FVM"/>
    <n v="266773"/>
    <m/>
    <m/>
    <m/>
    <s v="FVM_266773"/>
    <s v="890399047_FVM_266773"/>
    <d v="2020-02-02T00:00:00"/>
    <n v="113200"/>
    <n v="113200"/>
    <s v="A)Factura no radicada en ERP"/>
    <x v="1"/>
    <m/>
    <m/>
    <m/>
    <s v="no_cruza"/>
    <m/>
    <m/>
    <m/>
    <m/>
    <m/>
    <m/>
    <m/>
    <m/>
    <m/>
    <m/>
    <m/>
    <m/>
    <m/>
    <m/>
    <d v="2020-02-02T00:00:00"/>
    <m/>
    <m/>
    <m/>
    <m/>
    <m/>
    <m/>
    <m/>
    <m/>
    <m/>
    <n v="20220106"/>
  </r>
  <r>
    <n v="890399047"/>
    <s v="HOSPITAL MARIO CORREA RENGIFO"/>
    <s v="FVM"/>
    <n v="268293"/>
    <m/>
    <m/>
    <m/>
    <s v="FVM_268293"/>
    <s v="890399047_FVM_268293"/>
    <d v="2020-02-06T00:00:00"/>
    <n v="214026"/>
    <n v="214026"/>
    <s v="A)Factura no radicada en ERP"/>
    <x v="1"/>
    <m/>
    <m/>
    <m/>
    <s v="no_cruza"/>
    <m/>
    <m/>
    <m/>
    <m/>
    <m/>
    <m/>
    <m/>
    <m/>
    <m/>
    <m/>
    <m/>
    <m/>
    <m/>
    <m/>
    <d v="2020-02-06T00:00:00"/>
    <m/>
    <m/>
    <m/>
    <m/>
    <m/>
    <m/>
    <m/>
    <m/>
    <m/>
    <n v="20220106"/>
  </r>
  <r>
    <n v="890399047"/>
    <s v="HOSPITAL MARIO CORREA RENGIFO"/>
    <s v="FVM"/>
    <n v="274381"/>
    <m/>
    <m/>
    <m/>
    <s v="FVM_274381"/>
    <s v="890399047_FVM_274381"/>
    <d v="2020-02-21T00:00:00"/>
    <n v="66100"/>
    <n v="66100"/>
    <s v="A)Factura no radicada en ERP"/>
    <x v="1"/>
    <m/>
    <m/>
    <m/>
    <s v="no_cruza"/>
    <m/>
    <m/>
    <m/>
    <m/>
    <m/>
    <m/>
    <m/>
    <m/>
    <m/>
    <m/>
    <m/>
    <m/>
    <m/>
    <m/>
    <d v="2020-02-21T00:00:00"/>
    <m/>
    <m/>
    <m/>
    <m/>
    <m/>
    <m/>
    <m/>
    <m/>
    <m/>
    <n v="20220106"/>
  </r>
  <r>
    <n v="890399047"/>
    <s v="HOSPITAL MARIO CORREA RENGIFO"/>
    <s v="FVM"/>
    <n v="280411"/>
    <m/>
    <m/>
    <m/>
    <s v="FVM_280411"/>
    <s v="890399047_FVM_280411"/>
    <d v="2020-03-07T00:00:00"/>
    <n v="69900"/>
    <n v="69900"/>
    <s v="A)Factura no radicada en ERP"/>
    <x v="1"/>
    <m/>
    <m/>
    <m/>
    <s v="no_cruza"/>
    <m/>
    <m/>
    <m/>
    <m/>
    <m/>
    <m/>
    <m/>
    <m/>
    <m/>
    <m/>
    <m/>
    <m/>
    <m/>
    <m/>
    <d v="2020-03-07T00:00:00"/>
    <m/>
    <m/>
    <m/>
    <m/>
    <m/>
    <m/>
    <m/>
    <m/>
    <m/>
    <n v="20220106"/>
  </r>
  <r>
    <n v="890399047"/>
    <s v="HOSPITAL MARIO CORREA RENGIFO"/>
    <s v="FVM"/>
    <n v="283681"/>
    <m/>
    <m/>
    <m/>
    <s v="FVM_283681"/>
    <s v="890399047_FVM_283681"/>
    <d v="2020-03-18T00:00:00"/>
    <n v="73320"/>
    <n v="73320"/>
    <s v="A)Factura no radicada en ERP"/>
    <x v="1"/>
    <m/>
    <m/>
    <m/>
    <s v="no_cruza"/>
    <m/>
    <m/>
    <m/>
    <m/>
    <m/>
    <m/>
    <m/>
    <m/>
    <m/>
    <m/>
    <m/>
    <m/>
    <m/>
    <m/>
    <d v="2020-03-18T00:00:00"/>
    <m/>
    <m/>
    <m/>
    <m/>
    <m/>
    <m/>
    <m/>
    <m/>
    <m/>
    <n v="20220106"/>
  </r>
  <r>
    <n v="890399047"/>
    <s v="HOSPITAL MARIO CORREA RENGIFO"/>
    <s v="FVM"/>
    <n v="287921"/>
    <m/>
    <m/>
    <m/>
    <s v="FVM_287921"/>
    <s v="890399047_FVM_287921"/>
    <d v="2020-04-16T00:00:00"/>
    <n v="54400"/>
    <n v="54400"/>
    <s v="A)Factura no radicada en ERP"/>
    <x v="1"/>
    <m/>
    <m/>
    <m/>
    <s v="no_cruza"/>
    <m/>
    <m/>
    <m/>
    <m/>
    <m/>
    <m/>
    <m/>
    <m/>
    <m/>
    <m/>
    <m/>
    <m/>
    <m/>
    <m/>
    <d v="2020-04-16T00:00:00"/>
    <m/>
    <m/>
    <m/>
    <m/>
    <m/>
    <m/>
    <m/>
    <m/>
    <m/>
    <n v="20220106"/>
  </r>
  <r>
    <n v="890399047"/>
    <s v="HOSPITAL MARIO CORREA RENGIFO"/>
    <s v="FVM"/>
    <n v="288134"/>
    <m/>
    <m/>
    <m/>
    <s v="FVM_288134"/>
    <s v="890399047_FVM_288134"/>
    <d v="2020-04-20T00:00:00"/>
    <n v="54400"/>
    <n v="54400"/>
    <s v="A)Factura no radicada en ERP"/>
    <x v="1"/>
    <m/>
    <m/>
    <m/>
    <s v="no_cruza"/>
    <m/>
    <m/>
    <m/>
    <m/>
    <m/>
    <m/>
    <m/>
    <m/>
    <m/>
    <m/>
    <m/>
    <m/>
    <m/>
    <m/>
    <d v="2020-04-20T00:00:00"/>
    <m/>
    <m/>
    <m/>
    <m/>
    <m/>
    <m/>
    <m/>
    <m/>
    <m/>
    <n v="20220106"/>
  </r>
  <r>
    <n v="890399047"/>
    <s v="HOSPITAL MARIO CORREA RENGIFO"/>
    <s v="FVM"/>
    <n v="288683"/>
    <m/>
    <m/>
    <m/>
    <s v="FVM_288683"/>
    <s v="890399047_FVM_288683"/>
    <d v="2020-04-27T00:00:00"/>
    <n v="54400"/>
    <n v="54400"/>
    <s v="A)Factura no radicada en ERP"/>
    <x v="1"/>
    <m/>
    <m/>
    <m/>
    <s v="no_cruza"/>
    <m/>
    <m/>
    <m/>
    <m/>
    <m/>
    <m/>
    <m/>
    <m/>
    <m/>
    <m/>
    <m/>
    <m/>
    <m/>
    <m/>
    <d v="2020-04-27T00:00:00"/>
    <m/>
    <m/>
    <m/>
    <m/>
    <m/>
    <m/>
    <m/>
    <m/>
    <m/>
    <n v="20220106"/>
  </r>
  <r>
    <n v="890399047"/>
    <s v="HOSPITAL MARIO CORREA RENGIFO"/>
    <s v="FVM"/>
    <n v="289038"/>
    <m/>
    <m/>
    <m/>
    <s v="FVM_289038"/>
    <s v="890399047_FVM_289038"/>
    <d v="2020-04-30T00:00:00"/>
    <n v="54400"/>
    <n v="54400"/>
    <s v="A)Factura no radicada en ERP"/>
    <x v="1"/>
    <m/>
    <m/>
    <m/>
    <s v="no_cruza"/>
    <m/>
    <m/>
    <m/>
    <m/>
    <m/>
    <m/>
    <m/>
    <m/>
    <m/>
    <m/>
    <m/>
    <m/>
    <m/>
    <m/>
    <d v="2020-04-30T00:00:00"/>
    <m/>
    <m/>
    <m/>
    <m/>
    <m/>
    <m/>
    <m/>
    <m/>
    <m/>
    <n v="20220106"/>
  </r>
  <r>
    <n v="890399047"/>
    <s v="HOSPITAL MARIO CORREA RENGIFO"/>
    <s v="FVM"/>
    <n v="289114"/>
    <m/>
    <m/>
    <m/>
    <s v="FVM_289114"/>
    <s v="890399047_FVM_289114"/>
    <d v="2020-05-03T00:00:00"/>
    <n v="217300"/>
    <n v="217300"/>
    <s v="A)Factura no radicada en ERP"/>
    <x v="1"/>
    <m/>
    <m/>
    <m/>
    <s v="no_cruza"/>
    <m/>
    <m/>
    <m/>
    <m/>
    <m/>
    <m/>
    <m/>
    <m/>
    <m/>
    <m/>
    <m/>
    <m/>
    <m/>
    <m/>
    <d v="2020-05-03T00:00:00"/>
    <m/>
    <m/>
    <m/>
    <m/>
    <m/>
    <m/>
    <m/>
    <m/>
    <m/>
    <n v="20220106"/>
  </r>
  <r>
    <n v="890399047"/>
    <s v="HOSPITAL MARIO CORREA RENGIFO"/>
    <s v="FVM"/>
    <n v="289792"/>
    <m/>
    <m/>
    <m/>
    <s v="FVM_289792"/>
    <s v="890399047_FVM_289792"/>
    <d v="2020-05-19T00:00:00"/>
    <n v="55300"/>
    <n v="55300"/>
    <s v="A)Factura no radicada en ERP"/>
    <x v="1"/>
    <m/>
    <m/>
    <m/>
    <s v="no_cruza"/>
    <m/>
    <m/>
    <m/>
    <m/>
    <m/>
    <m/>
    <m/>
    <m/>
    <m/>
    <m/>
    <m/>
    <m/>
    <m/>
    <m/>
    <d v="2020-05-19T00:00:00"/>
    <m/>
    <m/>
    <m/>
    <m/>
    <m/>
    <m/>
    <m/>
    <m/>
    <m/>
    <n v="20220106"/>
  </r>
  <r>
    <n v="890399047"/>
    <s v="HOSPITAL MARIO CORREA RENGIFO"/>
    <s v="FVM"/>
    <n v="290600"/>
    <m/>
    <m/>
    <m/>
    <s v="FVM_290600"/>
    <s v="890399047_FVM_290600"/>
    <d v="2020-06-03T00:00:00"/>
    <n v="233931"/>
    <n v="233931"/>
    <s v="A)Factura no radicada en ERP"/>
    <x v="1"/>
    <m/>
    <m/>
    <m/>
    <s v="no_cruza"/>
    <m/>
    <m/>
    <m/>
    <m/>
    <m/>
    <m/>
    <m/>
    <m/>
    <m/>
    <m/>
    <m/>
    <m/>
    <m/>
    <m/>
    <d v="2020-06-03T00:00:00"/>
    <m/>
    <m/>
    <m/>
    <m/>
    <m/>
    <m/>
    <m/>
    <m/>
    <m/>
    <n v="20220106"/>
  </r>
  <r>
    <n v="890399047"/>
    <s v="HOSPITAL MARIO CORREA RENGIFO"/>
    <s v="FVM"/>
    <n v="290631"/>
    <m/>
    <m/>
    <m/>
    <s v="FVM_290631"/>
    <s v="890399047_FVM_290631"/>
    <d v="2020-06-04T00:00:00"/>
    <n v="117884"/>
    <n v="117884"/>
    <s v="A)Factura no radicada en ERP"/>
    <x v="1"/>
    <m/>
    <m/>
    <m/>
    <s v="no_cruza"/>
    <m/>
    <m/>
    <m/>
    <m/>
    <m/>
    <m/>
    <m/>
    <m/>
    <m/>
    <m/>
    <m/>
    <m/>
    <m/>
    <m/>
    <d v="2020-06-04T00:00:00"/>
    <m/>
    <m/>
    <m/>
    <m/>
    <m/>
    <m/>
    <m/>
    <m/>
    <m/>
    <n v="20220106"/>
  </r>
  <r>
    <n v="890399047"/>
    <s v="HOSPITAL MARIO CORREA RENGIFO"/>
    <s v="FVM"/>
    <n v="291205"/>
    <m/>
    <m/>
    <m/>
    <s v="FVM_291205"/>
    <s v="890399047_FVM_291205"/>
    <d v="2020-06-19T00:00:00"/>
    <n v="101100"/>
    <n v="101100"/>
    <s v="A)Factura no radicada en ERP"/>
    <x v="1"/>
    <m/>
    <m/>
    <m/>
    <s v="no_cruza"/>
    <m/>
    <m/>
    <m/>
    <m/>
    <m/>
    <m/>
    <m/>
    <m/>
    <m/>
    <m/>
    <m/>
    <m/>
    <m/>
    <m/>
    <d v="2020-06-19T00:00:00"/>
    <m/>
    <m/>
    <m/>
    <m/>
    <m/>
    <m/>
    <m/>
    <m/>
    <m/>
    <n v="20220106"/>
  </r>
  <r>
    <n v="890399047"/>
    <s v="HOSPITAL MARIO CORREA RENGIFO"/>
    <s v="FVM"/>
    <n v="291381"/>
    <m/>
    <m/>
    <m/>
    <s v="FVM_291381"/>
    <s v="890399047_FVM_291381"/>
    <d v="2020-06-23T00:00:00"/>
    <n v="54400"/>
    <n v="54400"/>
    <s v="A)Factura no radicada en ERP"/>
    <x v="1"/>
    <m/>
    <m/>
    <m/>
    <s v="no_cruza"/>
    <m/>
    <m/>
    <m/>
    <m/>
    <m/>
    <m/>
    <m/>
    <m/>
    <m/>
    <m/>
    <m/>
    <m/>
    <m/>
    <m/>
    <d v="2020-06-23T00:00:00"/>
    <m/>
    <m/>
    <m/>
    <m/>
    <m/>
    <m/>
    <m/>
    <m/>
    <m/>
    <n v="20220106"/>
  </r>
  <r>
    <n v="890399047"/>
    <s v="HOSPITAL MARIO CORREA RENGIFO"/>
    <s v="FVM"/>
    <n v="292267"/>
    <m/>
    <m/>
    <m/>
    <s v="FVM_292267"/>
    <s v="890399047_FVM_292267"/>
    <d v="2020-07-08T00:00:00"/>
    <n v="219400"/>
    <n v="219400"/>
    <s v="A)Factura no radicada en ERP"/>
    <x v="1"/>
    <m/>
    <m/>
    <m/>
    <s v="no_cruza"/>
    <m/>
    <m/>
    <m/>
    <m/>
    <m/>
    <m/>
    <m/>
    <m/>
    <m/>
    <m/>
    <m/>
    <m/>
    <m/>
    <m/>
    <d v="2020-07-08T00:00:00"/>
    <m/>
    <m/>
    <m/>
    <m/>
    <m/>
    <m/>
    <m/>
    <m/>
    <m/>
    <n v="20220106"/>
  </r>
  <r>
    <n v="890399047"/>
    <s v="HOSPITAL MARIO CORREA RENGIFO"/>
    <s v="FVM"/>
    <n v="292606"/>
    <m/>
    <m/>
    <m/>
    <s v="FVM_292606"/>
    <s v="890399047_FVM_292606"/>
    <d v="2020-07-13T00:00:00"/>
    <n v="366400"/>
    <n v="366400"/>
    <s v="A)Factura no radicada en ERP"/>
    <x v="1"/>
    <m/>
    <m/>
    <m/>
    <s v="no_cruza"/>
    <m/>
    <m/>
    <m/>
    <m/>
    <m/>
    <m/>
    <m/>
    <m/>
    <m/>
    <m/>
    <m/>
    <m/>
    <m/>
    <m/>
    <d v="2020-07-13T00:00:00"/>
    <m/>
    <m/>
    <m/>
    <m/>
    <m/>
    <m/>
    <m/>
    <m/>
    <m/>
    <n v="20220106"/>
  </r>
  <r>
    <n v="890399047"/>
    <s v="HOSPITAL MARIO CORREA RENGIFO"/>
    <s v="FV"/>
    <n v="22322"/>
    <s v="FV"/>
    <n v="22322"/>
    <n v="1221057519"/>
    <s v="FV_22322"/>
    <s v="890399047_FV_22322"/>
    <d v="2016-07-30T00:00:00"/>
    <n v="64300"/>
    <n v="0"/>
    <m/>
    <x v="0"/>
    <m/>
    <m/>
    <m/>
    <s v="OK"/>
    <n v="64300"/>
    <n v="0"/>
    <m/>
    <n v="0"/>
    <m/>
    <n v="64300"/>
    <n v="0"/>
    <n v="0"/>
    <n v="64300"/>
    <n v="4800016311"/>
    <d v="2016-10-29T00:00:00"/>
    <n v="110700"/>
    <n v="153497302631870"/>
    <s v="ALIANZA"/>
    <d v="2016-07-30T00:00:00"/>
    <m/>
    <n v="2"/>
    <m/>
    <m/>
    <n v="1"/>
    <n v="20160830"/>
    <n v="20160811"/>
    <n v="64300"/>
    <n v="0"/>
    <n v="20220106"/>
  </r>
  <r>
    <n v="890399047"/>
    <s v="HOSPITAL MARIO CORREA RENGIFO"/>
    <s v="FVM"/>
    <n v="238567"/>
    <s v="FVM"/>
    <n v="238567"/>
    <n v="1221534503"/>
    <s v="FVM_238567"/>
    <s v="890399047_FVM_238567"/>
    <d v="2019-11-03T00:00:00"/>
    <n v="153574"/>
    <n v="0"/>
    <m/>
    <x v="0"/>
    <m/>
    <m/>
    <m/>
    <s v="OK"/>
    <n v="153574"/>
    <n v="0"/>
    <m/>
    <n v="0"/>
    <m/>
    <n v="153574"/>
    <n v="0"/>
    <n v="0"/>
    <n v="153574"/>
    <n v="4800036170"/>
    <d v="2020-01-30T00:00:00"/>
    <n v="3928493"/>
    <n v="193078523536716"/>
    <m/>
    <d v="2019-11-03T00:00:00"/>
    <m/>
    <n v="2"/>
    <m/>
    <m/>
    <n v="1"/>
    <n v="20191230"/>
    <n v="20191210"/>
    <n v="153574"/>
    <n v="0"/>
    <n v="20220106"/>
  </r>
  <r>
    <n v="890399047"/>
    <s v="HOSPITAL MARIO CORREA RENGIFO"/>
    <s v="FVM"/>
    <n v="240189"/>
    <s v="FVM"/>
    <n v="240189"/>
    <n v="1221534504"/>
    <s v="FVM_240189"/>
    <s v="890399047_FVM_240189"/>
    <d v="2019-11-08T00:00:00"/>
    <n v="532557"/>
    <n v="0"/>
    <m/>
    <x v="0"/>
    <m/>
    <m/>
    <m/>
    <s v="OK"/>
    <n v="532557"/>
    <n v="0"/>
    <m/>
    <n v="0"/>
    <m/>
    <n v="532557"/>
    <n v="0"/>
    <n v="0"/>
    <n v="532557"/>
    <n v="4800036170"/>
    <d v="2020-01-30T00:00:00"/>
    <n v="3928493"/>
    <n v="193108523100667"/>
    <m/>
    <d v="2019-11-08T00:00:00"/>
    <m/>
    <n v="2"/>
    <m/>
    <m/>
    <n v="1"/>
    <n v="20191230"/>
    <n v="20191210"/>
    <n v="532557"/>
    <n v="0"/>
    <n v="20220106"/>
  </r>
  <r>
    <n v="890399047"/>
    <s v="HOSPITAL MARIO CORREA RENGIFO"/>
    <s v="FVM"/>
    <n v="257134"/>
    <s v="FVM"/>
    <n v="257134"/>
    <n v="1221552080"/>
    <s v="FVM_257134"/>
    <s v="890399047_FVM_257134"/>
    <d v="2020-01-04T00:00:00"/>
    <n v="196752"/>
    <n v="0"/>
    <m/>
    <x v="0"/>
    <m/>
    <m/>
    <m/>
    <s v="OK"/>
    <n v="196752"/>
    <n v="0"/>
    <m/>
    <n v="0"/>
    <m/>
    <n v="196752"/>
    <n v="0"/>
    <n v="0"/>
    <n v="196752"/>
    <n v="4800037629"/>
    <d v="2020-04-28T00:00:00"/>
    <n v="2054823"/>
    <n v="200038523669429"/>
    <m/>
    <d v="2020-01-04T00:00:00"/>
    <m/>
    <n v="2"/>
    <m/>
    <m/>
    <n v="1"/>
    <n v="20200229"/>
    <n v="20200205"/>
    <n v="196752"/>
    <n v="0"/>
    <n v="20220106"/>
  </r>
  <r>
    <n v="890399047"/>
    <s v="HOSPITAL MARIO CORREA RENGIFO"/>
    <s v="FVM"/>
    <n v="258212"/>
    <s v="FVM"/>
    <n v="258212"/>
    <n v="1221547935"/>
    <s v="FVM_258212"/>
    <s v="890399047_FVM_258212"/>
    <d v="2020-01-09T00:00:00"/>
    <n v="95900"/>
    <n v="0"/>
    <m/>
    <x v="0"/>
    <m/>
    <m/>
    <m/>
    <s v="OK"/>
    <n v="95900"/>
    <n v="0"/>
    <m/>
    <n v="0"/>
    <m/>
    <n v="95900"/>
    <n v="0"/>
    <n v="0"/>
    <n v="95900"/>
    <n v="4800037629"/>
    <d v="2020-04-28T00:00:00"/>
    <n v="2054823"/>
    <n v="193458523226790"/>
    <m/>
    <d v="2020-01-09T00:00:00"/>
    <m/>
    <n v="2"/>
    <m/>
    <m/>
    <n v="1"/>
    <n v="20200130"/>
    <n v="20200110"/>
    <n v="95900"/>
    <n v="0"/>
    <n v="20220106"/>
  </r>
  <r>
    <n v="890399047"/>
    <s v="HOSPITAL MARIO CORREA RENGIFO"/>
    <s v="FVM"/>
    <n v="258214"/>
    <s v="FVM"/>
    <n v="258214"/>
    <n v="1221547936"/>
    <s v="FVM_258214"/>
    <s v="890399047_FVM_258214"/>
    <d v="2020-01-09T00:00:00"/>
    <n v="103700"/>
    <n v="0"/>
    <m/>
    <x v="0"/>
    <m/>
    <m/>
    <m/>
    <s v="OK"/>
    <n v="103700"/>
    <n v="0"/>
    <m/>
    <n v="0"/>
    <m/>
    <n v="103700"/>
    <n v="0"/>
    <n v="0"/>
    <n v="103700"/>
    <n v="4800037629"/>
    <d v="2020-04-28T00:00:00"/>
    <n v="2054823"/>
    <n v="193428523135799"/>
    <m/>
    <d v="2020-01-09T00:00:00"/>
    <m/>
    <n v="2"/>
    <m/>
    <m/>
    <n v="1"/>
    <n v="20200130"/>
    <n v="20200110"/>
    <n v="103700"/>
    <n v="0"/>
    <n v="20220106"/>
  </r>
  <r>
    <n v="890399047"/>
    <s v="HOSPITAL MARIO CORREA RENGIFO"/>
    <s v="FVM"/>
    <n v="258221"/>
    <s v="FVM"/>
    <n v="258221"/>
    <n v="1221547937"/>
    <s v="FVM_258221"/>
    <s v="890399047_FVM_258221"/>
    <d v="2020-01-09T00:00:00"/>
    <n v="219634"/>
    <n v="0"/>
    <m/>
    <x v="0"/>
    <m/>
    <m/>
    <m/>
    <s v="OK"/>
    <n v="219634"/>
    <n v="0"/>
    <m/>
    <n v="0"/>
    <m/>
    <n v="219634"/>
    <n v="0"/>
    <n v="0"/>
    <n v="219634"/>
    <n v="4800037629"/>
    <d v="2020-04-28T00:00:00"/>
    <n v="2054823"/>
    <n v="190731275528192"/>
    <m/>
    <d v="2020-01-09T00:00:00"/>
    <m/>
    <n v="2"/>
    <m/>
    <m/>
    <n v="1"/>
    <n v="20200130"/>
    <n v="20200110"/>
    <n v="219634"/>
    <n v="0"/>
    <n v="20220106"/>
  </r>
  <r>
    <n v="890399047"/>
    <s v="HOSPITAL MARIO CORREA RENGIFO"/>
    <s v="FVM"/>
    <n v="258232"/>
    <s v="FVM"/>
    <n v="258232"/>
    <n v="1221547938"/>
    <s v="FVM_258232"/>
    <s v="890399047_FVM_258232"/>
    <d v="2020-01-09T00:00:00"/>
    <n v="183200"/>
    <n v="0"/>
    <m/>
    <x v="0"/>
    <m/>
    <m/>
    <m/>
    <s v="OK"/>
    <n v="183200"/>
    <n v="0"/>
    <m/>
    <n v="0"/>
    <m/>
    <n v="183200"/>
    <n v="0"/>
    <n v="0"/>
    <n v="183200"/>
    <n v="4800037629"/>
    <d v="2020-04-28T00:00:00"/>
    <n v="2054823"/>
    <n v="193618523055481"/>
    <m/>
    <d v="2020-01-09T00:00:00"/>
    <m/>
    <n v="2"/>
    <m/>
    <m/>
    <n v="1"/>
    <n v="20200130"/>
    <n v="20200110"/>
    <n v="183200"/>
    <n v="0"/>
    <n v="20220106"/>
  </r>
  <r>
    <n v="890399047"/>
    <s v="HOSPITAL MARIO CORREA RENGIFO"/>
    <s v="FVM"/>
    <n v="258365"/>
    <s v="FVM"/>
    <n v="258365"/>
    <n v="1221552081"/>
    <s v="FVM_258365"/>
    <s v="890399047_FVM_258365"/>
    <d v="2020-01-10T00:00:00"/>
    <n v="208731"/>
    <n v="0"/>
    <m/>
    <x v="0"/>
    <m/>
    <m/>
    <m/>
    <s v="OK"/>
    <n v="208731"/>
    <n v="0"/>
    <m/>
    <n v="0"/>
    <m/>
    <n v="208731"/>
    <n v="0"/>
    <n v="0"/>
    <n v="208731"/>
    <n v="4800037629"/>
    <d v="2020-04-28T00:00:00"/>
    <n v="2054823"/>
    <n v="193658523579917"/>
    <m/>
    <d v="2020-01-10T00:00:00"/>
    <m/>
    <n v="2"/>
    <m/>
    <m/>
    <n v="1"/>
    <n v="20200229"/>
    <n v="20200205"/>
    <n v="208731"/>
    <n v="0"/>
    <n v="20220106"/>
  </r>
  <r>
    <n v="890399047"/>
    <s v="HOSPITAL MARIO CORREA RENGIFO"/>
    <s v="FVM"/>
    <n v="258644"/>
    <s v="FVM"/>
    <n v="258644"/>
    <n v="1221552082"/>
    <s v="FVM_258644"/>
    <s v="890399047_FVM_258644"/>
    <d v="2020-01-11T00:00:00"/>
    <n v="343420"/>
    <n v="0"/>
    <m/>
    <x v="0"/>
    <m/>
    <m/>
    <m/>
    <s v="OK"/>
    <n v="343420"/>
    <n v="0"/>
    <m/>
    <n v="0"/>
    <m/>
    <n v="343420"/>
    <n v="0"/>
    <n v="0"/>
    <n v="343420"/>
    <n v="4800037629"/>
    <d v="2020-04-28T00:00:00"/>
    <n v="2054823"/>
    <n v="181501454810507"/>
    <m/>
    <d v="2020-01-11T00:00:00"/>
    <m/>
    <n v="2"/>
    <m/>
    <m/>
    <n v="1"/>
    <n v="20200229"/>
    <n v="20200205"/>
    <n v="343420"/>
    <n v="0"/>
    <n v="20220106"/>
  </r>
  <r>
    <n v="890399047"/>
    <s v="HOSPITAL MARIO CORREA RENGIFO"/>
    <s v="FVM"/>
    <n v="259283"/>
    <s v="FVM"/>
    <n v="259283"/>
    <n v="1221552083"/>
    <s v="FVM_259283"/>
    <s v="890399047_FVM_259283"/>
    <d v="2020-01-13T00:00:00"/>
    <n v="564600"/>
    <n v="0"/>
    <m/>
    <x v="0"/>
    <m/>
    <m/>
    <m/>
    <s v="OK"/>
    <n v="564600"/>
    <n v="0"/>
    <m/>
    <n v="0"/>
    <m/>
    <n v="564600"/>
    <n v="0"/>
    <n v="0"/>
    <n v="564600"/>
    <n v="4800037629"/>
    <d v="2020-04-28T00:00:00"/>
    <n v="2054823"/>
    <n v="200048524600915"/>
    <m/>
    <d v="2020-01-13T00:00:00"/>
    <m/>
    <n v="2"/>
    <m/>
    <m/>
    <n v="1"/>
    <n v="20200229"/>
    <n v="20200205"/>
    <n v="564600"/>
    <n v="0"/>
    <n v="20220106"/>
  </r>
  <r>
    <n v="890399047"/>
    <s v="HOSPITAL MARIO CORREA RENGIFO"/>
    <s v="FVM"/>
    <n v="264309"/>
    <s v="FVM"/>
    <n v="264309"/>
    <n v="1221552084"/>
    <s v="FVM_264309"/>
    <s v="890399047_FVM_264309"/>
    <d v="2020-01-26T00:00:00"/>
    <n v="138886"/>
    <n v="0"/>
    <m/>
    <x v="0"/>
    <m/>
    <m/>
    <m/>
    <s v="OK"/>
    <n v="138886"/>
    <n v="0"/>
    <m/>
    <n v="0"/>
    <m/>
    <n v="138886"/>
    <n v="0"/>
    <n v="0"/>
    <n v="138886"/>
    <n v="4800037629"/>
    <d v="2020-04-28T00:00:00"/>
    <n v="2054823"/>
    <n v="200248523154713"/>
    <m/>
    <d v="2020-01-26T00:00:00"/>
    <m/>
    <n v="2"/>
    <m/>
    <m/>
    <n v="1"/>
    <n v="20200229"/>
    <n v="20200205"/>
    <n v="138886"/>
    <n v="0"/>
    <n v="20220106"/>
  </r>
  <r>
    <n v="890399047"/>
    <s v="HOSPITAL MARIO CORREA RENGIFO"/>
    <s v="FVM"/>
    <n v="265918"/>
    <s v="FVM"/>
    <n v="265918"/>
    <n v="1221550033"/>
    <s v="FVM_265918"/>
    <s v="890399047_FVM_265918"/>
    <d v="2020-01-30T00:00:00"/>
    <n v="106800"/>
    <n v="0"/>
    <m/>
    <x v="0"/>
    <m/>
    <m/>
    <m/>
    <s v="OK"/>
    <n v="106800"/>
    <n v="0"/>
    <m/>
    <n v="0"/>
    <m/>
    <n v="106800"/>
    <n v="0"/>
    <n v="0"/>
    <n v="106800"/>
    <n v="4800037635"/>
    <d v="2020-04-28T00:00:00"/>
    <n v="270200"/>
    <n v="200268523238674"/>
    <m/>
    <d v="2020-01-30T00:00:00"/>
    <m/>
    <n v="2"/>
    <m/>
    <m/>
    <n v="1"/>
    <n v="20200229"/>
    <n v="20200205"/>
    <n v="106800"/>
    <n v="0"/>
    <n v="20220106"/>
  </r>
  <r>
    <n v="890399047"/>
    <s v="HOSPITAL MARIO CORREA RENGIFO"/>
    <s v="FVM"/>
    <n v="265944"/>
    <s v="FVM"/>
    <n v="265944"/>
    <n v="1221550034"/>
    <s v="FVM_265944"/>
    <s v="890399047_FVM_265944"/>
    <d v="2020-01-30T00:00:00"/>
    <n v="163400"/>
    <n v="0"/>
    <m/>
    <x v="0"/>
    <m/>
    <m/>
    <m/>
    <s v="OK"/>
    <n v="163400"/>
    <n v="0"/>
    <m/>
    <n v="0"/>
    <m/>
    <n v="163400"/>
    <n v="0"/>
    <n v="0"/>
    <n v="163400"/>
    <n v="4800037635"/>
    <d v="2020-04-28T00:00:00"/>
    <n v="270200"/>
    <n v="200168523148315"/>
    <m/>
    <d v="2020-01-30T00:00:00"/>
    <m/>
    <n v="2"/>
    <m/>
    <m/>
    <n v="1"/>
    <n v="20200229"/>
    <n v="20200205"/>
    <n v="163400"/>
    <n v="0"/>
    <n v="20220106"/>
  </r>
  <r>
    <n v="890399047"/>
    <s v="HOSPITAL MARIO CORREA RENGIFO"/>
    <s v="FEMC"/>
    <n v="14973"/>
    <s v="FEMC"/>
    <n v="14973"/>
    <n v="1221706642"/>
    <s v="FEMC_14973"/>
    <s v="890399047_FEMC_14973"/>
    <d v="2021-01-29T00:00:00"/>
    <n v="10927426"/>
    <n v="0"/>
    <m/>
    <x v="0"/>
    <m/>
    <m/>
    <m/>
    <s v="OK"/>
    <n v="10927426"/>
    <n v="1402900"/>
    <s v="IPS ACEPTA OBJECCIONES DE ACUERDO A ACTA DE CONCILIACION CELEBRADA EL DIA 19/11/2021 ENTRE LAS PARTES MAIBER ACEVEDO Y ELIZABETH CHILITO EPS Y LIZETH TAMAR DE IPS.JENNIFER REBOLLED"/>
    <n v="0"/>
    <m/>
    <n v="9524526"/>
    <n v="0"/>
    <n v="0"/>
    <n v="9524526"/>
    <n v="4800046862"/>
    <d v="2021-04-14T00:00:00"/>
    <n v="9524526"/>
    <n v="210138524525047"/>
    <m/>
    <d v="2021-01-29T00:00:00"/>
    <m/>
    <n v="2"/>
    <m/>
    <m/>
    <n v="2"/>
    <n v="20211214"/>
    <n v="20211130"/>
    <n v="10927426"/>
    <n v="1402900"/>
    <n v="20220106"/>
  </r>
  <r>
    <n v="890399047"/>
    <s v="HOSPITAL MARIO CORREA RENGIFO"/>
    <s v="FV"/>
    <n v="21269"/>
    <s v="FV"/>
    <n v="21269"/>
    <n v="1220920808"/>
    <s v="FV_21269"/>
    <s v="890399047_FV_21269"/>
    <d v="2015-04-29T00:00:00"/>
    <n v="249100"/>
    <n v="0"/>
    <m/>
    <x v="0"/>
    <m/>
    <m/>
    <m/>
    <s v="OK"/>
    <n v="249100"/>
    <n v="0"/>
    <m/>
    <n v="0"/>
    <m/>
    <n v="249100"/>
    <n v="0"/>
    <n v="0"/>
    <n v="249100"/>
    <n v="4800011264"/>
    <d v="2015-12-18T00:00:00"/>
    <n v="416000"/>
    <n v="150784650429733"/>
    <s v="ALIANZA"/>
    <d v="2015-04-29T00:00:00"/>
    <m/>
    <n v="2"/>
    <m/>
    <m/>
    <n v="1"/>
    <n v="20150613"/>
    <n v="20150512"/>
    <n v="249100"/>
    <n v="0"/>
    <n v="20220106"/>
  </r>
  <r>
    <n v="890399047"/>
    <s v="HOSPITAL MARIO CORREA RENGIFO"/>
    <s v="FV"/>
    <n v="21545"/>
    <s v="FV"/>
    <n v="21545"/>
    <n v="1220959958"/>
    <s v="FV_21545"/>
    <s v="890399047_FV_21545"/>
    <d v="2015-08-30T00:00:00"/>
    <n v="573300"/>
    <n v="0"/>
    <m/>
    <x v="0"/>
    <m/>
    <m/>
    <m/>
    <s v="OK"/>
    <n v="573300"/>
    <n v="0"/>
    <m/>
    <n v="0"/>
    <m/>
    <n v="573300"/>
    <n v="0"/>
    <n v="0"/>
    <n v="573300"/>
    <n v="4800013394"/>
    <d v="2016-05-04T00:00:00"/>
    <n v="662500"/>
    <n v="152227526513415"/>
    <s v="ALIANZA"/>
    <d v="2015-08-30T00:00:00"/>
    <m/>
    <n v="2"/>
    <m/>
    <m/>
    <n v="1"/>
    <n v="20150916"/>
    <n v="20150909"/>
    <n v="573300"/>
    <n v="0"/>
    <n v="20220106"/>
  </r>
  <r>
    <n v="890399047"/>
    <s v="HOSPITAL MARIO CORREA RENGIFO"/>
    <s v="FV"/>
    <n v="21954"/>
    <s v="FV"/>
    <n v="21954"/>
    <n v="1220992486"/>
    <s v="FV_21954"/>
    <s v="890399047_FV_21954"/>
    <d v="2016-02-28T00:00:00"/>
    <n v="89200"/>
    <n v="0"/>
    <m/>
    <x v="0"/>
    <m/>
    <m/>
    <m/>
    <s v="OK"/>
    <n v="89200"/>
    <n v="0"/>
    <m/>
    <n v="0"/>
    <m/>
    <n v="89200"/>
    <n v="0"/>
    <n v="0"/>
    <n v="89200"/>
    <n v="4800013394"/>
    <d v="2016-05-04T00:00:00"/>
    <n v="662500"/>
    <n v="160497302427721"/>
    <s v="ALIANZA"/>
    <d v="2016-02-28T00:00:00"/>
    <m/>
    <n v="2"/>
    <m/>
    <m/>
    <n v="1"/>
    <n v="20160409"/>
    <n v="20160311"/>
    <n v="89200"/>
    <n v="0"/>
    <n v="20220106"/>
  </r>
  <r>
    <n v="890399047"/>
    <s v="HOSPITAL MARIO CORREA RENGIFO"/>
    <s v="FVM"/>
    <n v="200997"/>
    <s v="FVM"/>
    <n v="200997"/>
    <n v="1221490230"/>
    <s v="FVM_200997"/>
    <s v="890399047_FVM_200997"/>
    <d v="2019-08-14T00:00:00"/>
    <n v="91500"/>
    <n v="0"/>
    <m/>
    <x v="0"/>
    <m/>
    <m/>
    <m/>
    <s v="OK"/>
    <n v="91500"/>
    <n v="0"/>
    <m/>
    <n v="0"/>
    <m/>
    <n v="91500"/>
    <n v="0"/>
    <n v="0"/>
    <n v="91500"/>
    <n v="4800036170"/>
    <d v="2020-01-30T00:00:00"/>
    <n v="3928493"/>
    <n v="192088524360424"/>
    <m/>
    <d v="2019-08-14T00:00:00"/>
    <m/>
    <n v="2"/>
    <m/>
    <m/>
    <n v="1"/>
    <n v="20190930"/>
    <n v="20190912"/>
    <n v="91500"/>
    <n v="0"/>
    <n v="20220106"/>
  </r>
  <r>
    <n v="890399047"/>
    <s v="HOSPITAL MARIO CORREA RENGIFO"/>
    <s v="FVM"/>
    <n v="201004"/>
    <s v="FVM"/>
    <n v="201004"/>
    <n v="1221490231"/>
    <s v="FVM_201004"/>
    <s v="890399047_FVM_201004"/>
    <d v="2019-08-14T00:00:00"/>
    <n v="180100"/>
    <n v="0"/>
    <m/>
    <x v="0"/>
    <m/>
    <m/>
    <m/>
    <s v="OK"/>
    <n v="180100"/>
    <n v="0"/>
    <m/>
    <n v="0"/>
    <m/>
    <n v="180100"/>
    <n v="0"/>
    <n v="0"/>
    <n v="180100"/>
    <n v="4800036170"/>
    <d v="2020-01-30T00:00:00"/>
    <n v="3928493"/>
    <n v="192098530786715"/>
    <m/>
    <d v="2019-08-14T00:00:00"/>
    <m/>
    <n v="2"/>
    <m/>
    <m/>
    <n v="1"/>
    <n v="20190930"/>
    <n v="20190912"/>
    <n v="180100"/>
    <n v="0"/>
    <n v="20220106"/>
  </r>
  <r>
    <n v="890399047"/>
    <s v="HOSPITAL MARIO CORREA RENGIFO"/>
    <s v="FVM"/>
    <n v="202108"/>
    <s v="FVM"/>
    <n v="202108"/>
    <n v="1221490232"/>
    <s v="FVM_202108"/>
    <s v="890399047_FVM_202108"/>
    <d v="2019-08-15T00:00:00"/>
    <n v="168997"/>
    <n v="0"/>
    <m/>
    <x v="0"/>
    <m/>
    <m/>
    <m/>
    <s v="OK"/>
    <n v="168997"/>
    <n v="0"/>
    <m/>
    <n v="0"/>
    <m/>
    <n v="168997"/>
    <n v="0"/>
    <n v="0"/>
    <n v="168997"/>
    <n v="4800036170"/>
    <d v="2020-01-30T00:00:00"/>
    <n v="3928493"/>
    <n v="192148529685713"/>
    <m/>
    <d v="2019-08-15T00:00:00"/>
    <m/>
    <n v="2"/>
    <m/>
    <m/>
    <n v="1"/>
    <n v="20190930"/>
    <n v="20190912"/>
    <n v="168997"/>
    <n v="0"/>
    <n v="20220106"/>
  </r>
  <r>
    <n v="890399047"/>
    <s v="HOSPITAL MARIO CORREA RENGIFO"/>
    <s v="FVM"/>
    <n v="202129"/>
    <s v="FVM"/>
    <n v="202129"/>
    <n v="1221490233"/>
    <s v="FVM_202129"/>
    <s v="890399047_FVM_202129"/>
    <d v="2019-08-15T00:00:00"/>
    <n v="111481"/>
    <n v="0"/>
    <m/>
    <x v="0"/>
    <m/>
    <m/>
    <m/>
    <s v="OK"/>
    <n v="111481"/>
    <n v="0"/>
    <m/>
    <n v="0"/>
    <m/>
    <n v="111481"/>
    <n v="0"/>
    <n v="0"/>
    <n v="111481"/>
    <n v="4800036170"/>
    <d v="2020-01-30T00:00:00"/>
    <n v="3928493"/>
    <n v="192128529228530"/>
    <m/>
    <d v="2019-08-15T00:00:00"/>
    <m/>
    <n v="2"/>
    <m/>
    <m/>
    <n v="1"/>
    <n v="20190930"/>
    <n v="20190912"/>
    <n v="111481"/>
    <n v="0"/>
    <n v="20220106"/>
  </r>
  <r>
    <n v="890399047"/>
    <s v="HOSPITAL MARIO CORREA RENGIFO"/>
    <s v="FVM"/>
    <n v="202617"/>
    <s v="FVM"/>
    <n v="202617"/>
    <n v="1221490234"/>
    <s v="FVM_202617"/>
    <s v="890399047_FVM_202617"/>
    <d v="2019-08-16T00:00:00"/>
    <n v="135720"/>
    <n v="0"/>
    <m/>
    <x v="0"/>
    <m/>
    <m/>
    <m/>
    <s v="OK"/>
    <n v="135720"/>
    <n v="0"/>
    <m/>
    <n v="0"/>
    <m/>
    <n v="135720"/>
    <n v="0"/>
    <n v="0"/>
    <n v="135720"/>
    <n v="4800036170"/>
    <d v="2020-01-30T00:00:00"/>
    <n v="3928493"/>
    <n v="192088530117735"/>
    <m/>
    <d v="2019-08-16T00:00:00"/>
    <m/>
    <n v="2"/>
    <m/>
    <m/>
    <n v="1"/>
    <n v="20190930"/>
    <n v="20190912"/>
    <n v="135720"/>
    <n v="0"/>
    <n v="20220106"/>
  </r>
  <r>
    <n v="890399047"/>
    <s v="HOSPITAL MARIO CORREA RENGIFO"/>
    <s v="FVM"/>
    <n v="203900"/>
    <s v="FVM"/>
    <n v="203900"/>
    <n v="1221490235"/>
    <s v="FVM_203900"/>
    <s v="890399047_FVM_203900"/>
    <d v="2019-08-19T00:00:00"/>
    <n v="793780"/>
    <n v="0"/>
    <m/>
    <x v="0"/>
    <m/>
    <m/>
    <m/>
    <s v="OK"/>
    <n v="793780"/>
    <n v="0"/>
    <m/>
    <n v="0"/>
    <m/>
    <n v="793780"/>
    <n v="0"/>
    <n v="0"/>
    <n v="793780"/>
    <n v="4800036170"/>
    <d v="2020-01-30T00:00:00"/>
    <n v="3928493"/>
    <n v="192168529530807"/>
    <m/>
    <d v="2019-08-19T00:00:00"/>
    <m/>
    <n v="2"/>
    <m/>
    <m/>
    <n v="1"/>
    <n v="20190930"/>
    <n v="20190912"/>
    <n v="793780"/>
    <n v="0"/>
    <n v="20220106"/>
  </r>
  <r>
    <n v="890399047"/>
    <s v="HOSPITAL MARIO CORREA RENGIFO"/>
    <s v="FVM"/>
    <n v="207124"/>
    <s v="FVM"/>
    <n v="207124"/>
    <n v="1221490236"/>
    <s v="FVM_207124"/>
    <s v="890399047_FVM_207124"/>
    <d v="2019-08-25T00:00:00"/>
    <n v="59100"/>
    <n v="0"/>
    <m/>
    <x v="0"/>
    <m/>
    <m/>
    <m/>
    <s v="OK"/>
    <n v="59100"/>
    <n v="0"/>
    <m/>
    <n v="0"/>
    <m/>
    <n v="59100"/>
    <n v="0"/>
    <n v="0"/>
    <n v="59100"/>
    <n v="4800036170"/>
    <d v="2020-01-30T00:00:00"/>
    <n v="3928493"/>
    <n v="192278529620360"/>
    <m/>
    <d v="2019-08-25T00:00:00"/>
    <m/>
    <n v="2"/>
    <m/>
    <m/>
    <n v="1"/>
    <n v="20190930"/>
    <n v="20190912"/>
    <n v="59100"/>
    <n v="0"/>
    <n v="20220106"/>
  </r>
  <r>
    <n v="890399047"/>
    <s v="HOSPITAL MARIO CORREA RENGIFO"/>
    <s v="FVM"/>
    <n v="213911"/>
    <s v="FVM"/>
    <n v="213911"/>
    <n v="1221490237"/>
    <s v="FVM_213911"/>
    <s v="890399047_FVM_213911"/>
    <d v="2019-08-31T00:00:00"/>
    <n v="60200"/>
    <n v="0"/>
    <m/>
    <x v="0"/>
    <m/>
    <m/>
    <m/>
    <s v="OK"/>
    <n v="60200"/>
    <n v="0"/>
    <m/>
    <n v="0"/>
    <m/>
    <n v="60200"/>
    <n v="0"/>
    <n v="0"/>
    <n v="60200"/>
    <n v="4800036170"/>
    <d v="2020-01-30T00:00:00"/>
    <n v="3928493"/>
    <n v="192408524670261"/>
    <m/>
    <d v="2019-08-31T00:00:00"/>
    <m/>
    <n v="2"/>
    <m/>
    <m/>
    <n v="1"/>
    <n v="20190930"/>
    <n v="20190912"/>
    <n v="60200"/>
    <n v="0"/>
    <n v="20220106"/>
  </r>
  <r>
    <n v="890399047"/>
    <s v="HOSPITAL MARIO CORREA RENGIFO"/>
    <s v="FVM"/>
    <n v="219305"/>
    <s v="FVM"/>
    <n v="219305"/>
    <n v="1221504946"/>
    <s v="FVM_219305"/>
    <s v="890399047_FVM_219305"/>
    <d v="2019-09-22T00:00:00"/>
    <n v="208900"/>
    <n v="0"/>
    <m/>
    <x v="0"/>
    <m/>
    <m/>
    <m/>
    <s v="OK"/>
    <n v="208900"/>
    <n v="0"/>
    <m/>
    <n v="0"/>
    <m/>
    <n v="208900"/>
    <n v="0"/>
    <n v="0"/>
    <n v="208900"/>
    <n v="4800036170"/>
    <d v="2020-01-30T00:00:00"/>
    <n v="3928493"/>
    <n v="192578529619764"/>
    <m/>
    <d v="2019-09-22T00:00:00"/>
    <m/>
    <n v="2"/>
    <m/>
    <m/>
    <n v="1"/>
    <n v="20191030"/>
    <n v="20191004"/>
    <n v="208900"/>
    <n v="0"/>
    <n v="20220106"/>
  </r>
  <r>
    <n v="890399047"/>
    <s v="HOSPITAL MARIO CORREA RENGIFO"/>
    <s v="FVM"/>
    <n v="220616"/>
    <s v="FVM"/>
    <n v="220616"/>
    <n v="1221504947"/>
    <s v="FVM_220616"/>
    <s v="890399047_FVM_220616"/>
    <d v="2019-09-24T00:00:00"/>
    <n v="547273"/>
    <n v="0"/>
    <m/>
    <x v="0"/>
    <m/>
    <m/>
    <m/>
    <s v="OK"/>
    <n v="547273"/>
    <n v="0"/>
    <m/>
    <n v="0"/>
    <m/>
    <n v="547273"/>
    <n v="0"/>
    <n v="0"/>
    <n v="547273"/>
    <n v="4800036170"/>
    <d v="2020-01-30T00:00:00"/>
    <n v="3928493"/>
    <n v="192648530676306"/>
    <m/>
    <d v="2019-09-24T00:00:00"/>
    <m/>
    <n v="2"/>
    <m/>
    <m/>
    <n v="1"/>
    <n v="20191030"/>
    <n v="20191004"/>
    <n v="547273"/>
    <n v="0"/>
    <n v="20220106"/>
  </r>
  <r>
    <n v="890399047"/>
    <s v="HOSPITAL MARIO CORREA RENGIFO"/>
    <s v="FVM"/>
    <n v="225822"/>
    <s v="FVM"/>
    <n v="225822"/>
    <n v="1221525796"/>
    <s v="FVM_225822"/>
    <s v="890399047_FVM_225822"/>
    <d v="2019-10-02T00:00:00"/>
    <n v="151800"/>
    <n v="151800"/>
    <s v="B)Factura sin saldo ERP"/>
    <x v="0"/>
    <m/>
    <m/>
    <m/>
    <s v="OK"/>
    <n v="151800"/>
    <n v="0"/>
    <m/>
    <n v="0"/>
    <m/>
    <n v="151800"/>
    <n v="0"/>
    <n v="0"/>
    <n v="151800"/>
    <n v="4800036170"/>
    <d v="2020-01-30T00:00:00"/>
    <n v="3928493"/>
    <n v="192678524604538"/>
    <m/>
    <d v="2019-10-02T00:00:00"/>
    <m/>
    <n v="2"/>
    <m/>
    <m/>
    <n v="1"/>
    <n v="20191130"/>
    <n v="20191112"/>
    <n v="151800"/>
    <n v="0"/>
    <n v="20220106"/>
  </r>
  <r>
    <n v="890399047"/>
    <s v="HOSPITAL MARIO CORREA RENGIFO"/>
    <s v="FV"/>
    <n v="21403"/>
    <s v="FV"/>
    <n v="21403"/>
    <m/>
    <s v="FV_21403"/>
    <s v="890399047_FV_21403"/>
    <d v="2015-06-29T00:00:00"/>
    <n v="123800"/>
    <n v="123800"/>
    <s v="B)Factura sin saldo ERP"/>
    <x v="0"/>
    <m/>
    <m/>
    <m/>
    <s v="OK"/>
    <n v="123800"/>
    <n v="0"/>
    <m/>
    <n v="0"/>
    <m/>
    <n v="123800"/>
    <n v="0"/>
    <m/>
    <m/>
    <m/>
    <m/>
    <m/>
    <n v="151634693835940"/>
    <s v="ALIANZA"/>
    <d v="2015-06-29T00:00:00"/>
    <m/>
    <n v="2"/>
    <m/>
    <m/>
    <n v="1"/>
    <n v="20150808"/>
    <n v="20150710"/>
    <n v="123800"/>
    <n v="0"/>
    <n v="20220106"/>
  </r>
  <r>
    <n v="890399047"/>
    <s v="HOSPITAL MARIO CORREA RENGIFO"/>
    <s v="FEMC"/>
    <n v="50392"/>
    <s v="FEMC"/>
    <n v="50392"/>
    <m/>
    <s v="FEMC_50392"/>
    <s v="890399047_FEMC_50392"/>
    <d v="2021-11-06T00:00:00"/>
    <n v="944000"/>
    <n v="944000"/>
    <s v="B)Factura sin saldo ERP"/>
    <x v="2"/>
    <m/>
    <m/>
    <m/>
    <s v="OK"/>
    <n v="944000"/>
    <n v="0"/>
    <m/>
    <n v="0"/>
    <m/>
    <n v="944000"/>
    <n v="0"/>
    <m/>
    <m/>
    <m/>
    <m/>
    <m/>
    <n v="212798516199218"/>
    <m/>
    <d v="2021-11-06T00:00:00"/>
    <m/>
    <n v="2"/>
    <m/>
    <m/>
    <n v="1"/>
    <n v="20211230"/>
    <n v="20211222"/>
    <n v="944000"/>
    <n v="0"/>
    <n v="20220106"/>
  </r>
  <r>
    <n v="890399047"/>
    <s v="HOSPITAL MARIO CORREA RENGIFO"/>
    <s v="FEMC"/>
    <n v="52077"/>
    <s v="FEMC"/>
    <n v="52077"/>
    <m/>
    <s v="FEMC_52077"/>
    <s v="890399047_FEMC_52077"/>
    <d v="2021-11-23T00:00:00"/>
    <n v="65200"/>
    <n v="65200"/>
    <s v="B)Factura sin saldo ERP"/>
    <x v="2"/>
    <m/>
    <m/>
    <m/>
    <s v="OK"/>
    <n v="65200"/>
    <n v="0"/>
    <m/>
    <n v="0"/>
    <m/>
    <n v="65200"/>
    <n v="0"/>
    <m/>
    <m/>
    <m/>
    <m/>
    <m/>
    <n v="213248516839581"/>
    <m/>
    <d v="2021-11-23T00:00:00"/>
    <m/>
    <n v="2"/>
    <m/>
    <m/>
    <n v="1"/>
    <n v="20211230"/>
    <n v="20211222"/>
    <n v="65200"/>
    <n v="0"/>
    <n v="20220106"/>
  </r>
  <r>
    <n v="890399047"/>
    <s v="HOSPITAL MARIO CORREA RENGIFO"/>
    <s v="FEMC"/>
    <n v="52814"/>
    <s v="FEMC"/>
    <n v="52814"/>
    <m/>
    <s v="FEMC_52814"/>
    <s v="890399047_FEMC_52814"/>
    <d v="2021-11-29T00:00:00"/>
    <n v="59700"/>
    <n v="59700"/>
    <s v="B)Factura sin saldo ERP"/>
    <x v="2"/>
    <m/>
    <m/>
    <m/>
    <s v="OK"/>
    <n v="59700"/>
    <n v="0"/>
    <m/>
    <n v="0"/>
    <m/>
    <n v="59700"/>
    <n v="0"/>
    <m/>
    <m/>
    <m/>
    <m/>
    <m/>
    <n v="211818524441458"/>
    <m/>
    <d v="2021-11-29T00:00:00"/>
    <m/>
    <n v="2"/>
    <m/>
    <m/>
    <n v="1"/>
    <n v="20211230"/>
    <n v="20211222"/>
    <n v="59700"/>
    <n v="0"/>
    <n v="20220106"/>
  </r>
  <r>
    <n v="890399047"/>
    <s v="HOSPITAL MARIO CORREA RENGIFO"/>
    <s v="FEMC"/>
    <n v="38079"/>
    <s v="FEMC"/>
    <n v="38079"/>
    <m/>
    <s v="FEMC_38079"/>
    <s v="890399047_FEMC_38079"/>
    <d v="2021-08-06T00:00:00"/>
    <n v="272000"/>
    <n v="272000"/>
    <s v="B)Factura sin saldo ERP"/>
    <x v="3"/>
    <n v="272000"/>
    <n v="1221857403"/>
    <m/>
    <s v="OK"/>
    <n v="272000"/>
    <n v="0"/>
    <m/>
    <n v="0"/>
    <m/>
    <n v="272000"/>
    <n v="0"/>
    <m/>
    <m/>
    <m/>
    <m/>
    <m/>
    <n v="212168516782939"/>
    <m/>
    <d v="2021-08-06T00:00:00"/>
    <m/>
    <n v="2"/>
    <m/>
    <m/>
    <n v="1"/>
    <n v="20210930"/>
    <n v="20210910"/>
    <n v="272000"/>
    <n v="0"/>
    <n v="20220106"/>
  </r>
  <r>
    <n v="890399047"/>
    <s v="HOSPITAL MARIO CORREA RENGIFO"/>
    <s v="FEMC"/>
    <n v="40557"/>
    <s v="FEMC"/>
    <n v="40557"/>
    <m/>
    <s v="FEMC_40557"/>
    <s v="890399047_FEMC_40557"/>
    <d v="2021-08-29T00:00:00"/>
    <n v="111940"/>
    <n v="111940"/>
    <s v="B)Factura sin saldo ERP"/>
    <x v="3"/>
    <n v="111940"/>
    <n v="1221857404"/>
    <m/>
    <s v="OK"/>
    <n v="111940"/>
    <n v="0"/>
    <m/>
    <n v="0"/>
    <m/>
    <n v="111940"/>
    <n v="0"/>
    <m/>
    <m/>
    <m/>
    <m/>
    <m/>
    <n v="212418516541960"/>
    <m/>
    <d v="2021-08-29T00:00:00"/>
    <m/>
    <n v="2"/>
    <m/>
    <m/>
    <n v="1"/>
    <n v="20210930"/>
    <n v="20210910"/>
    <n v="111940"/>
    <n v="0"/>
    <n v="20220106"/>
  </r>
  <r>
    <n v="890399047"/>
    <s v="HOSPITAL MARIO CORREA RENGIFO"/>
    <s v="FEMC"/>
    <n v="42802"/>
    <s v="FEMC"/>
    <n v="42802"/>
    <m/>
    <s v="FEMC_42802"/>
    <s v="890399047_FEMC_42802"/>
    <d v="2021-09-15T00:00:00"/>
    <n v="253900"/>
    <n v="253900"/>
    <s v="B)Factura sin saldo ERP"/>
    <x v="0"/>
    <m/>
    <m/>
    <m/>
    <s v="OK"/>
    <n v="253900"/>
    <n v="0"/>
    <m/>
    <n v="0"/>
    <m/>
    <n v="253900"/>
    <n v="0"/>
    <m/>
    <n v="253900"/>
    <n v="4800051975"/>
    <s v="17.12.2021"/>
    <m/>
    <n v="212558516614322"/>
    <m/>
    <d v="2021-09-15T00:00:00"/>
    <m/>
    <n v="2"/>
    <m/>
    <m/>
    <n v="1"/>
    <n v="20211030"/>
    <n v="20211011"/>
    <n v="253900"/>
    <n v="0"/>
    <n v="20220106"/>
  </r>
  <r>
    <n v="890399047"/>
    <s v="HOSPITAL MARIO CORREA RENGIFO"/>
    <s v="FEMC"/>
    <n v="28659"/>
    <s v="FEMC"/>
    <n v="28659"/>
    <m/>
    <s v="FEMC_28659"/>
    <s v="890399047_FEMC_28659"/>
    <d v="2021-05-05T00:00:00"/>
    <n v="316300"/>
    <n v="316300"/>
    <s v="B)Factura sin saldo ERP"/>
    <x v="0"/>
    <m/>
    <m/>
    <m/>
    <s v="OK"/>
    <n v="316300"/>
    <n v="0"/>
    <m/>
    <n v="0"/>
    <m/>
    <n v="316300"/>
    <n v="0"/>
    <m/>
    <n v="316300"/>
    <n v="4800052342"/>
    <s v="03.01.2022"/>
    <m/>
    <n v="211218516089220"/>
    <m/>
    <d v="2021-05-05T00:00:00"/>
    <m/>
    <n v="2"/>
    <m/>
    <m/>
    <n v="1"/>
    <n v="20210630"/>
    <n v="20210608"/>
    <n v="316300"/>
    <n v="0"/>
    <n v="20220106"/>
  </r>
  <r>
    <n v="890399047"/>
    <s v="HOSPITAL MARIO CORREA RENGIFO"/>
    <s v="FEMC"/>
    <n v="32223"/>
    <s v="FEMC"/>
    <n v="32223"/>
    <m/>
    <s v="FEMC_32223"/>
    <s v="890399047_FEMC_32223"/>
    <d v="2021-06-13T00:00:00"/>
    <n v="902942"/>
    <n v="902942"/>
    <s v="B)Factura sin saldo ERP"/>
    <x v="0"/>
    <m/>
    <m/>
    <m/>
    <s v="OK"/>
    <n v="902942"/>
    <n v="0"/>
    <m/>
    <n v="0"/>
    <m/>
    <n v="902942"/>
    <n v="0"/>
    <m/>
    <n v="902942"/>
    <n v="4800051975"/>
    <s v="17.12.2021"/>
    <m/>
    <n v="211618516469081"/>
    <m/>
    <d v="2021-06-13T00:00:00"/>
    <m/>
    <n v="2"/>
    <m/>
    <m/>
    <n v="1"/>
    <n v="20210730"/>
    <n v="20210707"/>
    <n v="902942"/>
    <n v="0"/>
    <n v="20220106"/>
  </r>
  <r>
    <n v="890399047"/>
    <s v="HOSPITAL MARIO CORREA RENGIFO"/>
    <s v="FEMC"/>
    <n v="32384"/>
    <s v="FEMC"/>
    <n v="32384"/>
    <m/>
    <s v="FEMC_32384"/>
    <s v="890399047_FEMC_32384"/>
    <d v="2021-06-15T00:00:00"/>
    <n v="109400"/>
    <n v="109400"/>
    <s v="B)Factura sin saldo ERP"/>
    <x v="3"/>
    <n v="109400"/>
    <n v="1221802449"/>
    <m/>
    <s v="OK"/>
    <n v="109400"/>
    <n v="0"/>
    <m/>
    <n v="0"/>
    <m/>
    <n v="109400"/>
    <n v="0"/>
    <m/>
    <m/>
    <m/>
    <m/>
    <m/>
    <n v="210758516653631"/>
    <m/>
    <d v="2021-06-15T00:00:00"/>
    <m/>
    <n v="2"/>
    <m/>
    <m/>
    <n v="1"/>
    <n v="20210730"/>
    <n v="20210707"/>
    <n v="109400"/>
    <n v="0"/>
    <n v="20220106"/>
  </r>
  <r>
    <n v="890399047"/>
    <s v="HOSPITAL MARIO CORREA RENGIFO"/>
    <s v="FEMC"/>
    <n v="33300"/>
    <s v="FEMC"/>
    <n v="33300"/>
    <m/>
    <s v="FEMC_33300"/>
    <s v="890399047_FEMC_33300"/>
    <d v="2021-06-23T00:00:00"/>
    <n v="741300"/>
    <n v="741300"/>
    <s v="B)Factura sin saldo ERP"/>
    <x v="3"/>
    <n v="741300"/>
    <n v="1221802450"/>
    <m/>
    <s v="OK"/>
    <n v="741300"/>
    <n v="0"/>
    <m/>
    <n v="0"/>
    <m/>
    <n v="741300"/>
    <n v="0"/>
    <m/>
    <m/>
    <m/>
    <m/>
    <m/>
    <n v="211428516738949"/>
    <m/>
    <d v="2021-06-23T00:00:00"/>
    <m/>
    <n v="2"/>
    <m/>
    <m/>
    <n v="1"/>
    <n v="20210730"/>
    <n v="20210707"/>
    <n v="741300"/>
    <n v="0"/>
    <n v="20220106"/>
  </r>
  <r>
    <n v="890399047"/>
    <s v="HOSPITAL MARIO CORREA RENGIFO"/>
    <s v="FEMC"/>
    <n v="33668"/>
    <s v="FEMC"/>
    <n v="33668"/>
    <m/>
    <s v="FEMC_33668"/>
    <s v="890399047_FEMC_33668"/>
    <d v="2021-06-26T00:00:00"/>
    <n v="289991"/>
    <n v="289991"/>
    <s v="B)Factura sin saldo ERP"/>
    <x v="3"/>
    <n v="289991"/>
    <n v="1221802448"/>
    <m/>
    <s v="OK"/>
    <n v="289991"/>
    <n v="0"/>
    <m/>
    <n v="0"/>
    <m/>
    <n v="289991"/>
    <n v="0"/>
    <m/>
    <m/>
    <m/>
    <m/>
    <m/>
    <n v="211738516227609"/>
    <m/>
    <d v="2021-06-26T00:00:00"/>
    <m/>
    <n v="2"/>
    <m/>
    <m/>
    <n v="1"/>
    <n v="20210730"/>
    <n v="20210707"/>
    <n v="289991"/>
    <n v="0"/>
    <n v="20220106"/>
  </r>
  <r>
    <n v="890399047"/>
    <s v="HOSPITAL MARIO CORREA RENGIFO"/>
    <s v="FEMC"/>
    <n v="35025"/>
    <s v="FEMC"/>
    <n v="35025"/>
    <m/>
    <s v="FEMC_35025"/>
    <s v="890399047_FEMC_35025"/>
    <d v="2021-07-11T00:00:00"/>
    <n v="405100"/>
    <n v="405100"/>
    <s v="B)Factura sin saldo ERP"/>
    <x v="3"/>
    <n v="405100"/>
    <n v="1221850026"/>
    <m/>
    <s v="OK"/>
    <n v="405100"/>
    <n v="0"/>
    <m/>
    <n v="0"/>
    <m/>
    <n v="405100"/>
    <n v="0"/>
    <m/>
    <m/>
    <m/>
    <m/>
    <m/>
    <n v="211858516308283"/>
    <m/>
    <d v="2021-07-11T00:00:00"/>
    <m/>
    <n v="2"/>
    <m/>
    <m/>
    <n v="1"/>
    <n v="20210831"/>
    <n v="20210817"/>
    <n v="405100"/>
    <n v="0"/>
    <n v="20220106"/>
  </r>
  <r>
    <n v="890399047"/>
    <s v="HOSPITAL MARIO CORREA RENGIFO"/>
    <s v="FEMC"/>
    <n v="35775"/>
    <s v="FEMC"/>
    <n v="35775"/>
    <m/>
    <s v="FEMC_35775"/>
    <s v="890399047_FEMC_35775"/>
    <d v="2021-07-17T00:00:00"/>
    <n v="2344086"/>
    <n v="2344086"/>
    <s v="B)Factura sin saldo ERP"/>
    <x v="3"/>
    <n v="2344086"/>
    <n v="1221850027"/>
    <m/>
    <s v="OK"/>
    <n v="2344086"/>
    <n v="0"/>
    <m/>
    <n v="0"/>
    <m/>
    <n v="2344086"/>
    <n v="0"/>
    <m/>
    <m/>
    <m/>
    <m/>
    <m/>
    <n v="211928516650735"/>
    <m/>
    <d v="2021-07-17T00:00:00"/>
    <m/>
    <n v="2"/>
    <m/>
    <m/>
    <n v="1"/>
    <n v="20210831"/>
    <n v="20210817"/>
    <n v="2344086"/>
    <n v="0"/>
    <n v="20220106"/>
  </r>
  <r>
    <n v="890399047"/>
    <s v="HOSPITAL MARIO CORREA RENGIFO"/>
    <s v="FEMC"/>
    <n v="36411"/>
    <s v="FEMC"/>
    <n v="36411"/>
    <m/>
    <s v="FEMC_36411"/>
    <s v="890399047_FEMC_36411"/>
    <d v="2021-07-24T00:00:00"/>
    <n v="59700"/>
    <n v="59700"/>
    <s v="B)Factura sin saldo ERP"/>
    <x v="3"/>
    <n v="59700"/>
    <n v="1221850028"/>
    <m/>
    <s v="OK"/>
    <n v="59700"/>
    <n v="0"/>
    <m/>
    <n v="0"/>
    <m/>
    <n v="59700"/>
    <n v="0"/>
    <m/>
    <m/>
    <m/>
    <m/>
    <m/>
    <n v="211888523849486"/>
    <m/>
    <d v="2021-07-24T00:00:00"/>
    <m/>
    <n v="2"/>
    <m/>
    <m/>
    <n v="1"/>
    <n v="20210831"/>
    <n v="20210817"/>
    <n v="59700"/>
    <n v="0"/>
    <n v="20220106"/>
  </r>
  <r>
    <n v="890399047"/>
    <s v="HOSPITAL MARIO CORREA RENGIFO"/>
    <s v="FEMC"/>
    <n v="36893"/>
    <s v="FEMC"/>
    <n v="36893"/>
    <m/>
    <s v="FEMC_36893"/>
    <s v="890399047_FEMC_36893"/>
    <d v="2021-07-28T00:00:00"/>
    <n v="59700"/>
    <n v="59700"/>
    <s v="B)Factura sin saldo ERP"/>
    <x v="3"/>
    <n v="59700"/>
    <n v="1221850029"/>
    <m/>
    <s v="OK"/>
    <n v="59700"/>
    <n v="0"/>
    <m/>
    <n v="0"/>
    <m/>
    <n v="59700"/>
    <n v="0"/>
    <m/>
    <m/>
    <m/>
    <m/>
    <m/>
    <n v="212088516583065"/>
    <m/>
    <d v="2021-07-28T00:00:00"/>
    <m/>
    <n v="2"/>
    <m/>
    <m/>
    <n v="1"/>
    <n v="20210831"/>
    <n v="20210817"/>
    <n v="59700"/>
    <n v="0"/>
    <n v="20220106"/>
  </r>
  <r>
    <n v="890399047"/>
    <s v="HOSPITAL MARIO CORREA RENGIFO"/>
    <s v="FEMC"/>
    <n v="36971"/>
    <s v="FEMC"/>
    <n v="36971"/>
    <m/>
    <s v="FEMC_36971"/>
    <s v="890399047_FEMC_36971"/>
    <d v="2021-07-29T00:00:00"/>
    <n v="185600"/>
    <n v="185600"/>
    <s v="B)Factura sin saldo ERP"/>
    <x v="3"/>
    <n v="185600"/>
    <n v="1221850030"/>
    <m/>
    <s v="OK"/>
    <n v="185600"/>
    <n v="0"/>
    <m/>
    <n v="0"/>
    <m/>
    <n v="185600"/>
    <n v="0"/>
    <m/>
    <m/>
    <m/>
    <m/>
    <m/>
    <n v="212088516162226"/>
    <m/>
    <d v="2021-07-29T00:00:00"/>
    <m/>
    <n v="2"/>
    <m/>
    <m/>
    <n v="1"/>
    <n v="20210831"/>
    <n v="20210817"/>
    <n v="185600"/>
    <n v="0"/>
    <n v="20220106"/>
  </r>
  <r>
    <n v="890399047"/>
    <s v="HOSPITAL MARIO CORREA RENGIFO"/>
    <s v="FEMC"/>
    <n v="24397"/>
    <s v="FEMC"/>
    <n v="24397"/>
    <m/>
    <s v="FEMC_24397"/>
    <s v="890399047_FEMC_24397"/>
    <d v="2021-04-04T00:00:00"/>
    <n v="78652"/>
    <n v="78652"/>
    <s v="B)Factura sin saldo ERP"/>
    <x v="0"/>
    <m/>
    <m/>
    <m/>
    <s v="OK"/>
    <n v="78652"/>
    <n v="0"/>
    <m/>
    <n v="0"/>
    <m/>
    <n v="78652"/>
    <n v="0"/>
    <m/>
    <n v="78652"/>
    <n v="4800052342"/>
    <s v="03.01.2022"/>
    <m/>
    <n v="210868516675053"/>
    <m/>
    <d v="2021-04-04T00:00:00"/>
    <m/>
    <n v="2"/>
    <m/>
    <m/>
    <n v="1"/>
    <n v="20210530"/>
    <n v="20210511"/>
    <n v="78652"/>
    <n v="0"/>
    <n v="20220106"/>
  </r>
  <r>
    <n v="890399047"/>
    <s v="HOSPITAL MARIO CORREA RENGIFO"/>
    <s v="FEMC"/>
    <n v="26192"/>
    <s v="FEMC"/>
    <n v="26192"/>
    <m/>
    <s v="FEMC_26192"/>
    <s v="890399047_FEMC_26192"/>
    <d v="2021-04-19T00:00:00"/>
    <n v="112317"/>
    <n v="112317"/>
    <s v="B)Factura sin saldo ERP"/>
    <x v="0"/>
    <m/>
    <m/>
    <m/>
    <s v="OK"/>
    <n v="112317"/>
    <n v="0"/>
    <m/>
    <n v="0"/>
    <m/>
    <n v="112317"/>
    <n v="0"/>
    <m/>
    <n v="112317"/>
    <n v="4800052342"/>
    <s v="03.01.2022"/>
    <m/>
    <n v="211008523807708"/>
    <m/>
    <d v="2021-04-19T00:00:00"/>
    <m/>
    <n v="2"/>
    <m/>
    <m/>
    <n v="1"/>
    <n v="20210530"/>
    <n v="20210511"/>
    <n v="112317"/>
    <n v="0"/>
    <n v="20220106"/>
  </r>
  <r>
    <n v="890399047"/>
    <s v="HOSPITAL MARIO CORREA RENGIFO"/>
    <s v="FEMC"/>
    <n v="27235"/>
    <s v="FEMC"/>
    <n v="27235"/>
    <m/>
    <s v="FEMC_27235"/>
    <s v="890399047_FEMC_27235"/>
    <d v="2021-04-25T00:00:00"/>
    <n v="66950"/>
    <n v="66950"/>
    <s v="B)Factura sin saldo ERP"/>
    <x v="0"/>
    <m/>
    <m/>
    <m/>
    <s v="OK"/>
    <n v="66950"/>
    <n v="0"/>
    <m/>
    <n v="0"/>
    <m/>
    <n v="66950"/>
    <n v="0"/>
    <m/>
    <n v="66950"/>
    <n v="4800052342"/>
    <s v="03.01.2022"/>
    <m/>
    <n v="211128523635817"/>
    <m/>
    <d v="2021-04-25T00:00:00"/>
    <m/>
    <n v="2"/>
    <m/>
    <m/>
    <n v="1"/>
    <n v="20210530"/>
    <n v="20210511"/>
    <n v="66950"/>
    <n v="0"/>
    <n v="20220106"/>
  </r>
  <r>
    <n v="890399047"/>
    <s v="HOSPITAL MARIO CORREA RENGIFO"/>
    <s v="FEMC"/>
    <n v="28767"/>
    <s v="FEMC"/>
    <n v="28767"/>
    <m/>
    <s v="FEMC_28767"/>
    <s v="890399047_FEMC_28767"/>
    <d v="2021-05-07T00:00:00"/>
    <n v="423000"/>
    <n v="423000"/>
    <s v="B)Factura sin saldo ERP"/>
    <x v="0"/>
    <m/>
    <m/>
    <m/>
    <s v="OK"/>
    <n v="423000"/>
    <n v="0"/>
    <m/>
    <n v="0"/>
    <m/>
    <n v="423000"/>
    <n v="0"/>
    <m/>
    <n v="423000"/>
    <n v="4800052342"/>
    <s v="03.01.2022"/>
    <m/>
    <n v="211268523095191"/>
    <m/>
    <d v="2021-05-07T00:00:00"/>
    <m/>
    <n v="2"/>
    <m/>
    <m/>
    <n v="1"/>
    <n v="20210630"/>
    <n v="20210608"/>
    <n v="423000"/>
    <n v="0"/>
    <n v="20220106"/>
  </r>
  <r>
    <n v="890399047"/>
    <s v="HOSPITAL MARIO CORREA RENGIFO"/>
    <s v="FEMC"/>
    <n v="28858"/>
    <s v="FEMC"/>
    <n v="28858"/>
    <m/>
    <s v="FEMC_28858"/>
    <s v="890399047_FEMC_28858"/>
    <d v="2021-05-09T00:00:00"/>
    <n v="297800"/>
    <n v="297800"/>
    <s v="B)Factura sin saldo ERP"/>
    <x v="0"/>
    <m/>
    <m/>
    <m/>
    <s v="OK"/>
    <n v="297800"/>
    <n v="0"/>
    <m/>
    <n v="0"/>
    <m/>
    <n v="297800"/>
    <n v="0"/>
    <m/>
    <n v="297800"/>
    <n v="4800052342"/>
    <s v="03.01.2022"/>
    <m/>
    <n v="211268516753700"/>
    <m/>
    <d v="2021-05-09T00:00:00"/>
    <m/>
    <n v="2"/>
    <m/>
    <m/>
    <n v="1"/>
    <n v="20210630"/>
    <n v="20210608"/>
    <n v="297800"/>
    <n v="0"/>
    <n v="20220106"/>
  </r>
  <r>
    <n v="890399047"/>
    <s v="HOSPITAL MARIO CORREA RENGIFO"/>
    <s v="FEMC"/>
    <n v="28859"/>
    <s v="FEMC"/>
    <n v="28859"/>
    <m/>
    <s v="FEMC_28859"/>
    <s v="890399047_FEMC_28859"/>
    <d v="2021-05-09T00:00:00"/>
    <n v="80832"/>
    <n v="80832"/>
    <s v="B)Factura sin saldo ERP"/>
    <x v="0"/>
    <m/>
    <m/>
    <m/>
    <s v="OK"/>
    <n v="80832"/>
    <n v="0"/>
    <m/>
    <n v="0"/>
    <m/>
    <n v="80832"/>
    <n v="0"/>
    <m/>
    <n v="80832"/>
    <n v="4800049831"/>
    <s v="31.08.2021"/>
    <m/>
    <n v="211628516557717"/>
    <m/>
    <d v="2021-05-09T00:00:00"/>
    <m/>
    <n v="2"/>
    <m/>
    <m/>
    <n v="1"/>
    <n v="20210629"/>
    <n v="20210608"/>
    <n v="80832"/>
    <n v="0"/>
    <n v="20220106"/>
  </r>
  <r>
    <n v="890399047"/>
    <s v="HOSPITAL MARIO CORREA RENGIFO"/>
    <s v="FEMC"/>
    <n v="28864"/>
    <s v="FEMC"/>
    <n v="28864"/>
    <m/>
    <s v="FEMC_28864"/>
    <s v="890399047_FEMC_28864"/>
    <d v="2021-05-09T00:00:00"/>
    <n v="320910"/>
    <n v="320910"/>
    <s v="B)Factura sin saldo ERP"/>
    <x v="0"/>
    <m/>
    <m/>
    <m/>
    <s v="OK"/>
    <n v="320910"/>
    <n v="0"/>
    <m/>
    <n v="0"/>
    <m/>
    <n v="320910"/>
    <n v="0"/>
    <m/>
    <n v="320910"/>
    <n v="4800052342"/>
    <s v="03.01.2022"/>
    <m/>
    <n v="211288516653295"/>
    <m/>
    <d v="2021-05-09T00:00:00"/>
    <m/>
    <n v="2"/>
    <m/>
    <m/>
    <n v="1"/>
    <n v="20210630"/>
    <n v="20210608"/>
    <n v="320910"/>
    <n v="0"/>
    <n v="20220106"/>
  </r>
  <r>
    <n v="890399047"/>
    <s v="HOSPITAL MARIO CORREA RENGIFO"/>
    <s v="FEMC"/>
    <n v="29019"/>
    <s v="FEMC"/>
    <n v="29019"/>
    <m/>
    <s v="FEMC_29019"/>
    <s v="890399047_FEMC_29019"/>
    <d v="2021-05-12T00:00:00"/>
    <n v="228100"/>
    <n v="228100"/>
    <s v="B)Factura sin saldo ERP"/>
    <x v="0"/>
    <m/>
    <m/>
    <m/>
    <s v="OK"/>
    <n v="228100"/>
    <n v="0"/>
    <m/>
    <n v="0"/>
    <m/>
    <n v="228100"/>
    <n v="0"/>
    <m/>
    <n v="228100"/>
    <n v="4800052342"/>
    <s v="03.01.2022"/>
    <m/>
    <n v="211198516564682"/>
    <m/>
    <d v="2021-05-12T00:00:00"/>
    <m/>
    <n v="2"/>
    <m/>
    <m/>
    <n v="1"/>
    <n v="20210630"/>
    <n v="20210608"/>
    <n v="228100"/>
    <n v="0"/>
    <n v="20220106"/>
  </r>
  <r>
    <n v="890399047"/>
    <s v="HOSPITAL MARIO CORREA RENGIFO"/>
    <s v="FEMC"/>
    <n v="29705"/>
    <s v="FEMC"/>
    <n v="29705"/>
    <m/>
    <s v="FEMC_29705"/>
    <s v="890399047_FEMC_29705"/>
    <d v="2021-05-20T00:00:00"/>
    <n v="393475"/>
    <n v="393475"/>
    <s v="B)Factura sin saldo ERP"/>
    <x v="0"/>
    <m/>
    <m/>
    <m/>
    <s v="OK"/>
    <n v="393475"/>
    <n v="0"/>
    <m/>
    <n v="0"/>
    <m/>
    <n v="393475"/>
    <n v="0"/>
    <m/>
    <n v="393475"/>
    <n v="4800052342"/>
    <s v="03.01.2022"/>
    <m/>
    <n v="211358523198441"/>
    <m/>
    <d v="2021-05-20T00:00:00"/>
    <m/>
    <n v="2"/>
    <m/>
    <m/>
    <n v="1"/>
    <n v="20210630"/>
    <n v="20210608"/>
    <n v="393475"/>
    <n v="0"/>
    <n v="20220106"/>
  </r>
  <r>
    <n v="890399047"/>
    <s v="HOSPITAL MARIO CORREA RENGIFO"/>
    <s v="FEMC"/>
    <n v="30635"/>
    <s v="FEMC"/>
    <n v="30635"/>
    <m/>
    <s v="FEMC_30635"/>
    <s v="890399047_FEMC_30635"/>
    <d v="2021-05-30T00:00:00"/>
    <n v="256700"/>
    <n v="256700"/>
    <s v="B)Factura sin saldo ERP"/>
    <x v="0"/>
    <m/>
    <m/>
    <m/>
    <s v="OK"/>
    <n v="256700"/>
    <n v="0"/>
    <m/>
    <n v="0"/>
    <m/>
    <n v="256700"/>
    <n v="0"/>
    <m/>
    <n v="256700"/>
    <n v="4800052342"/>
    <s v="03.01.2022"/>
    <m/>
    <n v="211478516666340"/>
    <m/>
    <d v="2021-05-30T00:00:00"/>
    <m/>
    <n v="2"/>
    <m/>
    <m/>
    <n v="1"/>
    <n v="20210630"/>
    <n v="20210608"/>
    <n v="256700"/>
    <n v="0"/>
    <n v="20220106"/>
  </r>
  <r>
    <n v="890399047"/>
    <s v="HOSPITAL MARIO CORREA RENGIFO"/>
    <s v="FEMC"/>
    <n v="30636"/>
    <s v="FEMC"/>
    <n v="30636"/>
    <m/>
    <s v="FEMC_30636"/>
    <s v="890399047_FEMC_30636"/>
    <d v="2021-05-30T00:00:00"/>
    <n v="120000"/>
    <n v="120000"/>
    <s v="B)Factura sin saldo ERP"/>
    <x v="3"/>
    <n v="120000"/>
    <n v="1221797044"/>
    <m/>
    <s v="OK"/>
    <n v="120000"/>
    <n v="0"/>
    <m/>
    <n v="0"/>
    <m/>
    <n v="120000"/>
    <n v="0"/>
    <m/>
    <m/>
    <m/>
    <m/>
    <m/>
    <n v="211668516301023"/>
    <m/>
    <d v="2021-05-30T00:00:00"/>
    <m/>
    <n v="2"/>
    <m/>
    <m/>
    <n v="1"/>
    <n v="20210629"/>
    <n v="20210608"/>
    <n v="120000"/>
    <n v="0"/>
    <n v="20220106"/>
  </r>
  <r>
    <n v="890399047"/>
    <s v="HOSPITAL MARIO CORREA RENGIFO"/>
    <s v="FEMC"/>
    <n v="1327"/>
    <s v="FEMC"/>
    <n v="1327"/>
    <m/>
    <s v="FEMC_1327"/>
    <s v="890399047_FEMC_1327"/>
    <d v="2020-10-16T00:00:00"/>
    <n v="3130132"/>
    <n v="3130132"/>
    <s v="B)Factura sin saldo ERP"/>
    <x v="0"/>
    <m/>
    <m/>
    <m/>
    <s v="OK"/>
    <n v="3130132"/>
    <n v="0"/>
    <m/>
    <n v="0"/>
    <m/>
    <n v="3130132"/>
    <n v="0"/>
    <m/>
    <n v="3130132"/>
    <n v="4800052342"/>
    <s v="03.01.2022"/>
    <m/>
    <n v="202828523635839"/>
    <m/>
    <d v="2020-10-16T00:00:00"/>
    <m/>
    <n v="2"/>
    <m/>
    <m/>
    <n v="1"/>
    <n v="20201130"/>
    <n v="20201117"/>
    <n v="3130132"/>
    <n v="0"/>
    <n v="20220106"/>
  </r>
  <r>
    <n v="890399047"/>
    <s v="HOSPITAL MARIO CORREA RENGIFO"/>
    <s v="FEMC"/>
    <n v="3035"/>
    <s v="FEMC"/>
    <n v="3035"/>
    <m/>
    <s v="FEMC_3035"/>
    <s v="890399047_FEMC_3035"/>
    <d v="2020-10-27T00:00:00"/>
    <n v="782720"/>
    <n v="782720"/>
    <s v="B)Factura sin saldo ERP"/>
    <x v="0"/>
    <m/>
    <m/>
    <m/>
    <s v="OK"/>
    <n v="782720"/>
    <n v="0"/>
    <m/>
    <n v="0"/>
    <m/>
    <n v="782720"/>
    <n v="0"/>
    <m/>
    <n v="782720"/>
    <n v="4800052342"/>
    <s v="03.01.2022"/>
    <m/>
    <n v="202878523618118"/>
    <m/>
    <d v="2020-10-27T00:00:00"/>
    <m/>
    <n v="2"/>
    <m/>
    <m/>
    <n v="1"/>
    <n v="20201130"/>
    <n v="20201117"/>
    <n v="782720"/>
    <n v="0"/>
    <n v="20220106"/>
  </r>
  <r>
    <n v="890399047"/>
    <s v="HOSPITAL MARIO CORREA RENGIFO"/>
    <s v="FEMC"/>
    <n v="11747"/>
    <s v="FEMC"/>
    <n v="11747"/>
    <m/>
    <s v="FEMC_11747"/>
    <s v="890399047_FEMC_11747"/>
    <d v="2020-12-24T00:00:00"/>
    <n v="272884"/>
    <n v="272884"/>
    <s v="B)Factura sin saldo ERP"/>
    <x v="0"/>
    <m/>
    <m/>
    <m/>
    <s v="OK"/>
    <n v="272884"/>
    <n v="0"/>
    <m/>
    <n v="0"/>
    <m/>
    <n v="272884"/>
    <n v="0"/>
    <m/>
    <n v="272884"/>
    <n v="4800052342"/>
    <s v="03.01.2022"/>
    <m/>
    <n v="203588516686380"/>
    <m/>
    <d v="2020-12-24T00:00:00"/>
    <m/>
    <n v="2"/>
    <m/>
    <m/>
    <n v="1"/>
    <n v="20210130"/>
    <n v="20210112"/>
    <n v="272884"/>
    <n v="0"/>
    <n v="20220106"/>
  </r>
  <r>
    <n v="890399047"/>
    <s v="HOSPITAL MARIO CORREA RENGIFO"/>
    <s v="FEMC"/>
    <n v="12424"/>
    <s v="FEMC"/>
    <n v="12424"/>
    <m/>
    <s v="FEMC_12424"/>
    <s v="890399047_FEMC_12424"/>
    <d v="2021-01-04T00:00:00"/>
    <n v="403808"/>
    <n v="403808"/>
    <s v="B)Factura sin saldo ERP"/>
    <x v="0"/>
    <m/>
    <m/>
    <m/>
    <s v="OK"/>
    <n v="403808"/>
    <n v="0"/>
    <m/>
    <n v="0"/>
    <m/>
    <n v="403808"/>
    <n v="0"/>
    <m/>
    <n v="403808"/>
    <n v="4800052342"/>
    <s v="03.01.2022"/>
    <m/>
    <n v="203628516832571"/>
    <m/>
    <d v="2021-01-04T00:00:00"/>
    <m/>
    <n v="2"/>
    <m/>
    <m/>
    <n v="1"/>
    <n v="20210228"/>
    <n v="20210205"/>
    <n v="403808"/>
    <n v="0"/>
    <n v="20220106"/>
  </r>
  <r>
    <n v="890399047"/>
    <s v="HOSPITAL MARIO CORREA RENGIFO"/>
    <s v="FEMC"/>
    <n v="13805"/>
    <s v="FEMC"/>
    <n v="13805"/>
    <m/>
    <s v="FEMC_13805"/>
    <s v="890399047_FEMC_13805"/>
    <d v="2021-01-20T00:00:00"/>
    <n v="434124"/>
    <n v="434124"/>
    <s v="B)Factura sin saldo ERP"/>
    <x v="0"/>
    <m/>
    <m/>
    <m/>
    <s v="OK"/>
    <n v="434124"/>
    <n v="0"/>
    <m/>
    <n v="0"/>
    <m/>
    <n v="434124"/>
    <n v="0"/>
    <m/>
    <n v="434124"/>
    <n v="4800052342"/>
    <s v="03.01.2022"/>
    <m/>
    <n v="210048516120697"/>
    <m/>
    <d v="2021-01-20T00:00:00"/>
    <m/>
    <n v="2"/>
    <m/>
    <m/>
    <n v="1"/>
    <n v="20210228"/>
    <n v="20210205"/>
    <n v="434124"/>
    <n v="0"/>
    <n v="20220106"/>
  </r>
  <r>
    <n v="890399047"/>
    <s v="HOSPITAL MARIO CORREA RENGIFO"/>
    <s v="FVM"/>
    <n v="291916"/>
    <s v="FVM"/>
    <n v="291916"/>
    <n v="1221607112"/>
    <s v="FVM_291916"/>
    <s v="890399047_FVM_291916"/>
    <d v="2020-07-02T00:00:00"/>
    <n v="338300"/>
    <n v="338300"/>
    <s v="B)Factura sin saldo ERP"/>
    <x v="0"/>
    <m/>
    <m/>
    <m/>
    <s v="OK"/>
    <n v="338300"/>
    <n v="0"/>
    <m/>
    <n v="0"/>
    <m/>
    <n v="338300"/>
    <n v="0"/>
    <n v="0"/>
    <n v="338300"/>
    <n v="4800042034"/>
    <d v="2020-10-29T00:00:00"/>
    <n v="1151825"/>
    <n v="201838523675252"/>
    <m/>
    <d v="2020-07-02T00:00:00"/>
    <m/>
    <n v="2"/>
    <m/>
    <m/>
    <n v="1"/>
    <n v="20200830"/>
    <n v="20200816"/>
    <n v="338300"/>
    <n v="0"/>
    <n v="20220106"/>
  </r>
  <r>
    <n v="890399047"/>
    <s v="HOSPITAL MARIO CORREA RENGIFO"/>
    <s v="FVM"/>
    <n v="229639"/>
    <s v="FVM"/>
    <n v="229639"/>
    <n v="1221525797"/>
    <s v="FVM_229639"/>
    <s v="890399047_FVM_229639"/>
    <d v="2019-10-15T00:00:00"/>
    <n v="177871"/>
    <n v="177871"/>
    <s v="B)Factura sin saldo ERP"/>
    <x v="0"/>
    <m/>
    <m/>
    <m/>
    <s v="OK"/>
    <n v="177871"/>
    <n v="0"/>
    <m/>
    <n v="0"/>
    <m/>
    <n v="177871"/>
    <n v="0"/>
    <n v="0"/>
    <n v="177871"/>
    <n v="4800036170"/>
    <d v="2020-01-30T00:00:00"/>
    <n v="3928493"/>
    <n v="192798523654868"/>
    <m/>
    <d v="2019-10-15T00:00:00"/>
    <m/>
    <n v="2"/>
    <m/>
    <m/>
    <n v="1"/>
    <n v="20191130"/>
    <n v="20191112"/>
    <n v="177871"/>
    <n v="0"/>
    <n v="20220106"/>
  </r>
  <r>
    <n v="890399047"/>
    <s v="HOSPITAL MARIO CORREA RENGIFO"/>
    <s v="FVM"/>
    <n v="235835"/>
    <s v="FVM"/>
    <n v="235835"/>
    <n v="1221525798"/>
    <s v="FVM_235835"/>
    <s v="890399047_FVM_235835"/>
    <d v="2019-10-29T00:00:00"/>
    <n v="253140"/>
    <n v="253140"/>
    <s v="B)Factura sin saldo ERP"/>
    <x v="0"/>
    <m/>
    <m/>
    <m/>
    <s v="OK"/>
    <n v="253140"/>
    <n v="0"/>
    <m/>
    <n v="0"/>
    <m/>
    <n v="253140"/>
    <n v="0"/>
    <n v="0"/>
    <n v="253140"/>
    <n v="4800036170"/>
    <d v="2020-01-30T00:00:00"/>
    <n v="3928493"/>
    <n v="193008523227780"/>
    <m/>
    <d v="2019-10-29T00:00:00"/>
    <m/>
    <n v="2"/>
    <m/>
    <m/>
    <n v="1"/>
    <n v="20191130"/>
    <n v="20191112"/>
    <n v="253140"/>
    <n v="0"/>
    <n v="20220106"/>
  </r>
  <r>
    <n v="890399047"/>
    <s v="HOSPITAL MARIO CORREA RENGIFO"/>
    <s v="FVM"/>
    <n v="236866"/>
    <s v="FVM"/>
    <n v="236866"/>
    <n v="1221525799"/>
    <s v="FVM_236866"/>
    <s v="890399047_FVM_236866"/>
    <d v="2019-10-30T00:00:00"/>
    <n v="251700"/>
    <n v="251700"/>
    <s v="B)Factura sin saldo ERP"/>
    <x v="0"/>
    <m/>
    <m/>
    <m/>
    <s v="OK"/>
    <n v="251700"/>
    <n v="0"/>
    <m/>
    <n v="0"/>
    <m/>
    <n v="251700"/>
    <n v="0"/>
    <n v="0"/>
    <n v="251700"/>
    <n v="4800036170"/>
    <d v="2020-01-30T00:00:00"/>
    <n v="3928493"/>
    <n v="192798523073104"/>
    <m/>
    <d v="2019-10-30T00:00:00"/>
    <m/>
    <n v="2"/>
    <m/>
    <m/>
    <n v="1"/>
    <n v="20191130"/>
    <n v="20191112"/>
    <n v="251700"/>
    <n v="0"/>
    <n v="20220106"/>
  </r>
  <r>
    <n v="890399047"/>
    <s v="HOSPITAL MARIO CORREA RENGIFO"/>
    <s v="FVM"/>
    <n v="295144"/>
    <s v="FVM"/>
    <n v="295144"/>
    <n v="1221615418"/>
    <s v="FVM_295144"/>
    <s v="890399047_FVM_295144"/>
    <d v="2020-08-12T00:00:00"/>
    <n v="813525"/>
    <n v="813525"/>
    <s v="B)Factura sin saldo ERP"/>
    <x v="0"/>
    <m/>
    <m/>
    <m/>
    <s v="OK"/>
    <n v="813525"/>
    <n v="0"/>
    <m/>
    <n v="0"/>
    <m/>
    <n v="813525"/>
    <n v="0"/>
    <n v="0"/>
    <n v="813525"/>
    <n v="4800042034"/>
    <d v="2020-10-29T00:00:00"/>
    <n v="1151825"/>
    <n v="202188523632041"/>
    <m/>
    <d v="2020-08-12T00:00:00"/>
    <m/>
    <n v="2"/>
    <m/>
    <m/>
    <n v="1"/>
    <n v="20200930"/>
    <n v="20200904"/>
    <n v="813525"/>
    <n v="0"/>
    <n v="20220106"/>
  </r>
  <r>
    <n v="890399047"/>
    <s v="HOSPITAL MARIO CORREA RENGIFO"/>
    <s v="FV"/>
    <n v="20885"/>
    <s v="FV"/>
    <n v="20885"/>
    <n v="1220741829"/>
    <s v="FV_20885"/>
    <s v="890399047_FV_20885"/>
    <d v="2014-10-30T00:00:00"/>
    <n v="63000"/>
    <n v="63000"/>
    <s v="B)Factura sin saldo ERP/conciliar diferencia glosa aceptada"/>
    <x v="4"/>
    <m/>
    <m/>
    <m/>
    <s v="OK"/>
    <n v="937900"/>
    <n v="63000"/>
    <s v="GLOSA ACEPTADA POR IPS SEGUN CONCILIACION ENTRE LAS PARTES02/05/2017LEONOR SOLARTE"/>
    <n v="0"/>
    <m/>
    <n v="874900"/>
    <n v="0"/>
    <n v="0"/>
    <n v="874900"/>
    <n v="4800008682"/>
    <d v="2015-06-17T00:00:00"/>
    <n v="7333900"/>
    <n v="142704696044285"/>
    <m/>
    <d v="2014-10-30T00:00:00"/>
    <m/>
    <n v="2"/>
    <m/>
    <m/>
    <n v="2"/>
    <n v="20170511"/>
    <n v="20170502"/>
    <n v="937900"/>
    <n v="63000"/>
    <n v="20220106"/>
  </r>
  <r>
    <n v="890399047"/>
    <s v="HOSPITAL MARIO CORREA RENGIFO"/>
    <s v="FV"/>
    <n v="21267"/>
    <s v="FV"/>
    <n v="21267"/>
    <n v="1220870058"/>
    <s v="FV_21267"/>
    <s v="890399047_FV_21267"/>
    <d v="2015-04-29T00:00:00"/>
    <n v="100"/>
    <n v="100"/>
    <s v="B)Factura sin saldo ERP/conciliar diferencia glosa aceptada"/>
    <x v="5"/>
    <m/>
    <m/>
    <m/>
    <s v="OK"/>
    <n v="2654300"/>
    <n v="255900"/>
    <s v="GLOSA ACEPTADA POR IPS SEGUN CONCILIACION ENTRE LAS PARTESEL DIA 2/5/2017LEONOR SOLARTE"/>
    <n v="0"/>
    <m/>
    <n v="2398400"/>
    <n v="0"/>
    <n v="0"/>
    <n v="2398400"/>
    <n v="2200366862"/>
    <d v="2016-04-28T00:00:00"/>
    <n v="12998700"/>
    <n v="150614649692496"/>
    <s v="ALIANZA"/>
    <d v="2015-04-29T00:00:00"/>
    <m/>
    <n v="2"/>
    <m/>
    <m/>
    <n v="2"/>
    <n v="20170511"/>
    <n v="20170502"/>
    <n v="2654300"/>
    <n v="255900"/>
    <n v="20220106"/>
  </r>
  <r>
    <n v="890399047"/>
    <s v="HOSPITAL MARIO CORREA RENGIFO"/>
    <s v="FV"/>
    <n v="20024"/>
    <s v="FV"/>
    <n v="20024"/>
    <n v="1220448683"/>
    <s v="FV_20024"/>
    <s v="890399047_FV_20024"/>
    <d v="2013-09-29T00:00:00"/>
    <n v="81140"/>
    <n v="81140"/>
    <s v="B)Factura sin saldo ERP/conciliar diferencia glosa aceptada"/>
    <x v="5"/>
    <m/>
    <m/>
    <m/>
    <s v="OK"/>
    <n v="1617500"/>
    <n v="552359"/>
    <s v="GLOSA ACEPTADA POR IPS SEGUN CONCILIACION ENTRE LAS PARTES2/5/2017LEONOR SOLARTE"/>
    <n v="0"/>
    <m/>
    <n v="1065141"/>
    <n v="0"/>
    <n v="0"/>
    <n v="1065141"/>
    <n v="4800004809"/>
    <d v="2014-05-12T00:00:00"/>
    <n v="3543082"/>
    <n v="132441259513061"/>
    <m/>
    <d v="2013-09-29T00:00:00"/>
    <m/>
    <n v="2"/>
    <m/>
    <m/>
    <n v="3"/>
    <n v="20170511"/>
    <n v="20170502"/>
    <n v="1617500"/>
    <n v="552359"/>
    <n v="20220106"/>
  </r>
  <r>
    <n v="890399047"/>
    <s v="HOSPITAL MARIO CORREA RENGIFO"/>
    <s v="FV"/>
    <n v="21885"/>
    <s v="FV"/>
    <n v="21885"/>
    <n v="1220977891"/>
    <s v="FV_21885"/>
    <s v="890399047_FV_21885"/>
    <d v="2016-01-30T00:00:00"/>
    <n v="267000"/>
    <n v="267000"/>
    <s v="B)Factura sin saldo ERP/conciliar diferencia glosa aceptada"/>
    <x v="6"/>
    <m/>
    <m/>
    <m/>
    <s v="OK"/>
    <n v="933600"/>
    <n v="333300"/>
    <m/>
    <n v="0"/>
    <m/>
    <n v="600300"/>
    <n v="0"/>
    <n v="0"/>
    <n v="600300"/>
    <n v="4800014175"/>
    <d v="2016-06-24T00:00:00"/>
    <n v="2064800"/>
    <n v="153527302442143"/>
    <s v="ALIANZA"/>
    <d v="2016-01-30T00:00:00"/>
    <m/>
    <n v="2"/>
    <m/>
    <m/>
    <n v="2"/>
    <n v="20181031"/>
    <n v="20181011"/>
    <n v="933600"/>
    <n v="333300"/>
    <n v="20220106"/>
  </r>
  <r>
    <n v="890399047"/>
    <s v="HOSPITAL MARIO CORREA RENGIFO"/>
    <s v="FEMC"/>
    <n v="36975"/>
    <s v="FEMC"/>
    <n v="36975"/>
    <m/>
    <s v="FEMC_36975"/>
    <s v="890399047_FEMC_36975"/>
    <d v="2021-07-29T00:00:00"/>
    <n v="71433259"/>
    <n v="71433259"/>
    <s v="B)Factura sin saldo ERP/conciliar diferencia glosa aceptada"/>
    <x v="3"/>
    <n v="57726635"/>
    <n v="1221861014"/>
    <m/>
    <s v="OK"/>
    <n v="71433259"/>
    <n v="1251788"/>
    <s v="IPS ACEPTA OBJECCIONES DE ACUERDO A ACTA DE CONCILIACION CELEBRADA EL DIA 19/11/2021 ENTRE LAS PARTES MAIBER ACEVEDO Y ELIZABETH CHILITO EPS Y LIZETH TAMAR DE IPS.JENNIFER REBOLLEDO"/>
    <n v="0"/>
    <m/>
    <n v="70181471"/>
    <n v="0"/>
    <m/>
    <m/>
    <m/>
    <m/>
    <m/>
    <n v="212303114547197"/>
    <m/>
    <d v="2021-07-29T00:00:00"/>
    <m/>
    <n v="2"/>
    <m/>
    <m/>
    <n v="2"/>
    <n v="20211214"/>
    <n v="20211130"/>
    <n v="71433259"/>
    <n v="1251788"/>
    <n v="20220106"/>
  </r>
  <r>
    <n v="890399047"/>
    <s v="HOSPITAL MARIO CORREA RENGIFO"/>
    <s v="FEMC"/>
    <n v="28665"/>
    <s v="FEMC"/>
    <n v="28665"/>
    <m/>
    <s v="FEMC_28665"/>
    <s v="890399047_FEMC_28665"/>
    <d v="2021-05-05T00:00:00"/>
    <n v="8030348"/>
    <n v="8030348"/>
    <s v="B)Factura sin saldo ERP/conciliar diferencia glosa aceptada"/>
    <x v="7"/>
    <m/>
    <m/>
    <m/>
    <s v="OK"/>
    <n v="8030348"/>
    <n v="293300"/>
    <s v="IPS ACEPTA OBJECCIONES DE ACUERDO A ACTA DE CONCILIACION CELEBRADA EL DIA 19/11/2021 ENTRE LAS PARTES MAIBER ACEVEDO Y ELIZABETH CHILITO EPS Y LIZETH TAMAR DE IPS.JENNIFER REBOLLEDO"/>
    <n v="0"/>
    <m/>
    <n v="7737048"/>
    <n v="0"/>
    <m/>
    <n v="7737048"/>
    <n v="4800052342"/>
    <s v="03.01.2022"/>
    <m/>
    <n v="211803114621892"/>
    <m/>
    <d v="2021-05-05T00:00:00"/>
    <m/>
    <n v="2"/>
    <m/>
    <m/>
    <n v="2"/>
    <n v="20211214"/>
    <n v="20211130"/>
    <n v="8030348"/>
    <n v="293300"/>
    <n v="20220106"/>
  </r>
  <r>
    <n v="890399047"/>
    <s v="HOSPITAL MARIO CORREA RENGIFO"/>
    <s v="FEMC"/>
    <n v="37095"/>
    <s v="FEMC"/>
    <n v="37095"/>
    <m/>
    <s v="FEMC_37095"/>
    <s v="890399047_FEMC_37095"/>
    <d v="2021-07-29T00:00:00"/>
    <n v="48904658"/>
    <n v="48904658"/>
    <s v="B)Factura sin saldo ERP/conciliar diferencia glosa aceptada"/>
    <x v="3"/>
    <n v="34936483"/>
    <n v="1221858859"/>
    <m/>
    <s v="OK"/>
    <n v="48904658"/>
    <n v="2534700"/>
    <s v="IPS ACEPTA OBJECCIONES DE ACUERDO A ACTA DE CONCILIACION CELEBRADA EL DIA 19/11/2021 ENTRE LAS PARTES MAIBER ACEVEDO Y ELIZABETH CHILITO EPS Y LIZETH TAMAR DE IPS.JENNIFER REBOLLEDO"/>
    <n v="0"/>
    <m/>
    <n v="46369958"/>
    <n v="0"/>
    <m/>
    <m/>
    <m/>
    <m/>
    <m/>
    <n v="212733114583862"/>
    <m/>
    <d v="2021-07-29T00:00:00"/>
    <m/>
    <n v="2"/>
    <m/>
    <m/>
    <n v="2"/>
    <n v="20211214"/>
    <n v="20211130"/>
    <n v="48904658"/>
    <n v="2534700"/>
    <n v="20220106"/>
  </r>
  <r>
    <n v="890399047"/>
    <s v="HOSPITAL MARIO CORREA RENGIFO"/>
    <s v="FV"/>
    <n v="21509"/>
    <s v="FV"/>
    <n v="21509"/>
    <n v="1220923077"/>
    <s v="FV_21509"/>
    <s v="890399047_FV_21509"/>
    <d v="2015-07-30T00:00:00"/>
    <n v="101100"/>
    <n v="101100"/>
    <s v="B)Factura sin saldo ERP/conciliar diferencia glosa aceptada"/>
    <x v="6"/>
    <m/>
    <m/>
    <m/>
    <s v="OK"/>
    <n v="1371000"/>
    <n v="101100"/>
    <m/>
    <n v="0"/>
    <m/>
    <n v="1269900"/>
    <n v="0"/>
    <n v="0"/>
    <n v="1269900"/>
    <n v="2200366862"/>
    <d v="2016-04-28T00:00:00"/>
    <n v="12998700"/>
    <n v="151834691045711"/>
    <s v="ALIANZA"/>
    <d v="2015-07-30T00:00:00"/>
    <m/>
    <n v="2"/>
    <m/>
    <m/>
    <n v="2"/>
    <n v="20180130"/>
    <n v="20180123"/>
    <n v="1371000"/>
    <n v="101100"/>
    <n v="20220106"/>
  </r>
  <r>
    <n v="890399047"/>
    <s v="HOSPITAL MARIO CORREA RENGIFO"/>
    <s v="FV"/>
    <n v="21955"/>
    <s v="FV"/>
    <n v="21955"/>
    <n v="1220991831"/>
    <s v="FV_21955"/>
    <s v="890399047_FV_21955"/>
    <d v="2016-02-28T00:00:00"/>
    <n v="1581100"/>
    <n v="116600"/>
    <s v="B)Factura sin saldo ERP/conciliar diferencia glosa aceptada"/>
    <x v="4"/>
    <m/>
    <m/>
    <m/>
    <s v="OK"/>
    <n v="1581100"/>
    <n v="116600"/>
    <s v="GLOSA ACEPTADA POR IPS SEGUN CONCILIACION ENTRE LAS PARTESEL DIA 2/5/2017LEONOR SOLARTE"/>
    <n v="0"/>
    <m/>
    <n v="1464500"/>
    <n v="0"/>
    <n v="0"/>
    <n v="1464500"/>
    <n v="4800014175"/>
    <d v="2016-06-24T00:00:00"/>
    <n v="2064800"/>
    <n v="160327302690649"/>
    <s v="ALIANZA"/>
    <d v="2016-02-28T00:00:00"/>
    <m/>
    <n v="2"/>
    <m/>
    <m/>
    <n v="2"/>
    <n v="20170511"/>
    <n v="20170502"/>
    <n v="1581100"/>
    <n v="116600"/>
    <n v="20220106"/>
  </r>
  <r>
    <n v="890399047"/>
    <s v="HOSPITAL MARIO CORREA RENGIFO"/>
    <s v="FV"/>
    <n v="21546"/>
    <s v="FV"/>
    <n v="21546"/>
    <n v="1220934825"/>
    <s v="FV_21546"/>
    <s v="890399047_FV_21546"/>
    <d v="2015-08-30T00:00:00"/>
    <n v="96600"/>
    <n v="96600"/>
    <s v="B)Factura sin saldo ERP/conciliar diferencia glosa aceptada"/>
    <x v="4"/>
    <m/>
    <m/>
    <m/>
    <s v="OK"/>
    <n v="2476000"/>
    <n v="96600"/>
    <s v="GLOSA ACEPTADA POR IPS SEGUN CONCILIACION ENTRE LAS PARTESEL DIA 2/5/2017LEONOR SOLARTE"/>
    <n v="0"/>
    <m/>
    <n v="2379400"/>
    <n v="0"/>
    <n v="0"/>
    <n v="2379400"/>
    <n v="2200366862"/>
    <d v="2016-04-28T00:00:00"/>
    <n v="12998700"/>
    <n v="152097523252941"/>
    <s v="ALIANZA"/>
    <d v="2015-08-30T00:00:00"/>
    <m/>
    <n v="2"/>
    <m/>
    <m/>
    <n v="2"/>
    <n v="20170511"/>
    <n v="20170502"/>
    <n v="2476000"/>
    <n v="96600"/>
    <n v="20220106"/>
  </r>
  <r>
    <n v="890399047"/>
    <s v="HOSPITAL MARIO CORREA RENGIFO"/>
    <s v="FV"/>
    <n v="21755"/>
    <s v="FV"/>
    <n v="21755"/>
    <n v="1220964025"/>
    <s v="FV_21755"/>
    <s v="890399047_FV_21755"/>
    <d v="2015-11-29T00:00:00"/>
    <n v="634100"/>
    <n v="634100"/>
    <s v="B)Factura sin saldo ERP/conciliar diferencia glosa aceptada"/>
    <x v="6"/>
    <m/>
    <m/>
    <m/>
    <s v="OK"/>
    <n v="1695400"/>
    <n v="634100"/>
    <m/>
    <n v="0"/>
    <m/>
    <n v="1061300"/>
    <n v="0"/>
    <n v="0"/>
    <n v="1061300"/>
    <n v="2200366862"/>
    <d v="2016-04-28T00:00:00"/>
    <n v="12998700"/>
    <n v="152427532021404"/>
    <s v="ALIANZA"/>
    <d v="2015-11-29T00:00:00"/>
    <m/>
    <n v="2"/>
    <m/>
    <m/>
    <n v="2"/>
    <n v="20180430"/>
    <n v="20180419"/>
    <n v="1695400"/>
    <n v="634100"/>
    <n v="20220106"/>
  </r>
  <r>
    <n v="890399047"/>
    <s v="HOSPITAL MARIO CORREA RENGIFO"/>
    <s v="FV"/>
    <n v="21884"/>
    <s v="FV"/>
    <n v="21884"/>
    <n v="1220982162"/>
    <s v="FV_21884"/>
    <s v="890399047_FV_21884"/>
    <d v="2016-01-30T00:00:00"/>
    <n v="76300"/>
    <n v="76300"/>
    <s v="B)Factura sin saldo ERP/conciliar diferencia glosa aceptada"/>
    <x v="4"/>
    <m/>
    <m/>
    <m/>
    <s v="OK"/>
    <n v="322100"/>
    <n v="76300"/>
    <s v="GLOSA ACEPTADA POR IPS SEGUN CONCILIACION ENTRE LAS PARTESEL DIA 2/5/2017LEONOR SOLARTE"/>
    <n v="0"/>
    <m/>
    <n v="245800"/>
    <n v="0"/>
    <n v="0"/>
    <n v="245800"/>
    <n v="4800012816"/>
    <d v="2016-03-30T00:00:00"/>
    <n v="2154100"/>
    <n v="160317305153158"/>
    <s v="ALIANZA"/>
    <d v="2016-01-30T00:00:00"/>
    <m/>
    <n v="2"/>
    <m/>
    <m/>
    <n v="2"/>
    <n v="20170511"/>
    <n v="20170502"/>
    <n v="322100"/>
    <n v="76300"/>
    <n v="20220106"/>
  </r>
  <r>
    <n v="890399047"/>
    <s v="HOSPITAL MARIO CORREA RENGIFO"/>
    <s v="FVM"/>
    <n v="227081"/>
    <s v="FVM"/>
    <n v="227081"/>
    <m/>
    <s v="FVM_227081"/>
    <s v="890399047_FVM_227081"/>
    <d v="2019-10-06T00:00:00"/>
    <n v="300971"/>
    <n v="300971"/>
    <s v="C)Glosas total pendiente por respuesta de IPS"/>
    <x v="8"/>
    <m/>
    <m/>
    <m/>
    <s v="OK"/>
    <n v="300971"/>
    <n v="0"/>
    <m/>
    <n v="300971"/>
    <s v="SE DEVUELVE FACTURA CON SOPORTE ORIGINALES, SE VERIFICA QUEESTAN FACTURANDO DOBLE LA AUTORIZACION QUE ANEXAN 192798523654868 YA SE ENCUENTRA CANCELADA EN LA FACTURA FVM 229639 ENLACUAL SE EVIDENCIAN LOS MISMOS SOPORTES Y FECHAS, FAVORVERIFICAR CASO .SE ANEXA COPIA DE FACTURA YA CANCELADA FVM 229639.CLAUDIA DIAZ."/>
    <n v="0"/>
    <n v="300971"/>
    <m/>
    <m/>
    <m/>
    <m/>
    <m/>
    <m/>
    <m/>
    <d v="2019-10-06T00:00:00"/>
    <m/>
    <n v="9"/>
    <m/>
    <s v="SI"/>
    <n v="1"/>
    <n v="21001231"/>
    <n v="20191112"/>
    <n v="300971"/>
    <n v="0"/>
    <n v="20220106"/>
  </r>
  <r>
    <n v="890399047"/>
    <s v="HOSPITAL MARIO CORREA RENGIFO"/>
    <s v="FEMC"/>
    <n v="53082"/>
    <s v="FEMC"/>
    <n v="53082"/>
    <m/>
    <s v="FEMC_53082"/>
    <s v="890399047_FEMC_53082"/>
    <d v="2021-11-30T00:00:00"/>
    <n v="7496797"/>
    <n v="7496797"/>
    <s v="C)Glosas total pendiente por respuesta de IPS"/>
    <x v="8"/>
    <m/>
    <m/>
    <m/>
    <s v="OK"/>
    <n v="7496797"/>
    <n v="0"/>
    <m/>
    <n v="7496797"/>
    <s v="SE DEVUELVE FACTURA CON SOPORTES ORIGINALES NO CUENTA CIN AUTORIZACION POR LOS SERVICIOS FACTURADOS SE DEBE DE SOLICITAR AL CORREO CAPAUTORIZACIONES@EPSCOMFENALCOVALLE.COM.CO ,VALIDAR OBJECCIONES REALIZADAS POR AUDITORIA MEDICA 608 Paraclínnicos no interpretados en la HC: Fosfatasa alcalina- Hemografacturan 2 interpretan 1 (HG 15,1). $43.600 , 302- 111 Interconsulta Cirugía General: No soportada. No facturable. Paciente en UCI.  $52.400 TOTAL OBJECCION $96.000 FAVOR VALIDAR PARA DAR TRAMITE.JENNIFER REBOLLEDO"/>
    <n v="0"/>
    <n v="7496797"/>
    <m/>
    <m/>
    <m/>
    <m/>
    <m/>
    <m/>
    <m/>
    <d v="2021-11-30T00:00:00"/>
    <m/>
    <n v="9"/>
    <m/>
    <s v="SI"/>
    <n v="1"/>
    <n v="21001231"/>
    <n v="20211222"/>
    <n v="7496797"/>
    <n v="0"/>
    <n v="20220106"/>
  </r>
  <r>
    <n v="890399047"/>
    <s v="HOSPITAL MARIO CORREA RENGIFO"/>
    <s v="FEMC"/>
    <n v="45347"/>
    <s v="FEMC"/>
    <n v="45347"/>
    <m/>
    <s v="FEMC_45347"/>
    <s v="890399047_FEMC_45347"/>
    <d v="2021-09-30T00:00:00"/>
    <n v="40200"/>
    <n v="40200"/>
    <s v="C)Glosas total pendiente por respuesta de IPS"/>
    <x v="8"/>
    <m/>
    <m/>
    <m/>
    <s v="OK"/>
    <n v="40200"/>
    <n v="0"/>
    <m/>
    <n v="40200"/>
    <s v="Se devuelve factura con soportes originales, porque no seevidencia la autorizacion del servicio de urgencias,favorsolicitar autorizacion para dar tramite de pago al correocapautorizaciones@epscomfenalcovalle.com.co             NC"/>
    <n v="0"/>
    <n v="40200"/>
    <m/>
    <m/>
    <m/>
    <m/>
    <m/>
    <m/>
    <m/>
    <d v="2021-09-30T00:00:00"/>
    <m/>
    <n v="9"/>
    <m/>
    <s v="SI"/>
    <n v="1"/>
    <n v="21001231"/>
    <n v="20211011"/>
    <n v="40200"/>
    <n v="0"/>
    <n v="20220106"/>
  </r>
  <r>
    <n v="890399047"/>
    <s v="HOSPITAL MARIO CORREA RENGIFO"/>
    <s v="FEMC"/>
    <n v="49542"/>
    <s v="FEMC"/>
    <n v="49542"/>
    <m/>
    <s v="FEMC_49542"/>
    <s v="890399047_FEMC_49542"/>
    <d v="2021-10-29T00:00:00"/>
    <n v="372600"/>
    <n v="372600"/>
    <s v="C)Glosas total pendiente por respuesta de IPS"/>
    <x v="8"/>
    <m/>
    <m/>
    <m/>
    <s v="OK"/>
    <n v="372600"/>
    <n v="0"/>
    <m/>
    <n v="372600"/>
    <s v="SE DEVUELVE FACTURA AL VALIDAR NO CUENTA CON AUTORIZACION POR LOS SERVICIOS PRESTADOS FAVOR SOLICITAR AL CORREO CAPAUTORIZACIONES@EPSCOMFENALCOVALLE.COM.CO PARA DAR TRAMITE.JENNIFER REBOLLEDO"/>
    <n v="0"/>
    <n v="372600"/>
    <m/>
    <m/>
    <m/>
    <m/>
    <m/>
    <m/>
    <m/>
    <d v="2021-10-29T00:00:00"/>
    <m/>
    <n v="9"/>
    <m/>
    <s v="SI"/>
    <n v="1"/>
    <n v="21001231"/>
    <n v="20211108"/>
    <n v="372600"/>
    <n v="0"/>
    <n v="20220106"/>
  </r>
  <r>
    <n v="890399047"/>
    <s v="HOSPITAL MARIO CORREA RENGIFO"/>
    <s v="FEMC"/>
    <n v="40759"/>
    <s v="FEMC"/>
    <n v="40759"/>
    <m/>
    <s v="FEMC_40759"/>
    <s v="890399047_FEMC_40759"/>
    <d v="2021-08-31T00:00:00"/>
    <n v="40200"/>
    <n v="40200"/>
    <s v="C)Glosas total pendiente por respuesta de IPS"/>
    <x v="8"/>
    <m/>
    <m/>
    <m/>
    <s v="OK"/>
    <n v="40200"/>
    <n v="0"/>
    <m/>
    <n v="40200"/>
    <s v="SE DEVUELVE FACTURA CON SOPORTES ORIGINALES AL VALIDAR NO CUENTA CON AUTORIZACION POR LOS SERVICIOS PRESTADOS FAVOR SOLICITAR AL CORREO YYMURILLOC@EPSCOMFENALCOVALLE.COM.CO FAVOR VALIDAR PARA DAR TRAMITE.JENNIFER REBOLLEDO"/>
    <n v="0"/>
    <n v="40200"/>
    <m/>
    <m/>
    <m/>
    <m/>
    <m/>
    <m/>
    <m/>
    <d v="2021-08-31T00:00:00"/>
    <m/>
    <n v="9"/>
    <m/>
    <s v="SI"/>
    <n v="1"/>
    <n v="21001231"/>
    <n v="20210910"/>
    <n v="40200"/>
    <n v="0"/>
    <n v="20220106"/>
  </r>
  <r>
    <n v="890399047"/>
    <s v="HOSPITAL MARIO CORREA RENGIFO"/>
    <s v="FEMC"/>
    <n v="40906"/>
    <s v="FEMC"/>
    <n v="40906"/>
    <m/>
    <s v="FEMC_40906"/>
    <s v="890399047_FEMC_40906"/>
    <d v="2021-08-31T00:00:00"/>
    <n v="372600"/>
    <n v="372600"/>
    <s v="C)Glosas total pendiente por respuesta de IPS"/>
    <x v="8"/>
    <m/>
    <m/>
    <m/>
    <s v="OK"/>
    <n v="372600"/>
    <n v="0"/>
    <m/>
    <n v="372600"/>
    <s v="SE DEVUELVE FACTURA CON SOPORTES ORIGINALES NO CUENTA CON AUTORIZACION POR LOS SERVICIOS PRESTADOS FAVOR SOLICITAR AL CORREO YYMURILLOC@EPSCOMFENALCOVALLE.COM.CO PARA DAR TRAMITE.JENNIFER REBOLLEDO"/>
    <n v="0"/>
    <n v="372600"/>
    <m/>
    <m/>
    <m/>
    <m/>
    <m/>
    <m/>
    <m/>
    <d v="2021-08-31T00:00:00"/>
    <m/>
    <n v="9"/>
    <m/>
    <s v="SI"/>
    <n v="1"/>
    <n v="21001231"/>
    <n v="20210910"/>
    <n v="372600"/>
    <n v="0"/>
    <n v="20220106"/>
  </r>
  <r>
    <n v="890399047"/>
    <s v="HOSPITAL MARIO CORREA RENGIFO"/>
    <s v="FEMC"/>
    <n v="38234"/>
    <s v="FEMC"/>
    <n v="38234"/>
    <m/>
    <s v="FEMC_38234"/>
    <s v="890399047_FEMC_38234"/>
    <d v="2021-08-09T00:00:00"/>
    <n v="39116720"/>
    <n v="39116720"/>
    <s v="C)Glosas total pendiente por respuesta de IPS"/>
    <x v="8"/>
    <m/>
    <m/>
    <m/>
    <s v="OK"/>
    <n v="39116720"/>
    <n v="0"/>
    <m/>
    <n v="39116720"/>
    <s v="SE DEVUELVE FACTURA CON SOPORTES ORIGINALES NO CUENTA CON AUTORIZACION PARA LOS SERVICIOS PRESTADOS FAVOR SOLICITAR AL CORREO CAPAUTORIZACIONES@EPSCOMFENALCOVALLE.COM.CO O AL CORREO DE LA COORDINADORA GELOPEZM@EPSCOMFENALCOVALLE.COM.CO VALIDAR LAS OBJECCIONES REALIZADAS POR AUDITORIA MEDICA POR VALOR DE $398.400 , SE OBJETA MAYOR VALOR COBRADO EN ESTANCIA UCI VC $2.458.848 X 10 DIAS SE RECONOCE EL VALOR UCI SOAT $1.505.400 DIFERENCIA POR 10 $15.054.000 , 3 DIAS DE UCI VC $1.844.136 SE RECONOCE UCI $1.505.400 X 3 DIAS DIFERENCIA POR $4.516.200 , LABORATORIO GRAM NO SOPORTADO $13.100 TOTAL GLOSA ADMINISTRATIVA $19.583.300 FAVOR VALIDAR Y ANEXAR TODO LO REQUERIDO PARA DAR TRAMITE.JENNIFER REBOLLEDO"/>
    <n v="0"/>
    <n v="39116720"/>
    <m/>
    <m/>
    <m/>
    <m/>
    <m/>
    <m/>
    <m/>
    <d v="2021-08-09T00:00:00"/>
    <m/>
    <n v="9"/>
    <m/>
    <s v="SI"/>
    <n v="1"/>
    <n v="21001231"/>
    <n v="20210910"/>
    <n v="39116720"/>
    <n v="0"/>
    <n v="20220106"/>
  </r>
  <r>
    <n v="890399047"/>
    <s v="HOSPITAL MARIO CORREA RENGIFO"/>
    <s v="FEMC"/>
    <n v="38401"/>
    <s v="FEMC"/>
    <n v="38401"/>
    <m/>
    <s v="FEMC_38401"/>
    <s v="890399047_FEMC_38401"/>
    <d v="2021-08-10T00:00:00"/>
    <n v="2268520"/>
    <n v="2268520"/>
    <s v="C)Glosas total pendiente por respuesta de IPS"/>
    <x v="8"/>
    <m/>
    <m/>
    <m/>
    <s v="OK"/>
    <n v="2268520"/>
    <n v="0"/>
    <m/>
    <n v="2268520"/>
    <s v="SE DEVUEVE FACTURA CON SOPORTES ORIGINALES NO CUENTA CON AUTORIZACION POR LOS SERVICIOS PRESTADOS FAVOR SOLICITAR AL CORREO CAPAUTORIZACIONES@EPSCOMFENALCOVALLE.COM.CO PARA DAR TRAMITE.JENNIFER REBOLLEDO"/>
    <n v="0"/>
    <n v="2268520"/>
    <m/>
    <m/>
    <m/>
    <m/>
    <m/>
    <m/>
    <m/>
    <d v="2021-08-10T00:00:00"/>
    <m/>
    <n v="9"/>
    <m/>
    <s v="SI"/>
    <n v="1"/>
    <n v="21001231"/>
    <n v="20210910"/>
    <n v="2268520"/>
    <n v="0"/>
    <n v="20220106"/>
  </r>
  <r>
    <n v="890399047"/>
    <s v="HOSPITAL MARIO CORREA RENGIFO"/>
    <s v="FEMC"/>
    <n v="38955"/>
    <s v="FEMC"/>
    <n v="38955"/>
    <m/>
    <s v="FEMC_38955"/>
    <s v="890399047_FEMC_38955"/>
    <d v="2021-08-15T00:00:00"/>
    <n v="200832"/>
    <n v="200832"/>
    <s v="C)Glosas total pendiente por respuesta de IPS"/>
    <x v="8"/>
    <m/>
    <m/>
    <m/>
    <s v="OK"/>
    <n v="200832"/>
    <n v="0"/>
    <m/>
    <n v="200832"/>
    <s v="SE DEVUELVE FACTURA SE VALIDA CON AUDITORIA MEDICA No son pepertinentes los Anticuerpos, el paciente lleva menos de 11 ddías de síntomas Según los lineamientos del Ministerio no soson pruebas diagnósticas. Se acepta sólo el Antigeno para Covid 2-no se encuentra reportado en la base de sismuestras favor validar para dar tramite.jennifer rebolledo"/>
    <n v="0"/>
    <n v="200832"/>
    <m/>
    <m/>
    <m/>
    <m/>
    <m/>
    <m/>
    <m/>
    <d v="2021-08-15T00:00:00"/>
    <m/>
    <n v="9"/>
    <m/>
    <s v="SI"/>
    <n v="1"/>
    <n v="21001231"/>
    <n v="20210910"/>
    <n v="200832"/>
    <n v="0"/>
    <n v="20220106"/>
  </r>
  <r>
    <n v="890399047"/>
    <s v="HOSPITAL MARIO CORREA RENGIFO"/>
    <s v="FEMC"/>
    <n v="34089"/>
    <s v="FEMC"/>
    <n v="34089"/>
    <m/>
    <s v="FEMC_34089"/>
    <s v="890399047_FEMC_34089"/>
    <d v="2021-06-30T00:00:00"/>
    <n v="40200"/>
    <n v="40200"/>
    <s v="C)Glosas total pendiente por respuesta de IPS"/>
    <x v="8"/>
    <m/>
    <m/>
    <m/>
    <s v="OK"/>
    <n v="40200"/>
    <n v="0"/>
    <m/>
    <n v="40200"/>
    <s v="Se devuelve factura con soportes originales, porque no seevidencia la autorizacion para la prestacion del servicio,favor solicitar autorizacion para dar tramite de pago.NC"/>
    <n v="0"/>
    <n v="40200"/>
    <m/>
    <m/>
    <m/>
    <m/>
    <m/>
    <m/>
    <m/>
    <d v="2021-06-30T00:00:00"/>
    <m/>
    <n v="9"/>
    <m/>
    <s v="SI"/>
    <n v="1"/>
    <n v="21001231"/>
    <n v="20210707"/>
    <n v="40200"/>
    <n v="0"/>
    <n v="20220106"/>
  </r>
  <r>
    <n v="890399047"/>
    <s v="HOSPITAL MARIO CORREA RENGIFO"/>
    <s v="FEMC"/>
    <n v="34189"/>
    <s v="FEMC"/>
    <n v="34189"/>
    <m/>
    <s v="FEMC_34189"/>
    <s v="890399047_FEMC_34189"/>
    <d v="2021-06-30T00:00:00"/>
    <n v="40200"/>
    <n v="40200"/>
    <s v="C)Glosas total pendiente por respuesta de IPS"/>
    <x v="8"/>
    <m/>
    <m/>
    <m/>
    <s v="OK"/>
    <n v="40200"/>
    <n v="0"/>
    <m/>
    <n v="40200"/>
    <s v="Se devuelve factura con soportes originales, porque no seevidencia la autorizacion del servicio de urgencias, ni elcorreo de solictud de autorizacion, favor solictar autorizacpara tramite de pago.                      nc"/>
    <n v="0"/>
    <n v="40200"/>
    <m/>
    <m/>
    <m/>
    <m/>
    <m/>
    <m/>
    <m/>
    <d v="2021-06-30T00:00:00"/>
    <m/>
    <n v="9"/>
    <m/>
    <s v="SI"/>
    <n v="1"/>
    <n v="21001231"/>
    <n v="20210707"/>
    <n v="40200"/>
    <n v="0"/>
    <n v="20220106"/>
  </r>
  <r>
    <n v="890399047"/>
    <s v="HOSPITAL MARIO CORREA RENGIFO"/>
    <s v="FEMC"/>
    <n v="36993"/>
    <s v="FEMC"/>
    <n v="36993"/>
    <m/>
    <s v="FEMC_36993"/>
    <s v="890399047_FEMC_36993"/>
    <d v="2021-07-29T00:00:00"/>
    <n v="40200"/>
    <n v="40200"/>
    <s v="C)Glosas total pendiente por respuesta de IPS"/>
    <x v="8"/>
    <m/>
    <m/>
    <m/>
    <s v="OK"/>
    <n v="40200"/>
    <n v="0"/>
    <m/>
    <n v="40200"/>
    <s v="SE DEVUELVE FACTURA CON SOPORTES ORIGINALES NO SE EVIDENCIAAUTORIZACION POR LOS SERVICIOS PRESTADOR NI TAMPOCO ANEXAN CORREO DE SOLICITUD FAVOR VALIDAR Y SOLICITAR AL CORREO YYMURILLOC@EPSCOMFENALCOVALLE.COM.CO PARA DAR TRAMITE.JENNIFER REBOLLEDO VALDERRAMA"/>
    <n v="0"/>
    <n v="40200"/>
    <m/>
    <m/>
    <m/>
    <m/>
    <m/>
    <m/>
    <m/>
    <d v="2021-07-29T00:00:00"/>
    <m/>
    <n v="9"/>
    <m/>
    <s v="SI"/>
    <n v="1"/>
    <n v="21001231"/>
    <n v="20210817"/>
    <n v="40200"/>
    <n v="0"/>
    <n v="20220106"/>
  </r>
  <r>
    <n v="890399047"/>
    <s v="HOSPITAL MARIO CORREA RENGIFO"/>
    <s v="FEMC"/>
    <n v="36994"/>
    <s v="FEMC"/>
    <n v="36994"/>
    <m/>
    <s v="FEMC_36994"/>
    <s v="890399047_FEMC_36994"/>
    <d v="2021-07-29T00:00:00"/>
    <n v="40200"/>
    <n v="40200"/>
    <s v="C)Glosas total pendiente por respuesta de IPS"/>
    <x v="8"/>
    <m/>
    <m/>
    <m/>
    <s v="OK"/>
    <n v="40200"/>
    <n v="0"/>
    <m/>
    <n v="40200"/>
    <s v="SE DEVUELVE FACTURA CON SOPORTES ORIGINALES AL VALIDAR NO CUENTA CON AUTORIZACION POR LOS SERVICIOS PRESTADOS NI TAMPOCO SE EVIDENCIA CORREO DE SOLICITUD FAVOR VALIDAR Y SOLICITARAL CORREO yymurilloc@epscomfenalcovalle.com.co PARA DAR TRAMITE.JENNIFER REBOLLEDO"/>
    <n v="0"/>
    <n v="40200"/>
    <m/>
    <m/>
    <m/>
    <m/>
    <m/>
    <m/>
    <m/>
    <d v="2021-07-29T00:00:00"/>
    <m/>
    <n v="9"/>
    <m/>
    <s v="SI"/>
    <n v="1"/>
    <n v="21001231"/>
    <n v="20210817"/>
    <n v="40200"/>
    <n v="0"/>
    <n v="20220106"/>
  </r>
  <r>
    <n v="890399047"/>
    <s v="HOSPITAL MARIO CORREA RENGIFO"/>
    <s v="FEMC"/>
    <n v="26191"/>
    <s v="FEMC"/>
    <n v="26191"/>
    <m/>
    <s v="FEMC_26191"/>
    <s v="890399047_FEMC_26191"/>
    <d v="2021-04-19T00:00:00"/>
    <n v="120000"/>
    <n v="120000"/>
    <s v="C)Glosas total pendiente por respuesta de IPS"/>
    <x v="8"/>
    <m/>
    <m/>
    <m/>
    <s v="OK"/>
    <n v="120000"/>
    <n v="0"/>
    <m/>
    <n v="120000"/>
    <s v="SE DEVUELVE FACTURA NO POS COVID SE VALIDA EN BASE SISMUESTRA NO SE ENCUENTRA NI ANEXAN SOPORTES DE LA MISMAse evidencia soporte sismuestra, no se evidencia en bases si sismuestra del MS, ( Ministerio Salud) favor dar cumplimenta resolución 1463/20 .MILENA"/>
    <n v="0"/>
    <n v="120000"/>
    <m/>
    <m/>
    <m/>
    <m/>
    <m/>
    <m/>
    <m/>
    <d v="2021-04-19T00:00:00"/>
    <m/>
    <n v="9"/>
    <m/>
    <s v="SI"/>
    <n v="1"/>
    <n v="21001231"/>
    <n v="20210511"/>
    <n v="120000"/>
    <n v="0"/>
    <n v="20220106"/>
  </r>
  <r>
    <n v="890399047"/>
    <s v="HOSPITAL MARIO CORREA RENGIFO"/>
    <s v="FEMC"/>
    <n v="28358"/>
    <s v="FEMC"/>
    <n v="28358"/>
    <m/>
    <s v="FEMC_28358"/>
    <s v="890399047_FEMC_28358"/>
    <d v="2021-04-30T00:00:00"/>
    <n v="40200"/>
    <n v="40200"/>
    <s v="C)Glosas total pendiente por respuesta de IPS"/>
    <x v="8"/>
    <m/>
    <m/>
    <m/>
    <s v="OK"/>
    <n v="40200"/>
    <n v="0"/>
    <m/>
    <n v="40200"/>
    <s v="SE DEVUELVE FACTURA: NO SE EVIDENCIA AUTORIZACION PARALA PRESTACION DE ESTE SERVICIO (ATENCION DOMICILIARIA)NO SE EVIDENCIA LOS COOREOS DE LA SOLICITUD DE AUTORIZACION."/>
    <n v="0"/>
    <n v="40200"/>
    <m/>
    <m/>
    <m/>
    <m/>
    <m/>
    <m/>
    <m/>
    <d v="2021-04-30T00:00:00"/>
    <m/>
    <n v="9"/>
    <m/>
    <s v="SI"/>
    <n v="1"/>
    <n v="21001231"/>
    <n v="20210511"/>
    <n v="40200"/>
    <n v="0"/>
    <n v="20220106"/>
  </r>
  <r>
    <n v="890399047"/>
    <s v="HOSPITAL MARIO CORREA RENGIFO"/>
    <s v="FEMC"/>
    <n v="28368"/>
    <s v="FEMC"/>
    <n v="28368"/>
    <m/>
    <s v="FEMC_28368"/>
    <s v="890399047_FEMC_28368"/>
    <d v="2021-04-30T00:00:00"/>
    <n v="40200"/>
    <n v="40200"/>
    <s v="C)Glosas total pendiente por respuesta de IPS"/>
    <x v="8"/>
    <m/>
    <m/>
    <m/>
    <s v="OK"/>
    <n v="40200"/>
    <n v="0"/>
    <m/>
    <n v="40200"/>
    <s v="SE DEVUELVE FACTURA, NO SE EVIDENCIA AUTORIZACION PARA ELSERVICIO ATENCION DOMICILIARIA, NO SE EVIDENCIA EL CORREO DODONDE SE SOLICITA LA AUTORIZACION.NC"/>
    <n v="0"/>
    <n v="40200"/>
    <m/>
    <m/>
    <m/>
    <m/>
    <m/>
    <m/>
    <m/>
    <d v="2021-04-30T00:00:00"/>
    <m/>
    <n v="9"/>
    <m/>
    <s v="SI"/>
    <n v="1"/>
    <n v="21001231"/>
    <n v="20210511"/>
    <n v="40200"/>
    <n v="0"/>
    <n v="20220106"/>
  </r>
  <r>
    <n v="890399047"/>
    <s v="HOSPITAL MARIO CORREA RENGIFO"/>
    <s v="FEMC"/>
    <n v="28405"/>
    <s v="FEMC"/>
    <n v="28405"/>
    <m/>
    <s v="FEMC_28405"/>
    <s v="890399047_FEMC_28405"/>
    <d v="2021-04-30T00:00:00"/>
    <n v="40200"/>
    <n v="40200"/>
    <s v="C)Glosas total pendiente por respuesta de IPS"/>
    <x v="8"/>
    <m/>
    <m/>
    <m/>
    <s v="OK"/>
    <n v="40200"/>
    <n v="0"/>
    <m/>
    <n v="40200"/>
    <s v="SE DEVUELVE FACTURA NO SE EVIDENCIA AUTORIZACION DELSERVICIO PRESTADO ATENCIO DOMICILIARIA, NO SE EVIDENCIACORREO DE SOLICITUD DE AUTORIZACION.NC"/>
    <n v="0"/>
    <n v="40200"/>
    <m/>
    <m/>
    <m/>
    <m/>
    <m/>
    <m/>
    <m/>
    <d v="2021-04-30T00:00:00"/>
    <m/>
    <n v="9"/>
    <m/>
    <s v="SI"/>
    <n v="1"/>
    <n v="21001231"/>
    <n v="20210511"/>
    <n v="40200"/>
    <n v="0"/>
    <n v="20220106"/>
  </r>
  <r>
    <n v="890399047"/>
    <s v="HOSPITAL MARIO CORREA RENGIFO"/>
    <s v="FEMC"/>
    <n v="28561"/>
    <s v="FEMC"/>
    <n v="28561"/>
    <m/>
    <s v="FEMC_28561"/>
    <s v="890399047_FEMC_28561"/>
    <d v="2021-05-03T00:00:00"/>
    <n v="197332"/>
    <n v="197332"/>
    <s v="C)Glosas total pendiente por respuesta de IPS"/>
    <x v="8"/>
    <m/>
    <m/>
    <m/>
    <s v="OK"/>
    <n v="197332"/>
    <n v="0"/>
    <m/>
    <n v="197332"/>
    <s v="SE DEVUELVE FACTURA CON SOPORTES ORIGINALES NO SE EVIDENCIAREPORTADO EN SISMUESTRAS EL CUPS 906340 SARS COV2 ANTIGENOFAVOR VALIDAR Y REPORTAR PARA DAR TRAMITE.JENNIFER REBOLLEDO"/>
    <n v="0"/>
    <n v="197332"/>
    <m/>
    <m/>
    <m/>
    <m/>
    <m/>
    <m/>
    <m/>
    <d v="2021-05-03T00:00:00"/>
    <m/>
    <n v="9"/>
    <m/>
    <s v="SI"/>
    <n v="1"/>
    <n v="21001231"/>
    <n v="20210608"/>
    <n v="197332"/>
    <n v="0"/>
    <n v="20220106"/>
  </r>
  <r>
    <n v="890399047"/>
    <s v="HOSPITAL MARIO CORREA RENGIFO"/>
    <s v="FEMC"/>
    <n v="30873"/>
    <s v="FEMC"/>
    <n v="30873"/>
    <m/>
    <s v="FEMC_30873"/>
    <s v="890399047_FEMC_30873"/>
    <d v="2021-05-31T00:00:00"/>
    <n v="40200"/>
    <n v="40200"/>
    <s v="C)Glosas total pendiente por respuesta de IPS"/>
    <x v="8"/>
    <m/>
    <m/>
    <m/>
    <s v="OK"/>
    <n v="40200"/>
    <n v="0"/>
    <m/>
    <n v="40200"/>
    <s v="SE DEVUELVE FACTURA CON SOPORTES ORIGINALES NO SE EVIDENCIAAUTORIZACION POR EL SERVICIO PRESTADO FAVOR SOLICITAR AL CORREO DE LA COORDINADORA DE AUTORIZACIONES AMBULATORIAS PATRIVINOC@EPSCOMFENALCOVALLE.COM.CO  PARA DAR TRAMITE.JENNIFER R"/>
    <n v="0"/>
    <n v="40200"/>
    <m/>
    <m/>
    <m/>
    <m/>
    <m/>
    <m/>
    <m/>
    <d v="2021-05-31T00:00:00"/>
    <m/>
    <n v="9"/>
    <m/>
    <s v="SI"/>
    <n v="1"/>
    <n v="21001231"/>
    <n v="20210608"/>
    <n v="40200"/>
    <n v="0"/>
    <n v="20220106"/>
  </r>
  <r>
    <n v="890399047"/>
    <s v="HOSPITAL MARIO CORREA RENGIFO"/>
    <s v="FEMC"/>
    <n v="30882"/>
    <s v="FEMC"/>
    <n v="30882"/>
    <m/>
    <s v="FEMC_30882"/>
    <s v="890399047_FEMC_30882"/>
    <d v="2021-05-31T00:00:00"/>
    <n v="40200"/>
    <n v="40200"/>
    <s v="C)Glosas total pendiente por respuesta de IPS"/>
    <x v="8"/>
    <m/>
    <m/>
    <m/>
    <s v="OK"/>
    <n v="40200"/>
    <n v="0"/>
    <m/>
    <n v="40200"/>
    <s v="SE DEVUELVE FACTURA CON SOPORTES ORIGINALES NO SE EVIDENCIAAUTORIZACION POR LOS SERVICIOS FACTURADOS FAVOR SOLICITAR AL CORREO DE AUTORIZACIONES O VALIDAR CON LA COORDINADORA DE AUTORIZACIONES AL CORREO PATRIVINOC@EPSCOMFENALCOVALLE.COM.COPARA DAR TRAMITE.JENNIFER REBOLLEDO"/>
    <n v="0"/>
    <n v="40200"/>
    <m/>
    <m/>
    <m/>
    <m/>
    <m/>
    <m/>
    <m/>
    <d v="2021-05-31T00:00:00"/>
    <m/>
    <n v="9"/>
    <m/>
    <s v="SI"/>
    <n v="1"/>
    <n v="21001231"/>
    <n v="20210608"/>
    <n v="40200"/>
    <n v="0"/>
    <n v="20220106"/>
  </r>
  <r>
    <n v="890399047"/>
    <s v="HOSPITAL MARIO CORREA RENGIFO"/>
    <s v="FEMC"/>
    <n v="29020"/>
    <s v="FEMC"/>
    <n v="29020"/>
    <m/>
    <s v="FEMC_29020"/>
    <s v="890399047_FEMC_29020"/>
    <d v="2021-05-12T00:00:00"/>
    <n v="200832"/>
    <n v="200832"/>
    <s v="C)Glosas total pendiente por respuesta de IPS"/>
    <x v="8"/>
    <m/>
    <m/>
    <m/>
    <s v="OK"/>
    <n v="200832"/>
    <n v="0"/>
    <m/>
    <n v="200832"/>
    <s v="SE DEVUELVE FACTURA CON SOPORTES ORIGINALES , PACIENTE FACTURADO ES TRABAJADOR DEL AREA DE LA SALUD SEGUN DECRETO 676 DEL 2020 NO PROCEDE A COBRO A EPS , VALIDAR CASO CON ARL DEL PACIENTE.JENNIFER REBOLLEDO"/>
    <n v="0"/>
    <n v="200832"/>
    <m/>
    <m/>
    <m/>
    <m/>
    <m/>
    <m/>
    <m/>
    <d v="2021-05-12T00:00:00"/>
    <m/>
    <n v="9"/>
    <m/>
    <s v="SI"/>
    <n v="1"/>
    <n v="21001231"/>
    <n v="20210608"/>
    <n v="200832"/>
    <n v="0"/>
    <n v="20220106"/>
  </r>
  <r>
    <n v="890399047"/>
    <s v="HOSPITAL MARIO CORREA RENGIFO"/>
    <s v="FEMC"/>
    <n v="29376"/>
    <s v="FEMC"/>
    <n v="29376"/>
    <m/>
    <s v="FEMC_29376"/>
    <s v="890399047_FEMC_29376"/>
    <d v="2021-05-17T00:00:00"/>
    <n v="144000"/>
    <n v="144000"/>
    <s v="C)Glosas total pendiente por respuesta de IPS"/>
    <x v="8"/>
    <m/>
    <m/>
    <m/>
    <s v="OK"/>
    <n v="144000"/>
    <n v="0"/>
    <m/>
    <n v="144000"/>
    <s v="SE DEVUELVE FACTURA CON SOPORTES ORIGINALES NO SE EVIDENCISAUTORIZACION POR EL TRASLADO FAVOR VALIDAR Y SOLICITAR AL CORREO CAPAUTORIZACIONES@EPSCOMFENALCOVALLE.COM.CO PARA DAR TRAMITE.JENNIFER REBOLLEOD"/>
    <n v="0"/>
    <n v="144000"/>
    <m/>
    <m/>
    <m/>
    <m/>
    <m/>
    <m/>
    <m/>
    <d v="2021-05-17T00:00:00"/>
    <m/>
    <n v="9"/>
    <m/>
    <s v="SI"/>
    <n v="1"/>
    <n v="21001231"/>
    <n v="20210608"/>
    <n v="144000"/>
    <n v="0"/>
    <n v="20220106"/>
  </r>
  <r>
    <n v="890399047"/>
    <s v="HOSPITAL MARIO CORREA RENGIFO"/>
    <s v="FEMC"/>
    <n v="13904"/>
    <s v="FEMC"/>
    <n v="13904"/>
    <m/>
    <s v="FEMC_13904"/>
    <s v="890399047_FEMC_13904"/>
    <d v="2021-01-21T00:00:00"/>
    <n v="14354814"/>
    <n v="14354814"/>
    <s v="C)Glosas total pendiente por respuesta de IPS"/>
    <x v="8"/>
    <m/>
    <m/>
    <m/>
    <s v="OK"/>
    <n v="14354814"/>
    <n v="0"/>
    <m/>
    <n v="14354814"/>
    <s v="SE DEVUELVE FACTURA AUDITORA MEDICA DE EPS SOLICITO ALcontratacionymercadeohdmcr@gmail.com  FACTURAN CUPS110A01 Atención integral UCI por valor día $2.458.848QUE componentes contiene.no hay autorizacion gestionar.MILEN"/>
    <n v="0"/>
    <n v="14354814"/>
    <m/>
    <m/>
    <m/>
    <m/>
    <m/>
    <m/>
    <m/>
    <d v="2021-01-21T00:00:00"/>
    <m/>
    <n v="9"/>
    <m/>
    <s v="SI"/>
    <n v="1"/>
    <n v="21001231"/>
    <n v="20210205"/>
    <n v="14354814"/>
    <n v="0"/>
    <n v="20220106"/>
  </r>
  <r>
    <n v="890399047"/>
    <s v="HOSPITAL MARIO CORREA RENGIFO"/>
    <s v="FEMC"/>
    <n v="14177"/>
    <s v="FEMC"/>
    <n v="14177"/>
    <m/>
    <s v="FEMC_14177"/>
    <s v="890399047_FEMC_14177"/>
    <d v="2021-01-23T00:00:00"/>
    <n v="1141500"/>
    <n v="1141500"/>
    <s v="C)Glosas total pendiente por respuesta de IPS"/>
    <x v="8"/>
    <m/>
    <m/>
    <m/>
    <s v="OK"/>
    <n v="1141500"/>
    <n v="0"/>
    <m/>
    <n v="1141500"/>
    <s v="SE DEVUELVE FACTURA FAVOR GESTIONAR CON EL AREA ENCARGADA AUTORIZACION PUES NO CUENTA CON AUTORIZACION GENERADA DE 15 DIGITOS PARA EL SERVICIO FACTURADO. MILENA"/>
    <n v="0"/>
    <n v="1141500"/>
    <m/>
    <m/>
    <m/>
    <m/>
    <m/>
    <m/>
    <m/>
    <d v="2021-01-23T00:00:00"/>
    <m/>
    <n v="9"/>
    <m/>
    <s v="SI"/>
    <n v="1"/>
    <n v="21001231"/>
    <n v="20210205"/>
    <n v="1141500"/>
    <n v="0"/>
    <n v="20220106"/>
  </r>
  <r>
    <n v="890399047"/>
    <s v="HOSPITAL MARIO CORREA RENGIFO"/>
    <s v="FEMC"/>
    <n v="14889"/>
    <s v="FEMC"/>
    <n v="14889"/>
    <m/>
    <s v="FEMC_14889"/>
    <s v="890399047_FEMC_14889"/>
    <d v="2021-01-29T00:00:00"/>
    <n v="885300"/>
    <n v="885300"/>
    <s v="C)Glosas total pendiente por respuesta de IPS"/>
    <x v="8"/>
    <m/>
    <m/>
    <m/>
    <s v="OK"/>
    <n v="885300"/>
    <n v="0"/>
    <m/>
    <n v="885300"/>
    <s v="SE DEVUELVE FACTURA FAVOR GESTIONAR CON EL AREA ENCARGADA AUTORIZACION PUES NO CUENTA CON AUTORIZACION GENERADA DE 15 DIGITOS PARA EL SERVICIO FACTURADO. MILENA"/>
    <n v="0"/>
    <n v="885300"/>
    <m/>
    <m/>
    <m/>
    <m/>
    <m/>
    <m/>
    <m/>
    <d v="2021-01-29T00:00:00"/>
    <m/>
    <n v="9"/>
    <m/>
    <s v="SI"/>
    <n v="1"/>
    <n v="21001231"/>
    <n v="20210208"/>
    <n v="885300"/>
    <n v="0"/>
    <n v="20220106"/>
  </r>
  <r>
    <n v="890399047"/>
    <s v="HOSPITAL MARIO CORREA RENGIFO"/>
    <s v="FEMC"/>
    <n v="14892"/>
    <s v="FEMC"/>
    <n v="14892"/>
    <m/>
    <s v="FEMC_14892"/>
    <s v="890399047_FEMC_14892"/>
    <d v="2021-01-29T00:00:00"/>
    <n v="40200"/>
    <n v="40200"/>
    <s v="C)Glosas total pendiente por respuesta de IPS"/>
    <x v="8"/>
    <m/>
    <m/>
    <m/>
    <s v="OK"/>
    <n v="40200"/>
    <n v="0"/>
    <m/>
    <n v="40200"/>
    <s v="SE DEVUELVE FACTURA FAVOR GESTIONAR CON EL AREA ENCARGADA AUTORIZACION PUES NO CUENTA CON AUTORIZACION GENERADA DE 15 DIGITOS PARA EL SERVICIO FACTURADO. MILENA"/>
    <n v="0"/>
    <n v="40200"/>
    <m/>
    <m/>
    <m/>
    <m/>
    <m/>
    <m/>
    <m/>
    <d v="2021-01-29T00:00:00"/>
    <m/>
    <n v="9"/>
    <m/>
    <s v="SI"/>
    <n v="1"/>
    <n v="21001231"/>
    <n v="20210205"/>
    <n v="40200"/>
    <n v="0"/>
    <n v="20220106"/>
  </r>
  <r>
    <n v="890399047"/>
    <s v="HOSPITAL MARIO CORREA RENGIFO"/>
    <s v="FEMC"/>
    <n v="14900"/>
    <s v="FEMC"/>
    <n v="14900"/>
    <m/>
    <s v="FEMC_14900"/>
    <s v="890399047_FEMC_14900"/>
    <d v="2021-01-29T00:00:00"/>
    <n v="815800"/>
    <n v="815800"/>
    <s v="C)Glosas total pendiente por respuesta de IPS"/>
    <x v="8"/>
    <m/>
    <m/>
    <m/>
    <s v="OK"/>
    <n v="815800"/>
    <n v="0"/>
    <m/>
    <n v="815800"/>
    <s v="SE DEVUELVE FACTURA FAVOR GESTIONAR CON EL AREA ENCARGADA AUTORIZACION PUES NO CUENTA CON AUTORIZACION GENERADA DE 15 DIGITOS PARA EL SERVICIO FACTURADO. MILENA"/>
    <n v="0"/>
    <n v="815800"/>
    <m/>
    <m/>
    <m/>
    <m/>
    <m/>
    <m/>
    <m/>
    <d v="2021-01-29T00:00:00"/>
    <m/>
    <n v="9"/>
    <m/>
    <s v="SI"/>
    <n v="1"/>
    <n v="21001231"/>
    <n v="20210208"/>
    <n v="815800"/>
    <n v="0"/>
    <n v="20220106"/>
  </r>
  <r>
    <n v="890399047"/>
    <s v="HOSPITAL MARIO CORREA RENGIFO"/>
    <s v="FEMC"/>
    <n v="14901"/>
    <s v="FEMC"/>
    <n v="14901"/>
    <m/>
    <s v="FEMC_14901"/>
    <s v="890399047_FEMC_14901"/>
    <d v="2021-01-29T00:00:00"/>
    <n v="40200"/>
    <n v="40200"/>
    <s v="C)Glosas total pendiente por respuesta de IPS"/>
    <x v="8"/>
    <m/>
    <m/>
    <m/>
    <s v="OK"/>
    <n v="40200"/>
    <n v="0"/>
    <m/>
    <n v="40200"/>
    <s v="SE DEVUELVE FACTURA FAVOR GESTIONAR CON EL AREA ENCARGADA AUTORIZACION PUES NO CUENTA CON AUTORIZACION GENERADA DE 15 DIGITOS PARA EL SERVICIO FACTURADO. MILENA"/>
    <n v="0"/>
    <n v="40200"/>
    <m/>
    <m/>
    <m/>
    <m/>
    <m/>
    <m/>
    <m/>
    <d v="2021-01-29T00:00:00"/>
    <m/>
    <n v="9"/>
    <m/>
    <s v="SI"/>
    <n v="1"/>
    <n v="21001231"/>
    <n v="20210205"/>
    <n v="40200"/>
    <n v="0"/>
    <n v="20220106"/>
  </r>
  <r>
    <n v="890399047"/>
    <s v="HOSPITAL MARIO CORREA RENGIFO"/>
    <s v="FEMC"/>
    <n v="14910"/>
    <s v="FEMC"/>
    <n v="14910"/>
    <m/>
    <s v="FEMC_14910"/>
    <s v="890399047_FEMC_14910"/>
    <d v="2021-01-29T00:00:00"/>
    <n v="611700"/>
    <n v="611700"/>
    <s v="C)Glosas total pendiente por respuesta de IPS"/>
    <x v="8"/>
    <m/>
    <m/>
    <m/>
    <s v="OK"/>
    <n v="611700"/>
    <n v="0"/>
    <m/>
    <n v="611700"/>
    <s v="SE DEVUELVE FACTURA FAVOR GESTIONAR CON EL AREA ENCARGADA AUTORIZACION PUES NO CUENTA CON AUTORIZACION GENERADA DE 15 DIGITOS PARA EL SERVICIO FACTURADO. MILENA"/>
    <n v="0"/>
    <n v="611700"/>
    <m/>
    <m/>
    <m/>
    <m/>
    <m/>
    <m/>
    <m/>
    <d v="2021-01-29T00:00:00"/>
    <m/>
    <n v="9"/>
    <m/>
    <s v="SI"/>
    <n v="1"/>
    <n v="21001231"/>
    <n v="20210205"/>
    <n v="611700"/>
    <n v="0"/>
    <n v="20220106"/>
  </r>
  <r>
    <n v="890399047"/>
    <s v="HOSPITAL MARIO CORREA RENGIFO"/>
    <s v="FEMC"/>
    <n v="14913"/>
    <s v="FEMC"/>
    <n v="14913"/>
    <m/>
    <s v="FEMC_14913"/>
    <s v="890399047_FEMC_14913"/>
    <d v="2021-01-29T00:00:00"/>
    <n v="611700"/>
    <n v="611700"/>
    <s v="C)Glosas total pendiente por respuesta de IPS"/>
    <x v="8"/>
    <m/>
    <m/>
    <m/>
    <s v="OK"/>
    <n v="611700"/>
    <n v="0"/>
    <m/>
    <n v="611700"/>
    <s v="SE DEVUELVE FACTURA FAVOR GESTIONAR CON EL AREA ENCARGADA AUTORIZACION PUES NO CUENTA CON AUTORIZACION GENERADA DE 15 DIGITOS PARA EL SERVICIO FACTURADO. MILENA"/>
    <n v="0"/>
    <n v="611700"/>
    <m/>
    <m/>
    <m/>
    <m/>
    <m/>
    <m/>
    <m/>
    <d v="2021-01-29T00:00:00"/>
    <m/>
    <n v="9"/>
    <m/>
    <s v="SI"/>
    <n v="1"/>
    <n v="21001231"/>
    <n v="20210205"/>
    <n v="611700"/>
    <n v="0"/>
    <n v="20220106"/>
  </r>
  <r>
    <n v="890399047"/>
    <s v="HOSPITAL MARIO CORREA RENGIFO"/>
    <s v="FEMC"/>
    <n v="14937"/>
    <s v="FEMC"/>
    <n v="14937"/>
    <m/>
    <s v="FEMC_14937"/>
    <s v="890399047_FEMC_14937"/>
    <d v="2021-01-29T00:00:00"/>
    <n v="7716200"/>
    <n v="7716200"/>
    <s v="C)Glosas total pendiente por respuesta de IPS"/>
    <x v="8"/>
    <m/>
    <m/>
    <m/>
    <s v="OK"/>
    <n v="7716200"/>
    <n v="0"/>
    <m/>
    <n v="7716200"/>
    <s v="SE DEVUELVE FACTURA FAVOR GESTIONAR CON EL AREA ENCARGADA AUTORIZACION PUES NO CUENTA CON AUTORIZACION GENERADA DE 15 DIGITOS PARA EL SERVICIO FACTURADO. MILENA"/>
    <n v="0"/>
    <n v="7716200"/>
    <m/>
    <m/>
    <m/>
    <m/>
    <m/>
    <m/>
    <m/>
    <d v="2021-01-29T00:00:00"/>
    <m/>
    <n v="9"/>
    <m/>
    <s v="SI"/>
    <n v="1"/>
    <n v="21001231"/>
    <n v="20210205"/>
    <n v="7716200"/>
    <n v="0"/>
    <n v="20220106"/>
  </r>
  <r>
    <n v="890399047"/>
    <s v="HOSPITAL MARIO CORREA RENGIFO"/>
    <s v="FEMC"/>
    <n v="14969"/>
    <s v="FEMC"/>
    <n v="14969"/>
    <m/>
    <s v="FEMC_14969"/>
    <s v="890399047_FEMC_14969"/>
    <d v="2021-01-29T00:00:00"/>
    <n v="1269700"/>
    <n v="1269700"/>
    <s v="C)Glosas total pendiente por respuesta de IPS"/>
    <x v="8"/>
    <m/>
    <m/>
    <m/>
    <s v="OK"/>
    <n v="1269700"/>
    <n v="0"/>
    <m/>
    <n v="1269700"/>
    <s v="SE DEVUELVE FACTURA FAVOR GESTIONAR CON EL AREA ENCARGADA AUTORIZACION PUES NO CUENTA CON AUTORIZACION GENERADA DE 15 DIGITOS PARA EL SERVICIO FACTURADO. MILENA"/>
    <n v="0"/>
    <n v="1269700"/>
    <m/>
    <m/>
    <m/>
    <m/>
    <m/>
    <m/>
    <m/>
    <d v="2021-01-29T00:00:00"/>
    <m/>
    <n v="9"/>
    <m/>
    <s v="SI"/>
    <n v="1"/>
    <n v="21001231"/>
    <n v="20210205"/>
    <n v="1269700"/>
    <n v="0"/>
    <n v="20220106"/>
  </r>
  <r>
    <n v="890399047"/>
    <s v="HOSPITAL MARIO CORREA RENGIFO"/>
    <s v="FEMC"/>
    <n v="15012"/>
    <s v="FEMC"/>
    <n v="15012"/>
    <m/>
    <s v="FEMC_15012"/>
    <s v="890399047_FEMC_15012"/>
    <d v="2021-01-29T00:00:00"/>
    <n v="594200"/>
    <n v="594200"/>
    <s v="C)Glosas total pendiente por respuesta de IPS"/>
    <x v="8"/>
    <m/>
    <m/>
    <m/>
    <s v="OK"/>
    <n v="594200"/>
    <n v="0"/>
    <m/>
    <n v="594200"/>
    <s v="SE DEVUELVE FACTURA DEBEN DE GESTIONAR AUTORIZACION PARA ELSERVICIO FACTURADO CON EL AREA ENCARGADA. SE VALIDA Y NO CUENTA CON NAP DE 15 DIGITOS.MILENA"/>
    <n v="0"/>
    <n v="594200"/>
    <m/>
    <m/>
    <m/>
    <m/>
    <m/>
    <m/>
    <m/>
    <d v="2021-01-29T00:00:00"/>
    <m/>
    <n v="9"/>
    <m/>
    <s v="SI"/>
    <n v="1"/>
    <n v="21001231"/>
    <n v="20210208"/>
    <n v="594200"/>
    <n v="0"/>
    <n v="20220106"/>
  </r>
  <r>
    <n v="890399047"/>
    <s v="HOSPITAL MARIO CORREA RENGIFO"/>
    <s v="FEMC"/>
    <n v="15018"/>
    <s v="FEMC"/>
    <n v="15018"/>
    <m/>
    <s v="FEMC_15018"/>
    <s v="890399047_FEMC_15018"/>
    <d v="2021-01-29T00:00:00"/>
    <n v="40200"/>
    <n v="40200"/>
    <s v="C)Glosas total pendiente por respuesta de IPS"/>
    <x v="8"/>
    <m/>
    <m/>
    <m/>
    <s v="OK"/>
    <n v="40200"/>
    <n v="0"/>
    <m/>
    <n v="40200"/>
    <s v="SE DEVUELVE FACTURA FAVOR GESTIONAR CON EL AREA ENCARGADA AUTORIZACION PUES NO CUENTA CON AUTORIZACION GENERADA DE 15 DIGITOS PARA EL SERVICIO FACTURADO. MILENA"/>
    <n v="0"/>
    <n v="40200"/>
    <m/>
    <m/>
    <m/>
    <m/>
    <m/>
    <m/>
    <m/>
    <d v="2021-01-29T00:00:00"/>
    <m/>
    <n v="9"/>
    <m/>
    <s v="SI"/>
    <n v="1"/>
    <n v="21001231"/>
    <n v="20210208"/>
    <n v="40200"/>
    <n v="0"/>
    <n v="20220106"/>
  </r>
  <r>
    <n v="890399047"/>
    <s v="HOSPITAL MARIO CORREA RENGIFO"/>
    <s v="FEMC"/>
    <n v="15025"/>
    <s v="FEMC"/>
    <n v="15025"/>
    <m/>
    <s v="FEMC_15025"/>
    <s v="890399047_FEMC_15025"/>
    <d v="2021-01-29T00:00:00"/>
    <n v="802200"/>
    <n v="802200"/>
    <s v="C)Glosas total pendiente por respuesta de IPS"/>
    <x v="8"/>
    <m/>
    <m/>
    <m/>
    <s v="OK"/>
    <n v="802200"/>
    <n v="0"/>
    <m/>
    <n v="802200"/>
    <s v="SE DEVUELVE FACTURA FAVOR GESTIONAR CON EL AREA ENCARGADA AUTORIZACION PUES NO CUENTA CON AUTORIZACION GENERADA DE 15 DIGITOS PARA EL SERVICIO FACTURADO. MILENA"/>
    <n v="0"/>
    <n v="802200"/>
    <m/>
    <m/>
    <m/>
    <m/>
    <m/>
    <m/>
    <m/>
    <d v="2021-01-29T00:00:00"/>
    <m/>
    <n v="9"/>
    <m/>
    <s v="SI"/>
    <n v="1"/>
    <n v="21001231"/>
    <n v="20210208"/>
    <n v="802200"/>
    <n v="0"/>
    <n v="20220106"/>
  </r>
  <r>
    <n v="890399047"/>
    <s v="HOSPITAL MARIO CORREA RENGIFO"/>
    <s v="FEMC"/>
    <n v="15038"/>
    <s v="FEMC"/>
    <n v="15038"/>
    <m/>
    <s v="FEMC_15038"/>
    <s v="890399047_FEMC_15038"/>
    <d v="2021-01-29T00:00:00"/>
    <n v="40200"/>
    <n v="40200"/>
    <s v="C)Glosas total pendiente por respuesta de IPS"/>
    <x v="8"/>
    <m/>
    <m/>
    <m/>
    <s v="OK"/>
    <n v="40200"/>
    <n v="0"/>
    <m/>
    <n v="40200"/>
    <s v="SE DEVUELVE FACTURA FAVOR GESTIONAR CON EL AREA ENCARGADA AUTORIZACION PUES NO CUENTA CON AUTORIZACION GENERADA DE 15 DIGITOS PARA EL SERVICIO FACTURADO. MILENA"/>
    <n v="0"/>
    <n v="40200"/>
    <m/>
    <m/>
    <m/>
    <m/>
    <m/>
    <m/>
    <m/>
    <d v="2021-01-29T00:00:00"/>
    <m/>
    <n v="9"/>
    <m/>
    <s v="SI"/>
    <n v="1"/>
    <n v="21001231"/>
    <n v="20210208"/>
    <n v="40200"/>
    <n v="0"/>
    <n v="20220106"/>
  </r>
  <r>
    <n v="890399047"/>
    <s v="HOSPITAL MARIO CORREA RENGIFO"/>
    <s v="FEMC"/>
    <n v="15039"/>
    <s v="FEMC"/>
    <n v="15039"/>
    <m/>
    <s v="FEMC_15039"/>
    <s v="890399047_FEMC_15039"/>
    <d v="2021-01-29T00:00:00"/>
    <n v="898900"/>
    <n v="898900"/>
    <s v="C)Glosas total pendiente por respuesta de IPS"/>
    <x v="8"/>
    <m/>
    <m/>
    <m/>
    <s v="OK"/>
    <n v="898900"/>
    <n v="0"/>
    <m/>
    <n v="898900"/>
    <s v="SE DEVUELVE FACTURA FAVOR GESTIONAR CON EL AREA ENCARGADA AUTORIZACION PUES NO CUENTA CON AUTORIZACION GENERADA DE 15 DIGITOS PARA EL SERVICIO FACTURADO. MILENA"/>
    <n v="0"/>
    <n v="898900"/>
    <m/>
    <m/>
    <m/>
    <m/>
    <m/>
    <m/>
    <m/>
    <d v="2021-01-29T00:00:00"/>
    <m/>
    <n v="9"/>
    <m/>
    <s v="SI"/>
    <n v="1"/>
    <n v="21001231"/>
    <n v="20210208"/>
    <n v="898900"/>
    <n v="0"/>
    <n v="20220106"/>
  </r>
  <r>
    <n v="890399047"/>
    <s v="HOSPITAL MARIO CORREA RENGIFO"/>
    <s v="FEMC"/>
    <n v="15045"/>
    <s v="FEMC"/>
    <n v="15045"/>
    <m/>
    <s v="FEMC_15045"/>
    <s v="890399047_FEMC_15045"/>
    <d v="2021-01-29T00:00:00"/>
    <n v="659000"/>
    <n v="659000"/>
    <s v="C)Glosas total pendiente por respuesta de IPS"/>
    <x v="8"/>
    <m/>
    <m/>
    <m/>
    <s v="OK"/>
    <n v="659000"/>
    <n v="0"/>
    <m/>
    <n v="659000"/>
    <s v="SE DEVUELVE FACTURA FAVOR GESTIONAR CON EL AREA ENCARGADA AUTORIZACION PUES NO CUENTA CON AUTORIZACION GENERADA DE 15 DIGITOS PARA EL SERVICIO FACTURADO. MILENA"/>
    <n v="0"/>
    <n v="659000"/>
    <m/>
    <m/>
    <m/>
    <m/>
    <m/>
    <m/>
    <m/>
    <d v="2021-01-29T00:00:00"/>
    <m/>
    <n v="9"/>
    <m/>
    <s v="SI"/>
    <n v="1"/>
    <n v="21001231"/>
    <n v="20210205"/>
    <n v="659000"/>
    <n v="0"/>
    <n v="20220106"/>
  </r>
  <r>
    <n v="890399047"/>
    <s v="HOSPITAL MARIO CORREA RENGIFO"/>
    <s v="FEMC"/>
    <n v="15057"/>
    <s v="FEMC"/>
    <n v="15057"/>
    <m/>
    <s v="FEMC_15057"/>
    <s v="890399047_FEMC_15057"/>
    <d v="2021-01-29T00:00:00"/>
    <n v="372600"/>
    <n v="372600"/>
    <s v="C)Glosas total pendiente por respuesta de IPS"/>
    <x v="8"/>
    <m/>
    <m/>
    <m/>
    <s v="OK"/>
    <n v="372600"/>
    <n v="0"/>
    <m/>
    <n v="372600"/>
    <s v="SE DEVUELVE FACTURA FAVOR GESTIONAR CON EL AREA ENCARGADA AUTORIZACION PUES NO CUENTA CON AUTORIZACION GENERADA DE 15 DIGITOS PARA EL SERVICIO FACTURADO. MILENA"/>
    <n v="0"/>
    <n v="372600"/>
    <m/>
    <m/>
    <m/>
    <m/>
    <m/>
    <m/>
    <m/>
    <d v="2021-01-29T00:00:00"/>
    <m/>
    <n v="9"/>
    <m/>
    <s v="SI"/>
    <n v="1"/>
    <n v="21001231"/>
    <n v="20210205"/>
    <n v="372600"/>
    <n v="0"/>
    <n v="20220106"/>
  </r>
  <r>
    <n v="890399047"/>
    <s v="HOSPITAL MARIO CORREA RENGIFO"/>
    <s v="FEMC"/>
    <n v="16341"/>
    <s v="FEMC"/>
    <n v="16341"/>
    <m/>
    <s v="FEMC_16341"/>
    <s v="890399047_FEMC_16341"/>
    <d v="2021-02-10T00:00:00"/>
    <n v="1269700"/>
    <n v="1269700"/>
    <s v="C)Glosas total pendiente por respuesta de IPS"/>
    <x v="8"/>
    <m/>
    <m/>
    <m/>
    <s v="OK"/>
    <n v="1269700"/>
    <n v="0"/>
    <m/>
    <n v="1269700"/>
    <s v="SE DEVUELVE FACTURA DEBEN DE GGESTIONAR CON EL AREA ENCARGADA LA AUTORIZACION PARA LOS SERVICIOS FACTURADOS SE VALIDA EN SISTEMA NO TIENE AUT DE 15 DIGITOS PARA PODER TRAMITAR EL PAGO.MILENA"/>
    <n v="0"/>
    <n v="1269700"/>
    <m/>
    <m/>
    <m/>
    <m/>
    <m/>
    <m/>
    <m/>
    <d v="2021-02-10T00:00:00"/>
    <m/>
    <n v="9"/>
    <m/>
    <s v="SI"/>
    <n v="1"/>
    <n v="21001231"/>
    <n v="20210311"/>
    <n v="1269700"/>
    <n v="0"/>
    <n v="20220106"/>
  </r>
  <r>
    <n v="890399047"/>
    <s v="HOSPITAL MARIO CORREA RENGIFO"/>
    <s v="FEMC"/>
    <n v="16995"/>
    <s v="FEMC"/>
    <n v="16995"/>
    <m/>
    <s v="FEMC_16995"/>
    <s v="890399047_FEMC_16995"/>
    <d v="2021-02-16T00:00:00"/>
    <n v="814000"/>
    <n v="814000"/>
    <s v="C)Glosas total pendiente por respuesta de IPS"/>
    <x v="8"/>
    <m/>
    <m/>
    <m/>
    <s v="OK"/>
    <n v="814000"/>
    <n v="0"/>
    <m/>
    <n v="814000"/>
    <s v="SE DEVUELVE FACTURA DEBEN DE GGESTIONAR CON EL AREA ENCARGADA LA AUTORIZACION PARA LOS SERVICIOS FACTURADOS SE VALIDA EN SISTEMA NO TIENE AUT DE 15 DIGITOS PARA PODER TRAMITAR EL PAGO.MILENA"/>
    <n v="0"/>
    <n v="814000"/>
    <m/>
    <m/>
    <m/>
    <m/>
    <m/>
    <m/>
    <m/>
    <d v="2021-02-16T00:00:00"/>
    <m/>
    <n v="9"/>
    <m/>
    <s v="SI"/>
    <n v="1"/>
    <n v="21001231"/>
    <n v="20210311"/>
    <n v="814000"/>
    <n v="0"/>
    <n v="20220106"/>
  </r>
  <r>
    <n v="890399047"/>
    <s v="HOSPITAL MARIO CORREA RENGIFO"/>
    <s v="FEMC"/>
    <n v="16996"/>
    <s v="FEMC"/>
    <n v="16996"/>
    <m/>
    <s v="FEMC_16996"/>
    <s v="890399047_FEMC_16996"/>
    <d v="2021-02-16T00:00:00"/>
    <n v="537000"/>
    <n v="537000"/>
    <s v="C)Glosas total pendiente por respuesta de IPS"/>
    <x v="8"/>
    <m/>
    <m/>
    <m/>
    <s v="OK"/>
    <n v="537000"/>
    <n v="0"/>
    <m/>
    <n v="537000"/>
    <s v="SE DEVUELVE FACTURA DEBEN DE GGESTIONAR CON EL AREA ENCARGADA LA AUTORIZACION PARA LOS SERVICIOS FACTURADOS SE VALIDA EN SISTEMA NO TIENE AUT DE 15 DIGITOS PARA PODER TRAMITAR EL PAGO.MILENA"/>
    <n v="0"/>
    <n v="537000"/>
    <m/>
    <m/>
    <m/>
    <m/>
    <m/>
    <m/>
    <m/>
    <d v="2021-02-16T00:00:00"/>
    <m/>
    <n v="9"/>
    <m/>
    <s v="SI"/>
    <n v="1"/>
    <n v="21001231"/>
    <n v="20210311"/>
    <n v="537000"/>
    <n v="0"/>
    <n v="20220106"/>
  </r>
  <r>
    <n v="890399047"/>
    <s v="HOSPITAL MARIO CORREA RENGIFO"/>
    <s v="FEMC"/>
    <n v="16997"/>
    <s v="FEMC"/>
    <n v="16997"/>
    <m/>
    <s v="FEMC_16997"/>
    <s v="890399047_FEMC_16997"/>
    <d v="2021-02-16T00:00:00"/>
    <n v="845100"/>
    <n v="845100"/>
    <s v="C)Glosas total pendiente por respuesta de IPS"/>
    <x v="8"/>
    <m/>
    <m/>
    <m/>
    <s v="OK"/>
    <n v="845100"/>
    <n v="0"/>
    <m/>
    <n v="845100"/>
    <s v="SE DEVUELVE FACTURA DEBEN DE GESTIONAR CON EL AREA ENCARGADA DE AUTORIZACIONES LA AUTORIZACION PARA EL SERVICIO FACTURADO SE VALIDA EN SISTEMA NO HAY NAP DE 15 DIGITOS PARA DAR TRAMITE DE PAGO.MILENA"/>
    <n v="0"/>
    <n v="845100"/>
    <m/>
    <m/>
    <m/>
    <m/>
    <m/>
    <m/>
    <m/>
    <d v="2021-02-16T00:00:00"/>
    <m/>
    <n v="9"/>
    <m/>
    <s v="SI"/>
    <n v="1"/>
    <n v="21001231"/>
    <n v="20210315"/>
    <n v="845100"/>
    <n v="0"/>
    <n v="20220106"/>
  </r>
  <r>
    <n v="890399047"/>
    <s v="HOSPITAL MARIO CORREA RENGIFO"/>
    <s v="FEMC"/>
    <n v="16998"/>
    <s v="FEMC"/>
    <n v="16998"/>
    <m/>
    <s v="FEMC_16998"/>
    <s v="890399047_FEMC_16998"/>
    <d v="2021-02-16T00:00:00"/>
    <n v="277000"/>
    <n v="277000"/>
    <s v="C)Glosas total pendiente por respuesta de IPS"/>
    <x v="8"/>
    <m/>
    <m/>
    <m/>
    <s v="OK"/>
    <n v="277000"/>
    <n v="0"/>
    <m/>
    <n v="277000"/>
    <s v="SE DEVUELVE FACTURA DEBEN DE GESTIONAR CON EL AREA ENCARGADA DE AUTORIZACIONES LA AUTORIZACION PARA EL SERVICIO FACTURADO SE VALIDA EN SISTEMA NO HAY NAP DE 15 DIGITOS PARA DAR TRAMITE DE PAGO.MILENA"/>
    <n v="0"/>
    <n v="277000"/>
    <m/>
    <m/>
    <m/>
    <m/>
    <m/>
    <m/>
    <m/>
    <d v="2021-02-16T00:00:00"/>
    <m/>
    <n v="9"/>
    <m/>
    <s v="SI"/>
    <n v="1"/>
    <n v="21001231"/>
    <n v="20210315"/>
    <n v="277000"/>
    <n v="0"/>
    <n v="20220106"/>
  </r>
  <r>
    <n v="890399047"/>
    <s v="HOSPITAL MARIO CORREA RENGIFO"/>
    <s v="FEMC"/>
    <n v="16999"/>
    <s v="FEMC"/>
    <n v="16999"/>
    <m/>
    <s v="FEMC_16999"/>
    <s v="890399047_FEMC_16999"/>
    <d v="2021-02-16T00:00:00"/>
    <n v="40200"/>
    <n v="40200"/>
    <s v="C)Glosas total pendiente por respuesta de IPS"/>
    <x v="8"/>
    <m/>
    <m/>
    <m/>
    <s v="OK"/>
    <n v="40200"/>
    <n v="0"/>
    <m/>
    <n v="40200"/>
    <s v="SE DEVUELVE FACTURA DEBEN DE GGESTIONAR CON EL AREA ENCARGADA LA AUTORIZACION PARA LOS SERVICIOS FACTURADOS SE VALIDA EN SISTEMA NO TIENE AUT DE 15 DIGITOS PARA PODER TRAMITAR EL PAGO.MILENA"/>
    <n v="0"/>
    <n v="40200"/>
    <m/>
    <m/>
    <m/>
    <m/>
    <m/>
    <m/>
    <m/>
    <d v="2021-02-16T00:00:00"/>
    <m/>
    <n v="9"/>
    <m/>
    <s v="SI"/>
    <n v="1"/>
    <n v="21001231"/>
    <n v="20210311"/>
    <n v="40200"/>
    <n v="0"/>
    <n v="20220106"/>
  </r>
  <r>
    <n v="890399047"/>
    <s v="HOSPITAL MARIO CORREA RENGIFO"/>
    <s v="FEMC"/>
    <n v="17000"/>
    <s v="FEMC"/>
    <n v="17000"/>
    <m/>
    <s v="FEMC_17000"/>
    <s v="890399047_FEMC_17000"/>
    <d v="2021-02-16T00:00:00"/>
    <n v="40200"/>
    <n v="40200"/>
    <s v="C)Glosas total pendiente por respuesta de IPS"/>
    <x v="8"/>
    <m/>
    <m/>
    <m/>
    <s v="OK"/>
    <n v="40200"/>
    <n v="0"/>
    <m/>
    <n v="40200"/>
    <s v="SE DEVUELVE FACTURA DEBEN DE GESTIONAR CON EL AREA ENCARGADA DE AUTORIZACIONES LA AUTORIZACION PARA EL SERVICIO FACTURADO SE VALIDA EN SISTEMA NO HAY NAP DE 15 DIGITOS PARA DAR TRAMITE DE PAGO.MILENA"/>
    <n v="0"/>
    <n v="40200"/>
    <m/>
    <m/>
    <m/>
    <m/>
    <m/>
    <m/>
    <m/>
    <d v="2021-02-16T00:00:00"/>
    <m/>
    <n v="9"/>
    <m/>
    <s v="SI"/>
    <n v="1"/>
    <n v="21001231"/>
    <n v="20210315"/>
    <n v="40200"/>
    <n v="0"/>
    <n v="20220106"/>
  </r>
  <r>
    <n v="890399047"/>
    <s v="HOSPITAL MARIO CORREA RENGIFO"/>
    <s v="FEMC"/>
    <n v="17001"/>
    <s v="FEMC"/>
    <n v="17001"/>
    <m/>
    <s v="FEMC_17001"/>
    <s v="890399047_FEMC_17001"/>
    <d v="2021-02-16T00:00:00"/>
    <n v="997200"/>
    <n v="997200"/>
    <s v="C)Glosas total pendiente por respuesta de IPS"/>
    <x v="8"/>
    <m/>
    <m/>
    <m/>
    <s v="OK"/>
    <n v="997200"/>
    <n v="0"/>
    <m/>
    <n v="997200"/>
    <s v="SE DEVUELVE FACTURA DEBEN DE GESTIONAR CON EL AREA ENCARGADA DE AUTORIZACIONES LA AUTORIZACION PARA EL SERVICIO FACTURADO SE VALIDA EN SISTEMA NO HAY NAP DE 15 DIGITOS PARA DAR TRAMITE DE PAGO.MILENA"/>
    <n v="0"/>
    <n v="997200"/>
    <m/>
    <m/>
    <m/>
    <m/>
    <m/>
    <m/>
    <m/>
    <d v="2021-02-16T00:00:00"/>
    <m/>
    <n v="9"/>
    <m/>
    <s v="SI"/>
    <n v="1"/>
    <n v="21001231"/>
    <n v="20210315"/>
    <n v="997200"/>
    <n v="0"/>
    <n v="20220106"/>
  </r>
  <r>
    <n v="890399047"/>
    <s v="HOSPITAL MARIO CORREA RENGIFO"/>
    <s v="FEMC"/>
    <n v="17002"/>
    <s v="FEMC"/>
    <n v="17002"/>
    <m/>
    <s v="FEMC_17002"/>
    <s v="890399047_FEMC_17002"/>
    <d v="2021-02-16T00:00:00"/>
    <n v="40200"/>
    <n v="40200"/>
    <s v="C)Glosas total pendiente por respuesta de IPS"/>
    <x v="8"/>
    <m/>
    <m/>
    <m/>
    <s v="OK"/>
    <n v="40200"/>
    <n v="0"/>
    <m/>
    <n v="40200"/>
    <s v="SE DEVUELVE FACTURA DEBEN DE GGESTIONAR CON EL AREA ENCARGADA LA AUTORIZACION PARA LOS SERVICIOS FACTURADOS SE VALIDA EN SISTEMA NO TIENE AUT DE 15 DIGITOS PARA PODER TRAMITAR EL PAGO.MILENA"/>
    <n v="0"/>
    <n v="40200"/>
    <m/>
    <m/>
    <m/>
    <m/>
    <m/>
    <m/>
    <m/>
    <d v="2021-02-16T00:00:00"/>
    <m/>
    <n v="9"/>
    <m/>
    <s v="SI"/>
    <n v="1"/>
    <n v="21001231"/>
    <n v="20210311"/>
    <n v="40200"/>
    <n v="0"/>
    <n v="20220106"/>
  </r>
  <r>
    <n v="890399047"/>
    <s v="HOSPITAL MARIO CORREA RENGIFO"/>
    <s v="FEMC"/>
    <n v="17004"/>
    <s v="FEMC"/>
    <n v="17004"/>
    <m/>
    <s v="FEMC_17004"/>
    <s v="890399047_FEMC_17004"/>
    <d v="2021-02-16T00:00:00"/>
    <n v="484700"/>
    <n v="484700"/>
    <s v="C)Glosas total pendiente por respuesta de IPS"/>
    <x v="8"/>
    <m/>
    <m/>
    <m/>
    <s v="OK"/>
    <n v="484700"/>
    <n v="0"/>
    <m/>
    <n v="484700"/>
    <s v="SE DEVUELVE FACTURA DEBEN DE GESTIONAR CON EL AREA ENCARGADA DE AUTORIZACIONES LA AUTORIZACION PARA EL SERVICIO FACTURADO SE VALIDA EN SISTEMA NO HAY NAP DE 15 DIGITOS PARA DAR TRAMITE DE PAGO.MILENA"/>
    <n v="0"/>
    <n v="484700"/>
    <m/>
    <m/>
    <m/>
    <m/>
    <m/>
    <m/>
    <m/>
    <d v="2021-02-16T00:00:00"/>
    <m/>
    <n v="9"/>
    <m/>
    <s v="SI"/>
    <n v="1"/>
    <n v="21001231"/>
    <n v="20210315"/>
    <n v="484700"/>
    <n v="0"/>
    <n v="20220106"/>
  </r>
  <r>
    <n v="890399047"/>
    <s v="HOSPITAL MARIO CORREA RENGIFO"/>
    <s v="FEMC"/>
    <n v="17005"/>
    <s v="FEMC"/>
    <n v="17005"/>
    <m/>
    <s v="FEMC_17005"/>
    <s v="890399047_FEMC_17005"/>
    <d v="2021-02-16T00:00:00"/>
    <n v="455700"/>
    <n v="455700"/>
    <s v="C)Glosas total pendiente por respuesta de IPS"/>
    <x v="8"/>
    <m/>
    <m/>
    <m/>
    <s v="OK"/>
    <n v="455700"/>
    <n v="0"/>
    <m/>
    <n v="455700"/>
    <s v="SE DEVUELVE FACTURA DEBEN DE GGESTIONAR CON EL AREA ENCARGADA LA AUTORIZACION PARA LOS SERVICIOS FACTURADOS SE VALIDA EN SISTEMA NO TIENE AUT DE 15 DIGITOS PARA PODER TRAMITAR EL PAGO.MILENA"/>
    <n v="0"/>
    <n v="455700"/>
    <m/>
    <m/>
    <m/>
    <m/>
    <m/>
    <m/>
    <m/>
    <d v="2021-02-16T00:00:00"/>
    <m/>
    <n v="9"/>
    <m/>
    <s v="SI"/>
    <n v="1"/>
    <n v="21001231"/>
    <n v="20210311"/>
    <n v="455700"/>
    <n v="0"/>
    <n v="20220106"/>
  </r>
  <r>
    <n v="890399047"/>
    <s v="HOSPITAL MARIO CORREA RENGIFO"/>
    <s v="FEMC"/>
    <n v="17006"/>
    <s v="FEMC"/>
    <n v="17006"/>
    <m/>
    <s v="FEMC_17006"/>
    <s v="890399047_FEMC_17006"/>
    <d v="2021-02-16T00:00:00"/>
    <n v="871200"/>
    <n v="871200"/>
    <s v="C)Glosas total pendiente por respuesta de IPS"/>
    <x v="8"/>
    <m/>
    <m/>
    <m/>
    <s v="OK"/>
    <n v="871200"/>
    <n v="0"/>
    <m/>
    <n v="871200"/>
    <s v="SE DEVUELVE FACTURA DEBEN DE GESTIONAR CON EL AREA ENCARGADA DE AUTORIZACIONES LA AUTORIZACION PARA EL SERVICIO FACTURADO SE VALIDA EN SISTEMA NO HAY NAP DE 15 DIGITOS PARA DAR TRAMITE DE PAGO.MILENA"/>
    <n v="0"/>
    <n v="871200"/>
    <m/>
    <m/>
    <m/>
    <m/>
    <m/>
    <m/>
    <m/>
    <d v="2021-02-16T00:00:00"/>
    <m/>
    <n v="9"/>
    <m/>
    <s v="SI"/>
    <n v="1"/>
    <n v="21001231"/>
    <n v="20210315"/>
    <n v="871200"/>
    <n v="0"/>
    <n v="20220106"/>
  </r>
  <r>
    <n v="890399047"/>
    <s v="HOSPITAL MARIO CORREA RENGIFO"/>
    <s v="FEMC"/>
    <n v="17007"/>
    <s v="FEMC"/>
    <n v="17007"/>
    <m/>
    <s v="FEMC_17007"/>
    <s v="890399047_FEMC_17007"/>
    <d v="2021-02-16T00:00:00"/>
    <n v="234100"/>
    <n v="234100"/>
    <s v="C)Glosas total pendiente por respuesta de IPS"/>
    <x v="8"/>
    <m/>
    <m/>
    <m/>
    <s v="OK"/>
    <n v="234100"/>
    <n v="0"/>
    <m/>
    <n v="234100"/>
    <s v="SE DEVUELVE FACTURA DEBEN DE GGESTIONAR CON EL AREA ENCARGADA LA AUTORIZACION PARA LOS SERVICIOS FACTURADOS SE VALIDA EN SISTEMA NO TIENE AUT DE 15 DIGITOS PARA PODER TRAMITAR EL PAGO.MILENA"/>
    <n v="0"/>
    <n v="234100"/>
    <m/>
    <m/>
    <m/>
    <m/>
    <m/>
    <m/>
    <m/>
    <d v="2021-02-16T00:00:00"/>
    <m/>
    <n v="9"/>
    <m/>
    <s v="SI"/>
    <n v="1"/>
    <n v="21001231"/>
    <n v="20210311"/>
    <n v="234100"/>
    <n v="0"/>
    <n v="20220106"/>
  </r>
  <r>
    <n v="890399047"/>
    <s v="HOSPITAL MARIO CORREA RENGIFO"/>
    <s v="FEMC"/>
    <n v="17222"/>
    <s v="FEMC"/>
    <n v="17222"/>
    <m/>
    <s v="FEMC_17222"/>
    <s v="890399047_FEMC_17222"/>
    <d v="2021-02-17T00:00:00"/>
    <n v="40200"/>
    <n v="40200"/>
    <s v="C)Glosas total pendiente por respuesta de IPS"/>
    <x v="8"/>
    <m/>
    <m/>
    <m/>
    <s v="OK"/>
    <n v="40200"/>
    <n v="0"/>
    <m/>
    <n v="40200"/>
    <s v="SE DEVUELVE FACTURA DEBEN DE GESTIONAR CON EL AREA ENCARGADA DE AUTORIZACIONES LA AUTORIZACION PARA EL SERVICIO FACTURADO SE VALIDA EN SISTEMA NO HAY NAP DE 15 DIGITOS PARA DAR TRAMITE DE PAGO.MILENA"/>
    <n v="0"/>
    <n v="40200"/>
    <m/>
    <m/>
    <m/>
    <m/>
    <m/>
    <m/>
    <m/>
    <d v="2021-02-17T00:00:00"/>
    <m/>
    <n v="9"/>
    <m/>
    <s v="SI"/>
    <n v="1"/>
    <n v="21001231"/>
    <n v="20210315"/>
    <n v="40200"/>
    <n v="0"/>
    <n v="20220106"/>
  </r>
  <r>
    <n v="890399047"/>
    <s v="HOSPITAL MARIO CORREA RENGIFO"/>
    <s v="FEMC"/>
    <n v="19318"/>
    <s v="FEMC"/>
    <n v="19318"/>
    <m/>
    <s v="FEMC_19318"/>
    <s v="890399047_FEMC_19318"/>
    <d v="2021-02-27T00:00:00"/>
    <n v="885300"/>
    <n v="885300"/>
    <s v="C)Glosas total pendiente por respuesta de IPS"/>
    <x v="8"/>
    <m/>
    <m/>
    <m/>
    <s v="OK"/>
    <n v="885300"/>
    <n v="0"/>
    <m/>
    <n v="885300"/>
    <s v="SE DEVUELVE FACTURA DEBEN DE GESTIONAR CON EL AREA ENCARGADA DE AUTORIZACIONES LA AUTORIZACION PARA EL SERVICIO FACTURADO SE VALIDA EN SISTEMA NO HAY NAP DE 15 DIGITOS PARA DAR TRAMITE DE PAGO.MILENA"/>
    <n v="0"/>
    <n v="885300"/>
    <m/>
    <m/>
    <m/>
    <m/>
    <m/>
    <m/>
    <m/>
    <d v="2021-02-27T00:00:00"/>
    <m/>
    <n v="9"/>
    <m/>
    <s v="SI"/>
    <n v="1"/>
    <n v="21001231"/>
    <n v="20210315"/>
    <n v="885300"/>
    <n v="0"/>
    <n v="20220106"/>
  </r>
  <r>
    <n v="890399047"/>
    <s v="HOSPITAL MARIO CORREA RENGIFO"/>
    <s v="FEMC"/>
    <n v="19339"/>
    <s v="FEMC"/>
    <n v="19339"/>
    <m/>
    <s v="FEMC_19339"/>
    <s v="890399047_FEMC_19339"/>
    <d v="2021-02-27T00:00:00"/>
    <n v="40200"/>
    <n v="40200"/>
    <s v="C)Glosas total pendiente por respuesta de IPS"/>
    <x v="8"/>
    <m/>
    <m/>
    <m/>
    <s v="OK"/>
    <n v="40200"/>
    <n v="0"/>
    <m/>
    <n v="40200"/>
    <s v="SE DEVUELVE FACTURA DEBEN DE GESTIONAR CON EL AREA ENCARGADA DE AUTORIZACIONES LA AUTORIZACION PARA EL SERVICIO FACTURADO SE VALIDA EN SISTEMA NO HAY NAP DE 15 DIGITOS PARA DAR TRAMITE DE PAGO.MILENA"/>
    <n v="0"/>
    <n v="40200"/>
    <m/>
    <m/>
    <m/>
    <m/>
    <m/>
    <m/>
    <m/>
    <d v="2021-02-27T00:00:00"/>
    <m/>
    <n v="9"/>
    <m/>
    <s v="SI"/>
    <n v="1"/>
    <n v="21001231"/>
    <n v="20210315"/>
    <n v="40200"/>
    <n v="0"/>
    <n v="20220106"/>
  </r>
  <r>
    <n v="890399047"/>
    <s v="HOSPITAL MARIO CORREA RENGIFO"/>
    <s v="FEMC"/>
    <n v="19360"/>
    <s v="FEMC"/>
    <n v="19360"/>
    <m/>
    <s v="FEMC_19360"/>
    <s v="890399047_FEMC_19360"/>
    <d v="2021-02-27T00:00:00"/>
    <n v="166200"/>
    <n v="166200"/>
    <s v="C)Glosas total pendiente por respuesta de IPS"/>
    <x v="8"/>
    <m/>
    <m/>
    <m/>
    <s v="OK"/>
    <n v="166200"/>
    <n v="0"/>
    <m/>
    <n v="166200"/>
    <s v="SE DEVUELVE FACTURA DEBEN DE GESTIONAR CON EL AREA ENCARGADA DE AUTORIZACIONES LA AUTORIZACION PARA EL SERVICIO FACTURADO SE VALIDA EN SISTEMA NO HAY NAP DE 15 DIGITOS PARA DAR TRAMITE DE PAGO.MILENA"/>
    <n v="0"/>
    <n v="166200"/>
    <m/>
    <m/>
    <m/>
    <m/>
    <m/>
    <m/>
    <m/>
    <d v="2021-02-27T00:00:00"/>
    <m/>
    <n v="9"/>
    <m/>
    <s v="SI"/>
    <n v="1"/>
    <n v="21001231"/>
    <n v="20210315"/>
    <n v="166200"/>
    <n v="0"/>
    <n v="20220106"/>
  </r>
  <r>
    <n v="890399047"/>
    <s v="HOSPITAL MARIO CORREA RENGIFO"/>
    <s v="FEMC"/>
    <n v="19371"/>
    <s v="FEMC"/>
    <n v="19371"/>
    <m/>
    <s v="FEMC_19371"/>
    <s v="890399047_FEMC_19371"/>
    <d v="2021-02-27T00:00:00"/>
    <n v="40200"/>
    <n v="40200"/>
    <s v="C)Glosas total pendiente por respuesta de IPS"/>
    <x v="8"/>
    <m/>
    <m/>
    <m/>
    <s v="OK"/>
    <n v="40200"/>
    <n v="0"/>
    <m/>
    <n v="40200"/>
    <s v="SE DEVUELVE FACTURA DEBEN DE GGESTIONAR CON EL AREA ENCARGADA LA AUTORIZACION PARA LOS SERVICIOS FACTURADOS SE VALIDA EN SISTEMA NO TIENE AUT DE 15 DIGITOS PARA PODER TRAMITAR EL PAGO.MILENA"/>
    <n v="0"/>
    <n v="40200"/>
    <m/>
    <m/>
    <m/>
    <m/>
    <m/>
    <m/>
    <m/>
    <d v="2021-02-27T00:00:00"/>
    <m/>
    <n v="9"/>
    <m/>
    <s v="SI"/>
    <n v="1"/>
    <n v="21001231"/>
    <n v="20210311"/>
    <n v="40200"/>
    <n v="0"/>
    <n v="20220106"/>
  </r>
  <r>
    <n v="890399047"/>
    <s v="HOSPITAL MARIO CORREA RENGIFO"/>
    <s v="FEMC"/>
    <n v="19411"/>
    <s v="FEMC"/>
    <n v="19411"/>
    <m/>
    <s v="FEMC_19411"/>
    <s v="890399047_FEMC_19411"/>
    <d v="2021-02-27T00:00:00"/>
    <n v="40200"/>
    <n v="40200"/>
    <s v="C)Glosas total pendiente por respuesta de IPS"/>
    <x v="8"/>
    <m/>
    <m/>
    <m/>
    <s v="OK"/>
    <n v="40200"/>
    <n v="0"/>
    <m/>
    <n v="40200"/>
    <s v="SE DEVUELVE FACTURA DEBEN DE GESTIONAR CON EL AREA ENCARGADA DE AUTORIZACIONES LA AUTORIZACION PARA EL SERVICIO FACTURADO SE VALIDA EN SISTEMA NO HAY NAP DE 15 DIGITOS PARA DAR TRAMITE DE PAGO.MILENA"/>
    <n v="0"/>
    <n v="40200"/>
    <m/>
    <m/>
    <m/>
    <m/>
    <m/>
    <m/>
    <m/>
    <d v="2021-02-27T00:00:00"/>
    <m/>
    <n v="9"/>
    <m/>
    <s v="SI"/>
    <n v="1"/>
    <n v="21001231"/>
    <n v="20210315"/>
    <n v="40200"/>
    <n v="0"/>
    <n v="20220106"/>
  </r>
  <r>
    <n v="890399047"/>
    <s v="HOSPITAL MARIO CORREA RENGIFO"/>
    <s v="FEMC"/>
    <n v="19417"/>
    <s v="FEMC"/>
    <n v="19417"/>
    <m/>
    <s v="FEMC_19417"/>
    <s v="890399047_FEMC_19417"/>
    <d v="2021-02-27T00:00:00"/>
    <n v="151000"/>
    <n v="151000"/>
    <s v="C)Glosas total pendiente por respuesta de IPS"/>
    <x v="8"/>
    <m/>
    <m/>
    <m/>
    <s v="OK"/>
    <n v="151000"/>
    <n v="0"/>
    <m/>
    <n v="151000"/>
    <s v="SE DEVUELVE FACTURA DEBEN DE GESTIONAR CON EL AREA ENCARGADA DE AUTORIZACIONES LA AUTORIZACION PARA EL SERVICIO FACTURADO SE VALIDA EN SISTEMA NO HAY NAP DE 15 DIGITOS PARA DAR TRAMITE DE PAGO.MILENA"/>
    <n v="0"/>
    <n v="151000"/>
    <m/>
    <m/>
    <m/>
    <m/>
    <m/>
    <m/>
    <m/>
    <d v="2021-02-27T00:00:00"/>
    <m/>
    <n v="9"/>
    <m/>
    <s v="SI"/>
    <n v="1"/>
    <n v="21001231"/>
    <n v="20210315"/>
    <n v="151000"/>
    <n v="0"/>
    <n v="20220106"/>
  </r>
  <r>
    <n v="890399047"/>
    <s v="HOSPITAL MARIO CORREA RENGIFO"/>
    <s v="FEMC"/>
    <n v="19424"/>
    <s v="FEMC"/>
    <n v="19424"/>
    <m/>
    <s v="FEMC_19424"/>
    <s v="890399047_FEMC_19424"/>
    <d v="2021-02-27T00:00:00"/>
    <n v="40200"/>
    <n v="40200"/>
    <s v="C)Glosas total pendiente por respuesta de IPS"/>
    <x v="8"/>
    <m/>
    <m/>
    <m/>
    <s v="OK"/>
    <n v="40200"/>
    <n v="0"/>
    <m/>
    <n v="40200"/>
    <s v="SE DEVUELVE FACTURA DEBEN DE GGESTIONAR CON EL AREA ENCARGADA LA AUTORIZACION PARA LOS SERVICIOS FACTURADOS SE VALIDA EN SISTEMA NO TIENE AUT DE 15 DIGITOS PARA PODER TRAMITAR EL PAGO.MILENA"/>
    <n v="0"/>
    <n v="40200"/>
    <m/>
    <m/>
    <m/>
    <m/>
    <m/>
    <m/>
    <m/>
    <d v="2021-02-27T00:00:00"/>
    <m/>
    <n v="9"/>
    <m/>
    <s v="SI"/>
    <n v="1"/>
    <n v="21001231"/>
    <n v="20210311"/>
    <n v="40200"/>
    <n v="0"/>
    <n v="20220106"/>
  </r>
  <r>
    <n v="890399047"/>
    <s v="HOSPITAL MARIO CORREA RENGIFO"/>
    <s v="FEMC"/>
    <n v="19455"/>
    <s v="FEMC"/>
    <n v="19455"/>
    <m/>
    <s v="FEMC_19455"/>
    <s v="890399047_FEMC_19455"/>
    <d v="2021-02-27T00:00:00"/>
    <n v="40200"/>
    <n v="40200"/>
    <s v="C)Glosas total pendiente por respuesta de IPS"/>
    <x v="8"/>
    <m/>
    <m/>
    <m/>
    <s v="OK"/>
    <n v="40200"/>
    <n v="0"/>
    <m/>
    <n v="40200"/>
    <s v="SE DEVUELVE FACTURA DEBEN DE GGESTIONAR CON EL AREA ENCARGADA LA AUTORIZACION PARA LOS SERVICIOS FACTURADOS SE VALIDA EN SISTEMA NO TIENE AUT DE 15 DIGITOS PARA PODER TRAMITAR EL PAGO.MILENA"/>
    <n v="0"/>
    <n v="40200"/>
    <m/>
    <m/>
    <m/>
    <m/>
    <m/>
    <m/>
    <m/>
    <d v="2021-02-27T00:00:00"/>
    <m/>
    <n v="9"/>
    <m/>
    <s v="SI"/>
    <n v="1"/>
    <n v="21001231"/>
    <n v="20210311"/>
    <n v="40200"/>
    <n v="0"/>
    <n v="20220106"/>
  </r>
  <r>
    <n v="890399047"/>
    <s v="HOSPITAL MARIO CORREA RENGIFO"/>
    <s v="FEMC"/>
    <n v="19626"/>
    <s v="FEMC"/>
    <n v="19626"/>
    <m/>
    <s v="FEMC_19626"/>
    <s v="890399047_FEMC_19626"/>
    <d v="2021-02-27T00:00:00"/>
    <n v="498582"/>
    <n v="498582"/>
    <s v="C)Glosas total pendiente por respuesta de IPS"/>
    <x v="8"/>
    <m/>
    <m/>
    <m/>
    <s v="OK"/>
    <n v="498582"/>
    <n v="0"/>
    <m/>
    <n v="498582"/>
    <s v="SE DEVUELVE FACTURA DEBEN DE GGESTIONAR CON EL AREA ENCARGADA LA AUTORIZACION PARA LOS SERVICIOS FACTURADOS SE VALIDA EN SISTEMA NO TIENE AUT DE 15 DIGITOS PARA PODER TRAMITAR EL PAGO.MILENA"/>
    <n v="0"/>
    <n v="498582"/>
    <m/>
    <m/>
    <m/>
    <m/>
    <m/>
    <m/>
    <m/>
    <d v="2021-02-27T00:00:00"/>
    <m/>
    <n v="9"/>
    <m/>
    <s v="SI"/>
    <n v="1"/>
    <n v="21001231"/>
    <n v="20210311"/>
    <n v="498582"/>
    <n v="0"/>
    <n v="20220106"/>
  </r>
  <r>
    <n v="890399047"/>
    <s v="HOSPITAL MARIO CORREA RENGIFO"/>
    <s v="FEMC"/>
    <n v="23985"/>
    <s v="FEMC"/>
    <n v="23985"/>
    <m/>
    <s v="FEMC_23985"/>
    <s v="890399047_FEMC_23985"/>
    <d v="2021-03-30T00:00:00"/>
    <n v="722500"/>
    <n v="722500"/>
    <s v="C)Glosas total pendiente por respuesta de IPS"/>
    <x v="8"/>
    <m/>
    <m/>
    <m/>
    <s v="OK"/>
    <n v="722500"/>
    <n v="0"/>
    <m/>
    <n v="722500"/>
    <s v="SE DEVUELVE LA FACTURA PORQUE NO ENVIARON AUTORIZACION PARAESTE SERVICIOANGELA CAMPAZ"/>
    <n v="0"/>
    <n v="722500"/>
    <m/>
    <m/>
    <m/>
    <m/>
    <m/>
    <m/>
    <m/>
    <d v="2021-03-30T00:00:00"/>
    <m/>
    <n v="9"/>
    <m/>
    <s v="SI"/>
    <n v="1"/>
    <n v="21001231"/>
    <n v="20210605"/>
    <n v="722500"/>
    <n v="0"/>
    <n v="20220106"/>
  </r>
  <r>
    <n v="890399047"/>
    <s v="HOSPITAL MARIO CORREA RENGIFO"/>
    <s v="FEMC"/>
    <n v="23989"/>
    <s v="FEMC"/>
    <n v="23989"/>
    <m/>
    <s v="FEMC_23989"/>
    <s v="890399047_FEMC_23989"/>
    <d v="2021-03-30T00:00:00"/>
    <n v="40200"/>
    <n v="40200"/>
    <s v="C)Glosas total pendiente por respuesta de IPS"/>
    <x v="8"/>
    <m/>
    <m/>
    <m/>
    <s v="OK"/>
    <n v="40200"/>
    <n v="0"/>
    <m/>
    <n v="40200"/>
    <s v="se devuelve la factura por que no enviaron autorizacion para este servicioangela campaz"/>
    <n v="0"/>
    <n v="40200"/>
    <m/>
    <m/>
    <m/>
    <m/>
    <m/>
    <m/>
    <m/>
    <d v="2021-03-30T00:00:00"/>
    <m/>
    <n v="9"/>
    <m/>
    <s v="SI"/>
    <n v="1"/>
    <n v="21001231"/>
    <n v="20210605"/>
    <n v="40200"/>
    <n v="0"/>
    <n v="20220106"/>
  </r>
  <r>
    <n v="890399047"/>
    <s v="HOSPITAL MARIO CORREA RENGIFO"/>
    <s v="FEMC"/>
    <n v="24001"/>
    <s v="FEMC"/>
    <n v="24001"/>
    <m/>
    <s v="FEMC_24001"/>
    <s v="890399047_FEMC_24001"/>
    <d v="2021-03-30T00:00:00"/>
    <n v="40200"/>
    <n v="40200"/>
    <s v="C)Glosas total pendiente por respuesta de IPS"/>
    <x v="8"/>
    <m/>
    <m/>
    <m/>
    <s v="OK"/>
    <n v="40200"/>
    <n v="0"/>
    <m/>
    <n v="40200"/>
    <s v="se devuelve la factura por que no enviaron autorizacion para este servicioangela campaz"/>
    <n v="0"/>
    <n v="40200"/>
    <m/>
    <m/>
    <m/>
    <m/>
    <m/>
    <m/>
    <m/>
    <d v="2021-03-30T00:00:00"/>
    <m/>
    <n v="9"/>
    <m/>
    <s v="SI"/>
    <n v="1"/>
    <n v="21001231"/>
    <n v="20210604"/>
    <n v="40200"/>
    <n v="0"/>
    <n v="20220106"/>
  </r>
  <r>
    <n v="890399047"/>
    <s v="HOSPITAL MARIO CORREA RENGIFO"/>
    <s v="FEMC"/>
    <n v="24106"/>
    <s v="FEMC"/>
    <n v="24106"/>
    <m/>
    <s v="FEMC_24106"/>
    <s v="890399047_FEMC_24106"/>
    <d v="2021-03-31T00:00:00"/>
    <n v="40200"/>
    <n v="40200"/>
    <s v="C)Glosas total pendiente por respuesta de IPS"/>
    <x v="8"/>
    <m/>
    <m/>
    <m/>
    <s v="OK"/>
    <n v="40200"/>
    <n v="0"/>
    <m/>
    <n v="40200"/>
    <s v="se devuelve la factura por que no enviaron autorizacion para este servicioangela campaz"/>
    <n v="0"/>
    <n v="40200"/>
    <m/>
    <m/>
    <m/>
    <m/>
    <m/>
    <m/>
    <m/>
    <d v="2021-03-31T00:00:00"/>
    <m/>
    <n v="9"/>
    <m/>
    <s v="SI"/>
    <n v="1"/>
    <n v="21001231"/>
    <n v="20210604"/>
    <n v="40200"/>
    <n v="0"/>
    <n v="20220106"/>
  </r>
  <r>
    <n v="890399047"/>
    <s v="HOSPITAL MARIO CORREA RENGIFO"/>
    <s v="FVM"/>
    <n v="258224"/>
    <s v="FVM"/>
    <n v="258224"/>
    <m/>
    <s v="FVM_258224"/>
    <s v="890399047_FVM_258224"/>
    <d v="2020-01-09T00:00:00"/>
    <n v="6946445"/>
    <n v="6946445"/>
    <s v="C)Glosas total pendiente por respuesta de IPS"/>
    <x v="8"/>
    <m/>
    <m/>
    <m/>
    <s v="OK"/>
    <n v="6946445"/>
    <n v="0"/>
    <m/>
    <n v="6946445"/>
    <s v="SE DEVUELVE FACTURA CON SOPORTES ORIGINALES, 1-NO SE EVIDENCIA AUTORIZACION POR LOS SERVICIOS PRESTADOS FAVOR SOLICITARAL CORREO capautorizaciones@epscomfenalcovalle.com.co O AL CORREO DE LA COORDINADORA gelopezm@epscomfenalcovalle.com.co2-VALIDAR LAS OBJECCIONES REALIZADAS POR LA DRA MAIBER ACEVEDO AUDITORIA MEDICA QUE SUMAN UN TOTAL DE $422.400 Y GENERAR RESPUESTA , FAVOR VALIDAR PARA DAR TRAMITE DE PAGO.JENNIFER REBOLLEDO"/>
    <n v="0"/>
    <n v="6946445"/>
    <m/>
    <m/>
    <m/>
    <m/>
    <m/>
    <m/>
    <m/>
    <d v="2020-01-09T00:00:00"/>
    <m/>
    <n v="9"/>
    <m/>
    <s v="SI"/>
    <n v="1"/>
    <n v="21001231"/>
    <n v="20200110"/>
    <n v="6946445"/>
    <n v="0"/>
    <n v="20220106"/>
  </r>
  <r>
    <n v="890399047"/>
    <s v="HOSPITAL MARIO CORREA RENGIFO"/>
    <s v="FVM"/>
    <n v="293636"/>
    <s v="FVM"/>
    <n v="293636"/>
    <m/>
    <s v="FVM_293636"/>
    <s v="890399047_FVM_293636"/>
    <d v="2020-07-25T00:00:00"/>
    <n v="296857"/>
    <n v="296857"/>
    <s v="C)Glosas total pendiente por respuesta de IPS"/>
    <x v="8"/>
    <m/>
    <m/>
    <m/>
    <s v="OK"/>
    <n v="296857"/>
    <n v="0"/>
    <m/>
    <n v="296857"/>
    <s v="Se devuelve factura con soportes originales, porque no seevidencia la autorizacion del servicio de urgencias,favorsolicitar autorizacion para dar tramite de pago.NANCY CADAVID"/>
    <n v="0"/>
    <n v="296857"/>
    <m/>
    <m/>
    <m/>
    <m/>
    <m/>
    <m/>
    <m/>
    <d v="2020-07-25T00:00:00"/>
    <m/>
    <n v="9"/>
    <m/>
    <s v="SI"/>
    <n v="1"/>
    <n v="21001231"/>
    <n v="20200816"/>
    <n v="296857"/>
    <n v="0"/>
    <n v="20220106"/>
  </r>
  <r>
    <n v="890399047"/>
    <s v="HOSPITAL MARIO CORREA RENGIFO"/>
    <s v="FVM"/>
    <n v="296087"/>
    <s v="FVM"/>
    <n v="296087"/>
    <m/>
    <s v="FVM_296087"/>
    <s v="890399047_FVM_296087"/>
    <d v="2020-08-23T00:00:00"/>
    <n v="852600"/>
    <n v="852600"/>
    <s v="C)Glosas total pendiente por respuesta de IPS"/>
    <x v="8"/>
    <m/>
    <m/>
    <m/>
    <s v="OK"/>
    <n v="852600"/>
    <n v="0"/>
    <m/>
    <n v="852600"/>
    <s v="SE DEVUELVE FACTURA PORQUE LA AUTORIZACION 202348523234072NO SE ENCUENTRA EN NUESTRA PLATAFORMA, FAVOR SOLICITARAUTORIZACION PARA EL SERVICIO URGENCIAS, PARA TRAMITEDE PAGO."/>
    <n v="0"/>
    <n v="852600"/>
    <m/>
    <m/>
    <m/>
    <m/>
    <m/>
    <m/>
    <m/>
    <d v="2020-08-23T00:00:00"/>
    <m/>
    <n v="9"/>
    <m/>
    <s v="SI"/>
    <n v="1"/>
    <n v="21001231"/>
    <n v="20200904"/>
    <n v="852600"/>
    <n v="0"/>
    <n v="2022010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0231D2C-7491-4657-809E-7FFAA5BC5B39}" name="TablaDinámica1" cacheId="23"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A3:E13" firstHeaderRow="0" firstDataRow="1" firstDataCol="1"/>
  <pivotFields count="43">
    <pivotField showAll="0"/>
    <pivotField showAll="0"/>
    <pivotField showAll="0"/>
    <pivotField showAll="0"/>
    <pivotField showAll="0"/>
    <pivotField showAll="0"/>
    <pivotField showAll="0"/>
    <pivotField showAll="0"/>
    <pivotField dataField="1" showAll="0"/>
    <pivotField numFmtId="14" showAll="0"/>
    <pivotField numFmtId="170" showAll="0"/>
    <pivotField dataField="1" numFmtId="170" showAll="0"/>
    <pivotField showAll="0"/>
    <pivotField axis="axisRow" showAll="0">
      <items count="10">
        <item x="0"/>
        <item x="7"/>
        <item x="5"/>
        <item x="6"/>
        <item x="2"/>
        <item x="8"/>
        <item x="1"/>
        <item x="3"/>
        <item x="4"/>
        <item t="default"/>
      </items>
    </pivotField>
    <pivotField dataField="1"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10">
    <i>
      <x/>
    </i>
    <i>
      <x v="1"/>
    </i>
    <i>
      <x v="2"/>
    </i>
    <i>
      <x v="3"/>
    </i>
    <i>
      <x v="4"/>
    </i>
    <i>
      <x v="5"/>
    </i>
    <i>
      <x v="6"/>
    </i>
    <i>
      <x v="7"/>
    </i>
    <i>
      <x v="8"/>
    </i>
    <i t="grand">
      <x/>
    </i>
  </rowItems>
  <colFields count="1">
    <field x="-2"/>
  </colFields>
  <colItems count="4">
    <i>
      <x/>
    </i>
    <i i="1">
      <x v="1"/>
    </i>
    <i i="2">
      <x v="2"/>
    </i>
    <i i="3">
      <x v="3"/>
    </i>
  </colItems>
  <dataFields count="4">
    <dataField name="Cuenta de LLAVE" fld="8" subtotal="count" baseField="0" baseItem="0"/>
    <dataField name="Suma de SALDO FACT IPS" fld="11" baseField="0" baseItem="0" numFmtId="170"/>
    <dataField name="Suma de POR PAGAR SAP" fld="14" baseField="0" baseItem="0" numFmtId="170"/>
    <dataField name="Suma de VALOR GLOSA DV" fld="21" baseField="0" baseItem="0" numFmtId="170"/>
  </dataFields>
  <formats count="1">
    <format dxfId="3">
      <pivotArea outline="0" collapsedLevelsAreSubtotals="1" fieldPosition="0">
        <references count="1">
          <reference field="4294967294" count="3" selected="0">
            <x v="1"/>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6D379-E0A7-46E5-AA67-6DDE2F047C1D}">
  <sheetPr>
    <pageSetUpPr fitToPage="1"/>
  </sheetPr>
  <dimension ref="A1:CC235"/>
  <sheetViews>
    <sheetView zoomScale="82" zoomScaleNormal="82" workbookViewId="0">
      <pane xSplit="10" topLeftCell="X1" activePane="topRight" state="frozen"/>
      <selection pane="topRight" activeCell="E10" sqref="E10"/>
    </sheetView>
  </sheetViews>
  <sheetFormatPr baseColWidth="10" defaultRowHeight="15" x14ac:dyDescent="0.25"/>
  <cols>
    <col min="1" max="1" width="15.7109375" style="30" customWidth="1"/>
    <col min="2" max="2" width="11.5703125" style="30" bestFit="1" customWidth="1"/>
    <col min="3" max="3" width="19.140625" style="30" customWidth="1"/>
    <col min="4" max="4" width="24.5703125" style="31" customWidth="1"/>
    <col min="5" max="5" width="16.85546875" customWidth="1"/>
    <col min="6" max="6" width="18.85546875" style="34" customWidth="1"/>
    <col min="7" max="7" width="20.28515625" style="35" customWidth="1"/>
    <col min="8" max="8" width="16.5703125" style="36" customWidth="1"/>
    <col min="9" max="9" width="17.85546875" style="36" customWidth="1"/>
    <col min="10" max="10" width="16.5703125" customWidth="1"/>
    <col min="11" max="11" width="17" hidden="1" customWidth="1"/>
    <col min="12" max="12" width="16.42578125" style="33" hidden="1" customWidth="1"/>
    <col min="13" max="13" width="17.28515625" style="33" hidden="1" customWidth="1"/>
    <col min="14" max="14" width="16.140625" style="33" hidden="1" customWidth="1"/>
    <col min="15" max="15" width="15" hidden="1" customWidth="1"/>
    <col min="16" max="16" width="43" hidden="1" customWidth="1"/>
    <col min="17" max="23" width="0" hidden="1" customWidth="1"/>
  </cols>
  <sheetData>
    <row r="1" spans="1:67" ht="16.5" x14ac:dyDescent="0.3">
      <c r="A1" s="62"/>
      <c r="B1" s="63"/>
      <c r="C1" s="63"/>
      <c r="D1" s="63"/>
      <c r="E1" s="63"/>
      <c r="F1" s="63"/>
      <c r="G1" s="63"/>
      <c r="H1" s="63"/>
      <c r="I1" s="63"/>
      <c r="J1" s="64"/>
      <c r="K1" s="1"/>
      <c r="L1" s="2"/>
      <c r="M1" s="3"/>
      <c r="N1" s="3"/>
      <c r="O1" s="4"/>
    </row>
    <row r="2" spans="1:67" ht="16.5" x14ac:dyDescent="0.3">
      <c r="A2" s="65"/>
      <c r="B2" s="66"/>
      <c r="C2" s="66"/>
      <c r="D2" s="66"/>
      <c r="E2" s="66"/>
      <c r="F2" s="66"/>
      <c r="G2" s="66"/>
      <c r="H2" s="66"/>
      <c r="I2" s="66"/>
      <c r="J2" s="67"/>
      <c r="K2" s="1"/>
      <c r="L2" s="2"/>
      <c r="M2" s="3"/>
      <c r="N2" s="3"/>
      <c r="O2" s="4"/>
    </row>
    <row r="3" spans="1:67" ht="16.5" x14ac:dyDescent="0.3">
      <c r="A3" s="65"/>
      <c r="B3" s="66"/>
      <c r="C3" s="66"/>
      <c r="D3" s="66"/>
      <c r="E3" s="66"/>
      <c r="F3" s="66"/>
      <c r="G3" s="66"/>
      <c r="H3" s="66"/>
      <c r="I3" s="66"/>
      <c r="J3" s="67"/>
      <c r="K3" s="1"/>
      <c r="L3" s="2"/>
      <c r="M3" s="3"/>
      <c r="N3" s="3"/>
      <c r="O3" s="4"/>
    </row>
    <row r="4" spans="1:67" ht="16.5" x14ac:dyDescent="0.3">
      <c r="A4" s="65"/>
      <c r="B4" s="66"/>
      <c r="C4" s="66"/>
      <c r="D4" s="66"/>
      <c r="E4" s="66"/>
      <c r="F4" s="66"/>
      <c r="G4" s="66"/>
      <c r="H4" s="66"/>
      <c r="I4" s="66"/>
      <c r="J4" s="67"/>
      <c r="K4" s="1"/>
      <c r="L4" s="2"/>
      <c r="M4" s="3"/>
      <c r="N4" s="3"/>
      <c r="O4" s="4"/>
    </row>
    <row r="5" spans="1:67" ht="16.5" x14ac:dyDescent="0.3">
      <c r="A5" s="65"/>
      <c r="B5" s="66"/>
      <c r="C5" s="66"/>
      <c r="D5" s="66"/>
      <c r="E5" s="66"/>
      <c r="F5" s="66"/>
      <c r="G5" s="66"/>
      <c r="H5" s="66"/>
      <c r="I5" s="66"/>
      <c r="J5" s="67"/>
      <c r="K5" s="1"/>
      <c r="L5" s="2"/>
      <c r="M5" s="3"/>
      <c r="N5" s="3"/>
      <c r="O5" s="4"/>
    </row>
    <row r="6" spans="1:67" ht="16.5" x14ac:dyDescent="0.3">
      <c r="A6" s="68" t="s">
        <v>0</v>
      </c>
      <c r="B6" s="69"/>
      <c r="C6" s="69"/>
      <c r="D6" s="69"/>
      <c r="E6" s="69"/>
      <c r="F6" s="69"/>
      <c r="G6" s="69"/>
      <c r="H6" s="69"/>
      <c r="I6" s="69"/>
      <c r="J6" s="70"/>
      <c r="K6" s="1"/>
      <c r="L6" s="2"/>
      <c r="M6" s="3"/>
      <c r="N6" s="3"/>
      <c r="O6" s="4"/>
    </row>
    <row r="7" spans="1:67" ht="16.5" x14ac:dyDescent="0.3">
      <c r="A7" s="68" t="s">
        <v>1</v>
      </c>
      <c r="B7" s="69"/>
      <c r="C7" s="69"/>
      <c r="D7" s="69"/>
      <c r="E7" s="69"/>
      <c r="F7" s="69"/>
      <c r="G7" s="69"/>
      <c r="H7" s="69"/>
      <c r="I7" s="69"/>
      <c r="J7" s="70"/>
      <c r="K7" s="1"/>
      <c r="L7" s="2"/>
      <c r="M7" s="3"/>
      <c r="N7" s="3"/>
      <c r="O7" s="4"/>
    </row>
    <row r="8" spans="1:67" ht="16.5" x14ac:dyDescent="0.3">
      <c r="A8" s="68" t="s">
        <v>2</v>
      </c>
      <c r="B8" s="69"/>
      <c r="C8" s="69"/>
      <c r="D8" s="69"/>
      <c r="E8" s="69"/>
      <c r="F8" s="69"/>
      <c r="G8" s="69"/>
      <c r="H8" s="69"/>
      <c r="I8" s="69"/>
      <c r="J8" s="70"/>
      <c r="K8" s="1"/>
      <c r="L8" s="2"/>
      <c r="M8" s="3"/>
      <c r="N8" s="3"/>
      <c r="O8" s="4"/>
    </row>
    <row r="9" spans="1:67" ht="16.5" x14ac:dyDescent="0.3">
      <c r="A9" s="71">
        <v>44530</v>
      </c>
      <c r="B9" s="72"/>
      <c r="C9" s="72"/>
      <c r="D9" s="72"/>
      <c r="E9" s="72"/>
      <c r="F9" s="72"/>
      <c r="G9" s="72"/>
      <c r="H9" s="72"/>
      <c r="I9" s="72"/>
      <c r="J9" s="73"/>
      <c r="K9" s="1"/>
      <c r="L9" s="2"/>
      <c r="M9" s="3"/>
      <c r="N9" s="3"/>
      <c r="O9" s="4"/>
    </row>
    <row r="10" spans="1:67" ht="49.5" x14ac:dyDescent="0.3">
      <c r="A10" s="5" t="s">
        <v>3</v>
      </c>
      <c r="B10" s="5" t="s">
        <v>4</v>
      </c>
      <c r="C10" s="5" t="s">
        <v>5</v>
      </c>
      <c r="D10" s="6" t="s">
        <v>6</v>
      </c>
      <c r="E10" s="6" t="s">
        <v>7</v>
      </c>
      <c r="F10" s="7" t="s">
        <v>8</v>
      </c>
      <c r="G10" s="8" t="s">
        <v>9</v>
      </c>
      <c r="H10" s="8" t="s">
        <v>10</v>
      </c>
      <c r="I10" s="8" t="s">
        <v>11</v>
      </c>
      <c r="J10" s="9" t="s">
        <v>12</v>
      </c>
      <c r="K10" s="10" t="s">
        <v>13</v>
      </c>
      <c r="L10" s="11" t="s">
        <v>14</v>
      </c>
      <c r="M10" s="12" t="s">
        <v>15</v>
      </c>
      <c r="N10" s="13" t="s">
        <v>16</v>
      </c>
      <c r="O10" s="14" t="s">
        <v>17</v>
      </c>
      <c r="P10" s="15" t="s">
        <v>18</v>
      </c>
    </row>
    <row r="11" spans="1:67" ht="16.5" x14ac:dyDescent="0.3">
      <c r="A11" s="44" t="s">
        <v>19</v>
      </c>
      <c r="B11" s="44">
        <v>20024</v>
      </c>
      <c r="C11" s="44" t="str">
        <f>CONCATENATE(A11,B11)</f>
        <v>FV20024</v>
      </c>
      <c r="D11" s="44" t="s">
        <v>20</v>
      </c>
      <c r="E11" s="45"/>
      <c r="F11" s="46">
        <v>81140</v>
      </c>
      <c r="G11" s="47">
        <v>0</v>
      </c>
      <c r="H11" s="47">
        <v>0</v>
      </c>
      <c r="I11" s="47">
        <f>F11-G11-H11</f>
        <v>81140</v>
      </c>
      <c r="J11" s="48">
        <f>DATEDIF(D11,$A$9,"d")</f>
        <v>2984</v>
      </c>
      <c r="K11" s="17" t="str">
        <f>VLOOKUP(C11,'[1]ESTADO DE CADA FACTURA'!$G$3:$G$204,1,0)</f>
        <v>FV20024</v>
      </c>
      <c r="L11" s="2">
        <f>VLOOKUP(C11,'[1]ESTADO DE CADA FACTURA'!$G$3:$U$204,15,0)</f>
        <v>1617500</v>
      </c>
      <c r="M11" s="3">
        <f>VLOOKUP(C11,'[1]ESTADO DE CADA FACTURA'!$G$9:$Y$21,19,0)</f>
        <v>552359</v>
      </c>
      <c r="N11" s="3">
        <f>VLOOKUP(C11,'[1]ESTADO DE CADA FACTURA'!$G$3:$AE$204,25,0)</f>
        <v>1065141</v>
      </c>
      <c r="O11" s="3">
        <f t="shared" ref="O11:O42" si="0">L11-N11-M11</f>
        <v>0</v>
      </c>
      <c r="P11" t="s">
        <v>21</v>
      </c>
      <c r="R11" s="18">
        <v>42857</v>
      </c>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row>
    <row r="12" spans="1:67" ht="16.5" x14ac:dyDescent="0.3">
      <c r="A12" s="44" t="s">
        <v>19</v>
      </c>
      <c r="B12" s="44">
        <v>20885</v>
      </c>
      <c r="C12" s="44" t="str">
        <f t="shared" ref="C12:C65" si="1">CONCATENATE(A12,B12)</f>
        <v>FV20885</v>
      </c>
      <c r="D12" s="44" t="s">
        <v>22</v>
      </c>
      <c r="E12" s="45"/>
      <c r="F12" s="46">
        <v>63000</v>
      </c>
      <c r="G12" s="47">
        <v>0</v>
      </c>
      <c r="H12" s="47">
        <v>0</v>
      </c>
      <c r="I12" s="47">
        <f t="shared" ref="I12:I75" si="2">F12-G12-H12</f>
        <v>63000</v>
      </c>
      <c r="J12" s="48">
        <f t="shared" ref="J12:J75" si="3">DATEDIF(D12,$A$9,"d")</f>
        <v>2588</v>
      </c>
      <c r="K12" s="17" t="str">
        <f>VLOOKUP(C12,'[1]ESTADO DE CADA FACTURA'!$G$3:$G$204,1,0)</f>
        <v>FV20885</v>
      </c>
      <c r="L12" s="2">
        <f>VLOOKUP(C12,'[1]ESTADO DE CADA FACTURA'!$G$3:$U$204,15,0)</f>
        <v>937900</v>
      </c>
      <c r="M12" s="3">
        <f>VLOOKUP(C12,'[1]ESTADO DE CADA FACTURA'!$G$9:$Y$21,19,0)</f>
        <v>63000</v>
      </c>
      <c r="N12" s="3">
        <f>VLOOKUP(C12,'[1]ESTADO DE CADA FACTURA'!$G$3:$AE$204,25,0)</f>
        <v>874900</v>
      </c>
      <c r="O12" s="3">
        <f t="shared" si="0"/>
        <v>0</v>
      </c>
      <c r="P12" t="s">
        <v>21</v>
      </c>
      <c r="R12">
        <v>42857</v>
      </c>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row>
    <row r="13" spans="1:67" ht="16.5" x14ac:dyDescent="0.3">
      <c r="A13" s="44" t="s">
        <v>19</v>
      </c>
      <c r="B13" s="44">
        <v>21267</v>
      </c>
      <c r="C13" s="44" t="str">
        <f t="shared" si="1"/>
        <v>FV21267</v>
      </c>
      <c r="D13" s="44" t="s">
        <v>23</v>
      </c>
      <c r="E13" s="45"/>
      <c r="F13" s="46">
        <v>100</v>
      </c>
      <c r="G13" s="47">
        <v>0</v>
      </c>
      <c r="H13" s="47">
        <v>0</v>
      </c>
      <c r="I13" s="47">
        <f t="shared" si="2"/>
        <v>100</v>
      </c>
      <c r="J13" s="48">
        <f t="shared" si="3"/>
        <v>2407</v>
      </c>
      <c r="K13" s="17" t="str">
        <f>VLOOKUP(C13,'[1]ESTADO DE CADA FACTURA'!$G$3:$G$204,1,0)</f>
        <v>FV21267</v>
      </c>
      <c r="L13" s="2">
        <f>VLOOKUP(C13,'[1]ESTADO DE CADA FACTURA'!$G$3:$U$204,15,0)</f>
        <v>2654300</v>
      </c>
      <c r="M13" s="3">
        <f>VLOOKUP(C13,'[1]ESTADO DE CADA FACTURA'!$G$9:$Y$21,19,0)</f>
        <v>255900</v>
      </c>
      <c r="N13" s="3">
        <f>VLOOKUP(C13,'[1]ESTADO DE CADA FACTURA'!$G$3:$AE$204,25,0)</f>
        <v>2398400</v>
      </c>
      <c r="O13" s="3">
        <f t="shared" si="0"/>
        <v>0</v>
      </c>
      <c r="P13" t="s">
        <v>21</v>
      </c>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row>
    <row r="14" spans="1:67" ht="16.5" x14ac:dyDescent="0.3">
      <c r="A14" s="44" t="s">
        <v>19</v>
      </c>
      <c r="B14" s="44">
        <v>21269</v>
      </c>
      <c r="C14" s="44" t="str">
        <f t="shared" si="1"/>
        <v>FV21269</v>
      </c>
      <c r="D14" s="44" t="s">
        <v>23</v>
      </c>
      <c r="E14" s="45"/>
      <c r="F14" s="46">
        <v>249100</v>
      </c>
      <c r="G14" s="47">
        <v>249100</v>
      </c>
      <c r="H14" s="47">
        <v>0</v>
      </c>
      <c r="I14" s="47">
        <f t="shared" si="2"/>
        <v>0</v>
      </c>
      <c r="J14" s="48">
        <f t="shared" si="3"/>
        <v>2407</v>
      </c>
      <c r="K14" s="17" t="str">
        <f>VLOOKUP(C14,'[1]ESTADO DE CADA FACTURA'!$G$3:$G$204,1,0)</f>
        <v>FV21269</v>
      </c>
      <c r="L14" s="2">
        <f>VLOOKUP(C14,'[1]ESTADO DE CADA FACTURA'!$G$3:$U$204,15,0)</f>
        <v>249100</v>
      </c>
      <c r="M14" s="3">
        <v>0</v>
      </c>
      <c r="N14" s="3">
        <f>VLOOKUP(C14,'[1]ESTADO DE CADA FACTURA'!$G$3:$AE$204,25,0)</f>
        <v>249100</v>
      </c>
      <c r="O14" s="3">
        <f t="shared" si="0"/>
        <v>0</v>
      </c>
      <c r="P14" t="s">
        <v>24</v>
      </c>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row>
    <row r="15" spans="1:67" ht="16.5" x14ac:dyDescent="0.3">
      <c r="A15" s="44" t="s">
        <v>19</v>
      </c>
      <c r="B15" s="44">
        <v>21403</v>
      </c>
      <c r="C15" s="44" t="str">
        <f t="shared" si="1"/>
        <v>FV21403</v>
      </c>
      <c r="D15" s="44" t="s">
        <v>25</v>
      </c>
      <c r="E15" s="45"/>
      <c r="F15" s="46">
        <v>123800</v>
      </c>
      <c r="G15" s="47">
        <v>0</v>
      </c>
      <c r="H15" s="47">
        <v>0</v>
      </c>
      <c r="I15" s="47">
        <f t="shared" si="2"/>
        <v>123800</v>
      </c>
      <c r="J15" s="48">
        <f t="shared" si="3"/>
        <v>2346</v>
      </c>
      <c r="K15" s="17" t="str">
        <f>VLOOKUP(C15,'[1]ESTADO DE CADA FACTURA'!$G$3:$G$204,1,0)</f>
        <v>FV21403</v>
      </c>
      <c r="L15" s="2">
        <f>VLOOKUP(C15,'[1]ESTADO DE CADA FACTURA'!$G$3:$U$204,15,0)</f>
        <v>123800</v>
      </c>
      <c r="M15" s="3">
        <v>0</v>
      </c>
      <c r="N15" s="3">
        <f>VLOOKUP(C15,'[1]ESTADO DE CADA FACTURA'!$G$3:$AE$204,25,0)</f>
        <v>0</v>
      </c>
      <c r="O15" s="3">
        <f t="shared" si="0"/>
        <v>123800</v>
      </c>
      <c r="P15" t="s">
        <v>26</v>
      </c>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row>
    <row r="16" spans="1:67" s="22" customFormat="1" ht="16.5" x14ac:dyDescent="0.3">
      <c r="A16" s="44" t="s">
        <v>19</v>
      </c>
      <c r="B16" s="44">
        <v>21509</v>
      </c>
      <c r="C16" s="44" t="str">
        <f t="shared" si="1"/>
        <v>FV21509</v>
      </c>
      <c r="D16" s="44" t="s">
        <v>27</v>
      </c>
      <c r="E16" s="45"/>
      <c r="F16" s="46">
        <v>101100</v>
      </c>
      <c r="G16" s="47">
        <v>0</v>
      </c>
      <c r="H16" s="47">
        <v>0</v>
      </c>
      <c r="I16" s="47">
        <f t="shared" si="2"/>
        <v>101100</v>
      </c>
      <c r="J16" s="48">
        <f t="shared" si="3"/>
        <v>2315</v>
      </c>
      <c r="K16" s="19" t="str">
        <f>VLOOKUP(C16,'[1]ESTADO DE CADA FACTURA'!$G$3:$G$204,1,0)</f>
        <v>FV21509</v>
      </c>
      <c r="L16" s="20">
        <f>VLOOKUP(C16,'[1]ESTADO DE CADA FACTURA'!$G$3:$U$204,15,0)</f>
        <v>1371000</v>
      </c>
      <c r="M16" s="21">
        <f>VLOOKUP(C16,'[1]ESTADO DE CADA FACTURA'!$G$9:$Y$21,19,0)</f>
        <v>101100</v>
      </c>
      <c r="N16" s="21">
        <f>VLOOKUP(C16,'[1]ESTADO DE CADA FACTURA'!$G$3:$AE$204,25,0)</f>
        <v>1269900</v>
      </c>
      <c r="O16" s="21">
        <f t="shared" si="0"/>
        <v>0</v>
      </c>
      <c r="P16" s="22" t="s">
        <v>28</v>
      </c>
      <c r="R16" s="22" t="s">
        <v>29</v>
      </c>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row>
    <row r="17" spans="1:67" ht="16.5" x14ac:dyDescent="0.3">
      <c r="A17" s="44" t="s">
        <v>19</v>
      </c>
      <c r="B17" s="44">
        <v>21546</v>
      </c>
      <c r="C17" s="44" t="str">
        <f t="shared" si="1"/>
        <v>FV21546</v>
      </c>
      <c r="D17" s="44" t="s">
        <v>30</v>
      </c>
      <c r="E17" s="45"/>
      <c r="F17" s="46">
        <v>96600</v>
      </c>
      <c r="G17" s="47">
        <v>0</v>
      </c>
      <c r="H17" s="47">
        <v>0</v>
      </c>
      <c r="I17" s="47">
        <f t="shared" si="2"/>
        <v>96600</v>
      </c>
      <c r="J17" s="48">
        <f t="shared" si="3"/>
        <v>2284</v>
      </c>
      <c r="K17" s="17" t="str">
        <f>VLOOKUP(C17,'[1]ESTADO DE CADA FACTURA'!$G$3:$G$204,1,0)</f>
        <v>FV21546</v>
      </c>
      <c r="L17" s="2">
        <f>VLOOKUP(C17,'[1]ESTADO DE CADA FACTURA'!$G$3:$U$204,15,0)</f>
        <v>2476000</v>
      </c>
      <c r="M17" s="3">
        <f>VLOOKUP(C17,'[1]ESTADO DE CADA FACTURA'!$G$9:$Y$21,19,0)</f>
        <v>96600</v>
      </c>
      <c r="N17" s="3">
        <f>VLOOKUP(C17,'[1]ESTADO DE CADA FACTURA'!$G$3:$AE$204,25,0)</f>
        <v>2379400</v>
      </c>
      <c r="O17" s="3">
        <f t="shared" si="0"/>
        <v>0</v>
      </c>
      <c r="P17" t="s">
        <v>21</v>
      </c>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row>
    <row r="18" spans="1:67" ht="16.5" x14ac:dyDescent="0.3">
      <c r="A18" s="44" t="s">
        <v>19</v>
      </c>
      <c r="B18" s="44">
        <v>21545</v>
      </c>
      <c r="C18" s="44" t="str">
        <f t="shared" si="1"/>
        <v>FV21545</v>
      </c>
      <c r="D18" s="44" t="s">
        <v>30</v>
      </c>
      <c r="E18" s="45"/>
      <c r="F18" s="46">
        <v>573300</v>
      </c>
      <c r="G18" s="47">
        <v>573300</v>
      </c>
      <c r="H18" s="47">
        <v>0</v>
      </c>
      <c r="I18" s="47">
        <f t="shared" si="2"/>
        <v>0</v>
      </c>
      <c r="J18" s="48">
        <f t="shared" si="3"/>
        <v>2284</v>
      </c>
      <c r="K18" s="17" t="str">
        <f>VLOOKUP(C18,'[1]ESTADO DE CADA FACTURA'!$G$3:$G$204,1,0)</f>
        <v>FV21545</v>
      </c>
      <c r="L18" s="2">
        <f>VLOOKUP(C18,'[1]ESTADO DE CADA FACTURA'!$G$3:$U$204,15,0)</f>
        <v>573300</v>
      </c>
      <c r="M18" s="3">
        <v>0</v>
      </c>
      <c r="N18" s="3">
        <f>VLOOKUP(C18,'[1]ESTADO DE CADA FACTURA'!$G$3:$AE$204,25,0)</f>
        <v>573300</v>
      </c>
      <c r="O18" s="3">
        <f t="shared" si="0"/>
        <v>0</v>
      </c>
      <c r="P18" t="s">
        <v>24</v>
      </c>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row>
    <row r="19" spans="1:67" s="22" customFormat="1" ht="16.5" x14ac:dyDescent="0.3">
      <c r="A19" s="44" t="s">
        <v>19</v>
      </c>
      <c r="B19" s="44">
        <v>21755</v>
      </c>
      <c r="C19" s="44" t="str">
        <f t="shared" si="1"/>
        <v>FV21755</v>
      </c>
      <c r="D19" s="44" t="s">
        <v>31</v>
      </c>
      <c r="E19" s="45"/>
      <c r="F19" s="46">
        <v>634100</v>
      </c>
      <c r="G19" s="47">
        <v>0</v>
      </c>
      <c r="H19" s="47">
        <v>0</v>
      </c>
      <c r="I19" s="47">
        <f t="shared" si="2"/>
        <v>634100</v>
      </c>
      <c r="J19" s="48">
        <f t="shared" si="3"/>
        <v>2193</v>
      </c>
      <c r="K19" s="19" t="str">
        <f>VLOOKUP(C19,'[1]ESTADO DE CADA FACTURA'!$G$3:$G$204,1,0)</f>
        <v>FV21755</v>
      </c>
      <c r="L19" s="20">
        <f>VLOOKUP(C19,'[1]ESTADO DE CADA FACTURA'!$G$3:$U$204,15,0)</f>
        <v>1695400</v>
      </c>
      <c r="M19" s="21">
        <f>VLOOKUP(C19,'[1]ESTADO DE CADA FACTURA'!$G$9:$Y$21,19,0)</f>
        <v>634100</v>
      </c>
      <c r="N19" s="21">
        <f>VLOOKUP(C19,'[1]ESTADO DE CADA FACTURA'!$G$3:$AE$204,25,0)</f>
        <v>1061300</v>
      </c>
      <c r="O19" s="21">
        <f t="shared" si="0"/>
        <v>0</v>
      </c>
      <c r="P19" s="22" t="s">
        <v>28</v>
      </c>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row>
    <row r="20" spans="1:67" s="22" customFormat="1" ht="16.5" x14ac:dyDescent="0.3">
      <c r="A20" s="44" t="s">
        <v>19</v>
      </c>
      <c r="B20" s="44">
        <v>21885</v>
      </c>
      <c r="C20" s="44" t="str">
        <f t="shared" si="1"/>
        <v>FV21885</v>
      </c>
      <c r="D20" s="44" t="s">
        <v>32</v>
      </c>
      <c r="E20" s="45"/>
      <c r="F20" s="46">
        <v>267000</v>
      </c>
      <c r="G20" s="47">
        <v>0</v>
      </c>
      <c r="H20" s="47">
        <v>0</v>
      </c>
      <c r="I20" s="47">
        <f t="shared" si="2"/>
        <v>267000</v>
      </c>
      <c r="J20" s="48">
        <f t="shared" si="3"/>
        <v>2131</v>
      </c>
      <c r="K20" s="19" t="str">
        <f>VLOOKUP(C20,'[1]ESTADO DE CADA FACTURA'!$G$3:$G$204,1,0)</f>
        <v>FV21885</v>
      </c>
      <c r="L20" s="20">
        <f>VLOOKUP(C20,'[1]ESTADO DE CADA FACTURA'!$G$3:$U$204,15,0)</f>
        <v>0</v>
      </c>
      <c r="M20" s="21">
        <v>0</v>
      </c>
      <c r="N20" s="21">
        <f>VLOOKUP(C20,'[1]ESTADO DE CADA FACTURA'!$G$3:$AE$204,25,0)</f>
        <v>0</v>
      </c>
      <c r="O20" s="21">
        <f t="shared" si="0"/>
        <v>0</v>
      </c>
      <c r="P20" s="22" t="s">
        <v>28</v>
      </c>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row>
    <row r="21" spans="1:67" ht="16.5" x14ac:dyDescent="0.3">
      <c r="A21" s="44" t="s">
        <v>19</v>
      </c>
      <c r="B21" s="44">
        <v>21884</v>
      </c>
      <c r="C21" s="44" t="str">
        <f t="shared" si="1"/>
        <v>FV21884</v>
      </c>
      <c r="D21" s="44" t="s">
        <v>32</v>
      </c>
      <c r="E21" s="45"/>
      <c r="F21" s="46">
        <v>76300</v>
      </c>
      <c r="G21" s="47">
        <v>0</v>
      </c>
      <c r="H21" s="47">
        <v>0</v>
      </c>
      <c r="I21" s="47">
        <f t="shared" si="2"/>
        <v>76300</v>
      </c>
      <c r="J21" s="48">
        <f t="shared" si="3"/>
        <v>2131</v>
      </c>
      <c r="K21" s="17" t="str">
        <f>VLOOKUP(C21,'[1]ESTADO DE CADA FACTURA'!$G$3:$G$204,1,0)</f>
        <v>FV21884</v>
      </c>
      <c r="L21" s="2">
        <f>VLOOKUP(C21,'[1]ESTADO DE CADA FACTURA'!$G$3:$U$204,15,0)</f>
        <v>322100</v>
      </c>
      <c r="M21" s="3">
        <f>VLOOKUP(C21,'[1]ESTADO DE CADA FACTURA'!$G$9:$Y$21,19,0)</f>
        <v>76300</v>
      </c>
      <c r="N21" s="3">
        <f>VLOOKUP(C21,'[1]ESTADO DE CADA FACTURA'!$G$3:$AE$204,25,0)</f>
        <v>245800</v>
      </c>
      <c r="O21" s="3">
        <f t="shared" si="0"/>
        <v>0</v>
      </c>
      <c r="P21" t="s">
        <v>21</v>
      </c>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row>
    <row r="22" spans="1:67" ht="16.5" x14ac:dyDescent="0.3">
      <c r="A22" s="44" t="s">
        <v>19</v>
      </c>
      <c r="B22" s="44">
        <v>21955</v>
      </c>
      <c r="C22" s="44" t="str">
        <f t="shared" si="1"/>
        <v>FV21955</v>
      </c>
      <c r="D22" s="44" t="s">
        <v>33</v>
      </c>
      <c r="E22" s="45"/>
      <c r="F22" s="46">
        <v>1581100</v>
      </c>
      <c r="G22" s="47">
        <v>1464500</v>
      </c>
      <c r="H22" s="47">
        <v>0</v>
      </c>
      <c r="I22" s="47">
        <f t="shared" si="2"/>
        <v>116600</v>
      </c>
      <c r="J22" s="48">
        <f t="shared" si="3"/>
        <v>2102</v>
      </c>
      <c r="K22" s="17" t="str">
        <f>VLOOKUP(C22,'[1]ESTADO DE CADA FACTURA'!$G$3:$G$204,1,0)</f>
        <v>FV21955</v>
      </c>
      <c r="L22" s="2">
        <f>VLOOKUP(C22,'[1]ESTADO DE CADA FACTURA'!$G$3:$U$204,15,0)</f>
        <v>1581100</v>
      </c>
      <c r="M22" s="3">
        <f>VLOOKUP(C22,'[1]ESTADO DE CADA FACTURA'!$G$9:$Y$21,19,0)</f>
        <v>116600</v>
      </c>
      <c r="N22" s="3">
        <f>VLOOKUP(C22,'[1]ESTADO DE CADA FACTURA'!$G$3:$AE$204,25,0)</f>
        <v>1464500</v>
      </c>
      <c r="O22" s="3">
        <f t="shared" si="0"/>
        <v>0</v>
      </c>
      <c r="P22" t="s">
        <v>21</v>
      </c>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row>
    <row r="23" spans="1:67" ht="16.5" x14ac:dyDescent="0.3">
      <c r="A23" s="44" t="s">
        <v>19</v>
      </c>
      <c r="B23" s="44">
        <v>21954</v>
      </c>
      <c r="C23" s="44" t="str">
        <f t="shared" si="1"/>
        <v>FV21954</v>
      </c>
      <c r="D23" s="44" t="s">
        <v>33</v>
      </c>
      <c r="E23" s="45"/>
      <c r="F23" s="46">
        <v>89200</v>
      </c>
      <c r="G23" s="47">
        <v>89200</v>
      </c>
      <c r="H23" s="47">
        <v>0</v>
      </c>
      <c r="I23" s="47">
        <f t="shared" si="2"/>
        <v>0</v>
      </c>
      <c r="J23" s="48">
        <f t="shared" si="3"/>
        <v>2102</v>
      </c>
      <c r="K23" s="17" t="str">
        <f>VLOOKUP(C23,'[1]ESTADO DE CADA FACTURA'!$G$3:$G$204,1,0)</f>
        <v>FV21954</v>
      </c>
      <c r="L23" s="2">
        <f>VLOOKUP(C23,'[1]ESTADO DE CADA FACTURA'!$G$3:$U$204,15,0)</f>
        <v>89200</v>
      </c>
      <c r="M23" s="3">
        <v>0</v>
      </c>
      <c r="N23" s="3">
        <f>VLOOKUP(C23,'[1]ESTADO DE CADA FACTURA'!$G$3:$AE$204,25,0)</f>
        <v>89200</v>
      </c>
      <c r="O23" s="3">
        <f t="shared" si="0"/>
        <v>0</v>
      </c>
      <c r="P23" t="s">
        <v>24</v>
      </c>
    </row>
    <row r="24" spans="1:67" ht="16.5" x14ac:dyDescent="0.3">
      <c r="A24" s="44" t="s">
        <v>19</v>
      </c>
      <c r="B24" s="44">
        <v>22048</v>
      </c>
      <c r="C24" s="44" t="str">
        <f t="shared" si="1"/>
        <v>FV22048</v>
      </c>
      <c r="D24" s="44" t="s">
        <v>34</v>
      </c>
      <c r="E24" s="45"/>
      <c r="F24" s="46">
        <v>6107800</v>
      </c>
      <c r="G24" s="47">
        <v>0</v>
      </c>
      <c r="H24" s="47">
        <v>0</v>
      </c>
      <c r="I24" s="47">
        <f t="shared" si="2"/>
        <v>6107800</v>
      </c>
      <c r="J24" s="48">
        <f t="shared" si="3"/>
        <v>2071</v>
      </c>
      <c r="K24" s="23" t="str">
        <f>VLOOKUP(C24,'[1]ESTADO DE CADA FACTURA'!$G$3:$G$204,1,0)</f>
        <v>FV22048</v>
      </c>
      <c r="L24" s="24">
        <v>6107800</v>
      </c>
      <c r="M24" s="25">
        <v>0</v>
      </c>
      <c r="N24" s="25">
        <f>VLOOKUP(C24,'[1]ESTADO DE CADA FACTURA'!$G$3:$AE$204,25,0)</f>
        <v>0</v>
      </c>
      <c r="O24" s="25">
        <f t="shared" si="0"/>
        <v>6107800</v>
      </c>
      <c r="P24" s="16" t="s">
        <v>35</v>
      </c>
    </row>
    <row r="25" spans="1:67" ht="16.5" x14ac:dyDescent="0.3">
      <c r="A25" s="44" t="s">
        <v>19</v>
      </c>
      <c r="B25" s="44">
        <v>22097</v>
      </c>
      <c r="C25" s="44" t="str">
        <f t="shared" si="1"/>
        <v>FV22097</v>
      </c>
      <c r="D25" s="44" t="s">
        <v>36</v>
      </c>
      <c r="E25" s="45"/>
      <c r="F25" s="46">
        <v>717100</v>
      </c>
      <c r="G25" s="47">
        <v>0</v>
      </c>
      <c r="H25" s="47">
        <v>0</v>
      </c>
      <c r="I25" s="47">
        <f t="shared" si="2"/>
        <v>717100</v>
      </c>
      <c r="J25" s="48">
        <f t="shared" si="3"/>
        <v>2041</v>
      </c>
      <c r="K25" s="23" t="str">
        <f>VLOOKUP(C25,'[1]ESTADO DE CADA FACTURA'!$G$3:$G$204,1,0)</f>
        <v>FV22097</v>
      </c>
      <c r="L25" s="24">
        <v>717100</v>
      </c>
      <c r="M25" s="25">
        <v>0</v>
      </c>
      <c r="N25" s="25">
        <f>VLOOKUP(C25,'[1]ESTADO DE CADA FACTURA'!$G$3:$AE$204,25,0)</f>
        <v>0</v>
      </c>
      <c r="O25" s="25">
        <f t="shared" si="0"/>
        <v>717100</v>
      </c>
      <c r="P25" s="16" t="s">
        <v>35</v>
      </c>
    </row>
    <row r="26" spans="1:67" ht="16.5" x14ac:dyDescent="0.3">
      <c r="A26" s="44" t="s">
        <v>19</v>
      </c>
      <c r="B26" s="44">
        <v>22096</v>
      </c>
      <c r="C26" s="44" t="str">
        <f t="shared" si="1"/>
        <v>FV22096</v>
      </c>
      <c r="D26" s="44" t="s">
        <v>36</v>
      </c>
      <c r="E26" s="45"/>
      <c r="F26" s="46">
        <v>598200</v>
      </c>
      <c r="G26" s="47">
        <v>0</v>
      </c>
      <c r="H26" s="47">
        <v>0</v>
      </c>
      <c r="I26" s="47">
        <f t="shared" si="2"/>
        <v>598200</v>
      </c>
      <c r="J26" s="48">
        <f t="shared" si="3"/>
        <v>2041</v>
      </c>
      <c r="K26" s="23" t="str">
        <f>VLOOKUP(C26,'[1]ESTADO DE CADA FACTURA'!$G$3:$G$204,1,0)</f>
        <v>FV22096</v>
      </c>
      <c r="L26" s="24">
        <v>598200</v>
      </c>
      <c r="M26" s="25">
        <v>0</v>
      </c>
      <c r="N26" s="25">
        <f>VLOOKUP(C26,'[1]ESTADO DE CADA FACTURA'!$G$3:$AE$204,25,0)</f>
        <v>0</v>
      </c>
      <c r="O26" s="25">
        <f t="shared" si="0"/>
        <v>598200</v>
      </c>
      <c r="P26" s="16" t="s">
        <v>35</v>
      </c>
    </row>
    <row r="27" spans="1:67" ht="16.5" x14ac:dyDescent="0.3">
      <c r="A27" s="44" t="s">
        <v>19</v>
      </c>
      <c r="B27" s="44">
        <v>22144</v>
      </c>
      <c r="C27" s="44" t="str">
        <f t="shared" si="1"/>
        <v>FV22144</v>
      </c>
      <c r="D27" s="44" t="s">
        <v>37</v>
      </c>
      <c r="E27" s="45"/>
      <c r="F27" s="46">
        <v>187900</v>
      </c>
      <c r="G27" s="47">
        <v>0</v>
      </c>
      <c r="H27" s="47">
        <v>0</v>
      </c>
      <c r="I27" s="47">
        <f t="shared" si="2"/>
        <v>187900</v>
      </c>
      <c r="J27" s="48">
        <f t="shared" si="3"/>
        <v>2010</v>
      </c>
      <c r="K27" s="23" t="str">
        <f>VLOOKUP(C27,'[1]ESTADO DE CADA FACTURA'!$G$3:$G$204,1,0)</f>
        <v>FV22144</v>
      </c>
      <c r="L27" s="24">
        <v>187900</v>
      </c>
      <c r="M27" s="25">
        <v>0</v>
      </c>
      <c r="N27" s="25">
        <f>VLOOKUP(C27,'[1]ESTADO DE CADA FACTURA'!$G$3:$AE$204,25,0)</f>
        <v>0</v>
      </c>
      <c r="O27" s="25">
        <f t="shared" si="0"/>
        <v>187900</v>
      </c>
      <c r="P27" s="16" t="s">
        <v>35</v>
      </c>
    </row>
    <row r="28" spans="1:67" ht="16.5" x14ac:dyDescent="0.3">
      <c r="A28" s="44" t="s">
        <v>19</v>
      </c>
      <c r="B28" s="44">
        <v>22143</v>
      </c>
      <c r="C28" s="44" t="str">
        <f t="shared" si="1"/>
        <v>FV22143</v>
      </c>
      <c r="D28" s="44" t="s">
        <v>37</v>
      </c>
      <c r="E28" s="45"/>
      <c r="F28" s="46">
        <v>297300</v>
      </c>
      <c r="G28" s="47">
        <v>0</v>
      </c>
      <c r="H28" s="47">
        <v>0</v>
      </c>
      <c r="I28" s="47">
        <f t="shared" si="2"/>
        <v>297300</v>
      </c>
      <c r="J28" s="48">
        <f t="shared" si="3"/>
        <v>2010</v>
      </c>
      <c r="K28" s="23" t="str">
        <f>VLOOKUP(C28,'[1]ESTADO DE CADA FACTURA'!$G$3:$G$204,1,0)</f>
        <v>FV22143</v>
      </c>
      <c r="L28" s="24">
        <v>297300</v>
      </c>
      <c r="M28" s="25">
        <v>0</v>
      </c>
      <c r="N28" s="25">
        <f>VLOOKUP(C28,'[1]ESTADO DE CADA FACTURA'!$G$3:$AE$204,25,0)</f>
        <v>0</v>
      </c>
      <c r="O28" s="25">
        <f t="shared" si="0"/>
        <v>297300</v>
      </c>
      <c r="P28" s="16" t="s">
        <v>35</v>
      </c>
    </row>
    <row r="29" spans="1:67" ht="16.5" x14ac:dyDescent="0.3">
      <c r="A29" s="44" t="s">
        <v>19</v>
      </c>
      <c r="B29" s="44">
        <v>22234</v>
      </c>
      <c r="C29" s="44" t="str">
        <f t="shared" si="1"/>
        <v>FV22234</v>
      </c>
      <c r="D29" s="44" t="s">
        <v>38</v>
      </c>
      <c r="E29" s="45"/>
      <c r="F29" s="46">
        <v>176900</v>
      </c>
      <c r="G29" s="47">
        <v>0</v>
      </c>
      <c r="H29" s="47">
        <v>0</v>
      </c>
      <c r="I29" s="47">
        <f t="shared" si="2"/>
        <v>176900</v>
      </c>
      <c r="J29" s="48">
        <f t="shared" si="3"/>
        <v>1980</v>
      </c>
      <c r="K29" s="23" t="str">
        <f>VLOOKUP(C29,'[1]ESTADO DE CADA FACTURA'!$G$3:$G$204,1,0)</f>
        <v>FV22234</v>
      </c>
      <c r="L29" s="24">
        <v>176900</v>
      </c>
      <c r="M29" s="25">
        <v>0</v>
      </c>
      <c r="N29" s="25">
        <f>VLOOKUP(C29,'[1]ESTADO DE CADA FACTURA'!$G$3:$AE$204,25,0)</f>
        <v>0</v>
      </c>
      <c r="O29" s="25">
        <f t="shared" si="0"/>
        <v>176900</v>
      </c>
      <c r="P29" s="16" t="s">
        <v>35</v>
      </c>
    </row>
    <row r="30" spans="1:67" ht="16.5" x14ac:dyDescent="0.3">
      <c r="A30" s="44" t="s">
        <v>19</v>
      </c>
      <c r="B30" s="44">
        <v>22301</v>
      </c>
      <c r="C30" s="44" t="str">
        <f t="shared" si="1"/>
        <v>FV22301</v>
      </c>
      <c r="D30" s="44" t="s">
        <v>38</v>
      </c>
      <c r="E30" s="45"/>
      <c r="F30" s="46">
        <v>305500</v>
      </c>
      <c r="G30" s="47">
        <v>0</v>
      </c>
      <c r="H30" s="47">
        <v>0</v>
      </c>
      <c r="I30" s="47">
        <f t="shared" si="2"/>
        <v>305500</v>
      </c>
      <c r="J30" s="48">
        <f t="shared" si="3"/>
        <v>1980</v>
      </c>
      <c r="K30" s="23" t="str">
        <f>VLOOKUP(C30,'[1]ESTADO DE CADA FACTURA'!$G$3:$G$204,1,0)</f>
        <v>FV22301</v>
      </c>
      <c r="L30" s="24">
        <v>305500</v>
      </c>
      <c r="M30" s="25">
        <v>0</v>
      </c>
      <c r="N30" s="25">
        <f>VLOOKUP(C30,'[1]ESTADO DE CADA FACTURA'!$G$3:$AE$204,25,0)</f>
        <v>0</v>
      </c>
      <c r="O30" s="25">
        <f t="shared" si="0"/>
        <v>305500</v>
      </c>
      <c r="P30" s="16" t="s">
        <v>35</v>
      </c>
    </row>
    <row r="31" spans="1:67" ht="16.5" x14ac:dyDescent="0.3">
      <c r="A31" s="44" t="s">
        <v>19</v>
      </c>
      <c r="B31" s="44">
        <v>22321</v>
      </c>
      <c r="C31" s="44" t="str">
        <f t="shared" si="1"/>
        <v>FV22321</v>
      </c>
      <c r="D31" s="44" t="s">
        <v>39</v>
      </c>
      <c r="E31" s="45"/>
      <c r="F31" s="46">
        <v>1111300</v>
      </c>
      <c r="G31" s="47">
        <v>0</v>
      </c>
      <c r="H31" s="47">
        <v>0</v>
      </c>
      <c r="I31" s="47">
        <f t="shared" si="2"/>
        <v>1111300</v>
      </c>
      <c r="J31" s="48">
        <f t="shared" si="3"/>
        <v>1949</v>
      </c>
      <c r="K31" s="23" t="str">
        <f>VLOOKUP(C31,'[1]ESTADO DE CADA FACTURA'!$G$3:$G$204,1,0)</f>
        <v>FV22321</v>
      </c>
      <c r="L31" s="24">
        <v>1111300</v>
      </c>
      <c r="M31" s="25">
        <v>0</v>
      </c>
      <c r="N31" s="25">
        <f>VLOOKUP(C31,'[1]ESTADO DE CADA FACTURA'!$G$3:$AE$204,25,0)</f>
        <v>0</v>
      </c>
      <c r="O31" s="25">
        <f t="shared" si="0"/>
        <v>1111300</v>
      </c>
      <c r="P31" s="16" t="s">
        <v>35</v>
      </c>
    </row>
    <row r="32" spans="1:67" ht="16.5" x14ac:dyDescent="0.3">
      <c r="A32" s="44" t="s">
        <v>19</v>
      </c>
      <c r="B32" s="44">
        <v>22322</v>
      </c>
      <c r="C32" s="44" t="str">
        <f t="shared" si="1"/>
        <v>FV22322</v>
      </c>
      <c r="D32" s="44" t="s">
        <v>39</v>
      </c>
      <c r="E32" s="45"/>
      <c r="F32" s="46">
        <v>64300</v>
      </c>
      <c r="G32" s="47">
        <v>64300</v>
      </c>
      <c r="H32" s="47">
        <v>0</v>
      </c>
      <c r="I32" s="47">
        <f t="shared" si="2"/>
        <v>0</v>
      </c>
      <c r="J32" s="48">
        <f t="shared" si="3"/>
        <v>1949</v>
      </c>
      <c r="K32" s="17" t="str">
        <f>VLOOKUP(C32,'[1]ESTADO DE CADA FACTURA'!$G$3:$G$204,1,0)</f>
        <v>FV22322</v>
      </c>
      <c r="L32" s="2">
        <f>VLOOKUP(C32,'[1]ESTADO DE CADA FACTURA'!$G$3:$U$204,15,0)</f>
        <v>64300</v>
      </c>
      <c r="M32" s="3">
        <v>0</v>
      </c>
      <c r="N32" s="3">
        <f>VLOOKUP(C32,'[1]ESTADO DE CADA FACTURA'!$G$3:$AE$204,25,0)</f>
        <v>64300</v>
      </c>
      <c r="O32" s="3">
        <f t="shared" si="0"/>
        <v>0</v>
      </c>
      <c r="P32" t="s">
        <v>24</v>
      </c>
    </row>
    <row r="33" spans="1:81" ht="16.5" x14ac:dyDescent="0.3">
      <c r="A33" s="44" t="s">
        <v>19</v>
      </c>
      <c r="B33" s="44">
        <v>22436</v>
      </c>
      <c r="C33" s="44" t="str">
        <f t="shared" si="1"/>
        <v>FV22436</v>
      </c>
      <c r="D33" s="44" t="s">
        <v>40</v>
      </c>
      <c r="E33" s="51"/>
      <c r="F33" s="46">
        <v>1233200</v>
      </c>
      <c r="G33" s="47">
        <v>0</v>
      </c>
      <c r="H33" s="47">
        <v>0</v>
      </c>
      <c r="I33" s="47">
        <f t="shared" si="2"/>
        <v>1233200</v>
      </c>
      <c r="J33" s="48">
        <f t="shared" si="3"/>
        <v>1918</v>
      </c>
      <c r="K33" s="23" t="str">
        <f>VLOOKUP(C33,'[1]ESTADO DE CADA FACTURA'!$G$3:$G$204,1,0)</f>
        <v>FV22436</v>
      </c>
      <c r="L33" s="24">
        <v>1233200</v>
      </c>
      <c r="M33" s="25">
        <v>0</v>
      </c>
      <c r="N33" s="25">
        <f>VLOOKUP(C33,'[1]ESTADO DE CADA FACTURA'!$G$3:$AE$204,25,0)</f>
        <v>0</v>
      </c>
      <c r="O33" s="25">
        <f t="shared" si="0"/>
        <v>1233200</v>
      </c>
      <c r="P33" s="16" t="s">
        <v>35</v>
      </c>
    </row>
    <row r="34" spans="1:81" ht="16.5" x14ac:dyDescent="0.3">
      <c r="A34" s="44" t="s">
        <v>19</v>
      </c>
      <c r="B34" s="44">
        <v>22430</v>
      </c>
      <c r="C34" s="44" t="str">
        <f t="shared" si="1"/>
        <v>FV22430</v>
      </c>
      <c r="D34" s="44" t="s">
        <v>40</v>
      </c>
      <c r="E34" s="45"/>
      <c r="F34" s="46">
        <v>46400</v>
      </c>
      <c r="G34" s="47">
        <v>0</v>
      </c>
      <c r="H34" s="47">
        <v>0</v>
      </c>
      <c r="I34" s="47">
        <f t="shared" si="2"/>
        <v>46400</v>
      </c>
      <c r="J34" s="48">
        <f t="shared" si="3"/>
        <v>1918</v>
      </c>
      <c r="K34" s="23" t="str">
        <f>VLOOKUP(C34,'[1]ESTADO DE CADA FACTURA'!$G$3:$G$204,1,0)</f>
        <v>FV22430</v>
      </c>
      <c r="L34" s="24">
        <v>46400</v>
      </c>
      <c r="M34" s="25">
        <v>0</v>
      </c>
      <c r="N34" s="25">
        <f>VLOOKUP(C34,'[1]ESTADO DE CADA FACTURA'!$G$3:$AE$204,25,0)</f>
        <v>0</v>
      </c>
      <c r="O34" s="25">
        <f t="shared" si="0"/>
        <v>46400</v>
      </c>
      <c r="P34" s="16" t="s">
        <v>35</v>
      </c>
    </row>
    <row r="35" spans="1:81" ht="16.5" x14ac:dyDescent="0.3">
      <c r="A35" s="44" t="s">
        <v>19</v>
      </c>
      <c r="B35" s="44">
        <v>22475</v>
      </c>
      <c r="C35" s="44" t="str">
        <f t="shared" si="1"/>
        <v>FV22475</v>
      </c>
      <c r="D35" s="44" t="s">
        <v>41</v>
      </c>
      <c r="E35" s="45"/>
      <c r="F35" s="46">
        <v>1323800</v>
      </c>
      <c r="G35" s="47">
        <v>0</v>
      </c>
      <c r="H35" s="47">
        <v>0</v>
      </c>
      <c r="I35" s="47">
        <f t="shared" si="2"/>
        <v>1323800</v>
      </c>
      <c r="J35" s="48">
        <f t="shared" si="3"/>
        <v>1888</v>
      </c>
      <c r="K35" s="23" t="str">
        <f>VLOOKUP(C35,'[1]ESTADO DE CADA FACTURA'!$G$3:$G$204,1,0)</f>
        <v>FV22475</v>
      </c>
      <c r="L35" s="24">
        <v>1323800</v>
      </c>
      <c r="M35" s="25">
        <v>0</v>
      </c>
      <c r="N35" s="25">
        <f>VLOOKUP(C35,'[1]ESTADO DE CADA FACTURA'!$G$3:$AE$204,25,0)</f>
        <v>0</v>
      </c>
      <c r="O35" s="25">
        <f t="shared" si="0"/>
        <v>1323800</v>
      </c>
      <c r="P35" s="16" t="s">
        <v>35</v>
      </c>
    </row>
    <row r="36" spans="1:81" ht="16.5" x14ac:dyDescent="0.3">
      <c r="A36" s="44" t="s">
        <v>19</v>
      </c>
      <c r="B36" s="44">
        <v>22473</v>
      </c>
      <c r="C36" s="44" t="str">
        <f t="shared" si="1"/>
        <v>FV22473</v>
      </c>
      <c r="D36" s="44" t="s">
        <v>41</v>
      </c>
      <c r="E36" s="45"/>
      <c r="F36" s="46">
        <v>2352600</v>
      </c>
      <c r="G36" s="47">
        <v>0</v>
      </c>
      <c r="H36" s="47">
        <v>0</v>
      </c>
      <c r="I36" s="47">
        <f t="shared" si="2"/>
        <v>2352600</v>
      </c>
      <c r="J36" s="48">
        <f t="shared" si="3"/>
        <v>1888</v>
      </c>
      <c r="K36" s="23" t="str">
        <f>VLOOKUP(C36,'[1]ESTADO DE CADA FACTURA'!$G$3:$G$204,1,0)</f>
        <v>FV22473</v>
      </c>
      <c r="L36" s="24">
        <v>2352600</v>
      </c>
      <c r="M36" s="25">
        <v>0</v>
      </c>
      <c r="N36" s="25">
        <f>VLOOKUP(C36,'[1]ESTADO DE CADA FACTURA'!$G$3:$AE$204,25,0)</f>
        <v>0</v>
      </c>
      <c r="O36" s="25">
        <f t="shared" si="0"/>
        <v>2352600</v>
      </c>
      <c r="P36" s="16" t="s">
        <v>35</v>
      </c>
    </row>
    <row r="37" spans="1:81" ht="16.5" x14ac:dyDescent="0.3">
      <c r="A37" s="44" t="s">
        <v>19</v>
      </c>
      <c r="B37" s="44">
        <v>22576</v>
      </c>
      <c r="C37" s="44" t="str">
        <f t="shared" si="1"/>
        <v>FV22576</v>
      </c>
      <c r="D37" s="44" t="s">
        <v>42</v>
      </c>
      <c r="E37" s="45"/>
      <c r="F37" s="46">
        <v>925600</v>
      </c>
      <c r="G37" s="47">
        <v>0</v>
      </c>
      <c r="H37" s="47">
        <v>0</v>
      </c>
      <c r="I37" s="47">
        <f t="shared" si="2"/>
        <v>925600</v>
      </c>
      <c r="J37" s="48">
        <f t="shared" si="3"/>
        <v>1857</v>
      </c>
      <c r="K37" s="23" t="str">
        <f>VLOOKUP(C37,'[1]ESTADO DE CADA FACTURA'!$G$3:$G$204,1,0)</f>
        <v>FV22576</v>
      </c>
      <c r="L37" s="24">
        <v>925600</v>
      </c>
      <c r="M37" s="25">
        <v>0</v>
      </c>
      <c r="N37" s="25">
        <f>VLOOKUP(C37,'[1]ESTADO DE CADA FACTURA'!$G$3:$AE$204,25,0)</f>
        <v>0</v>
      </c>
      <c r="O37" s="25">
        <f t="shared" si="0"/>
        <v>925600</v>
      </c>
      <c r="P37" s="16" t="s">
        <v>35</v>
      </c>
    </row>
    <row r="38" spans="1:81" ht="16.5" x14ac:dyDescent="0.3">
      <c r="A38" s="44" t="s">
        <v>19</v>
      </c>
      <c r="B38" s="44">
        <v>22667</v>
      </c>
      <c r="C38" s="44" t="str">
        <f t="shared" si="1"/>
        <v>FV22667</v>
      </c>
      <c r="D38" s="44" t="s">
        <v>43</v>
      </c>
      <c r="E38" s="45"/>
      <c r="F38" s="46">
        <v>294800</v>
      </c>
      <c r="G38" s="47">
        <v>0</v>
      </c>
      <c r="H38" s="47">
        <v>0</v>
      </c>
      <c r="I38" s="47">
        <f t="shared" si="2"/>
        <v>294800</v>
      </c>
      <c r="J38" s="48">
        <f t="shared" si="3"/>
        <v>1827</v>
      </c>
      <c r="K38" s="23" t="str">
        <f>VLOOKUP(C38,'[1]ESTADO DE CADA FACTURA'!$G$3:$G$204,1,0)</f>
        <v>FV22667</v>
      </c>
      <c r="L38" s="24">
        <v>294800</v>
      </c>
      <c r="M38" s="25">
        <v>0</v>
      </c>
      <c r="N38" s="25">
        <f>VLOOKUP(C38,'[1]ESTADO DE CADA FACTURA'!$G$3:$AE$204,25,0)</f>
        <v>0</v>
      </c>
      <c r="O38" s="25">
        <f t="shared" si="0"/>
        <v>294800</v>
      </c>
      <c r="P38" s="16" t="s">
        <v>35</v>
      </c>
    </row>
    <row r="39" spans="1:81" ht="16.5" x14ac:dyDescent="0.3">
      <c r="A39" s="44" t="s">
        <v>19</v>
      </c>
      <c r="B39" s="44">
        <v>22668</v>
      </c>
      <c r="C39" s="44" t="str">
        <f t="shared" si="1"/>
        <v>FV22668</v>
      </c>
      <c r="D39" s="44" t="s">
        <v>43</v>
      </c>
      <c r="E39" s="45"/>
      <c r="F39" s="46">
        <v>3271000</v>
      </c>
      <c r="G39" s="47">
        <v>0</v>
      </c>
      <c r="H39" s="47">
        <v>0</v>
      </c>
      <c r="I39" s="47">
        <f t="shared" si="2"/>
        <v>3271000</v>
      </c>
      <c r="J39" s="48">
        <f t="shared" si="3"/>
        <v>1827</v>
      </c>
      <c r="K39" s="23" t="str">
        <f>VLOOKUP(C39,'[1]ESTADO DE CADA FACTURA'!$G$3:$G$204,1,0)</f>
        <v>FV22668</v>
      </c>
      <c r="L39" s="24">
        <v>3271000</v>
      </c>
      <c r="M39" s="25">
        <v>0</v>
      </c>
      <c r="N39" s="25">
        <f>VLOOKUP(C39,'[1]ESTADO DE CADA FACTURA'!$G$3:$AE$204,25,0)</f>
        <v>0</v>
      </c>
      <c r="O39" s="25">
        <f t="shared" si="0"/>
        <v>3271000</v>
      </c>
      <c r="P39" s="16" t="s">
        <v>35</v>
      </c>
    </row>
    <row r="40" spans="1:81" ht="16.5" x14ac:dyDescent="0.3">
      <c r="A40" s="44" t="s">
        <v>19</v>
      </c>
      <c r="B40" s="44">
        <v>22666</v>
      </c>
      <c r="C40" s="44" t="str">
        <f t="shared" si="1"/>
        <v>FV22666</v>
      </c>
      <c r="D40" s="44" t="s">
        <v>43</v>
      </c>
      <c r="E40" s="45"/>
      <c r="F40" s="46">
        <v>99100</v>
      </c>
      <c r="G40" s="47">
        <v>0</v>
      </c>
      <c r="H40" s="47">
        <v>0</v>
      </c>
      <c r="I40" s="47">
        <f t="shared" si="2"/>
        <v>99100</v>
      </c>
      <c r="J40" s="48">
        <f t="shared" si="3"/>
        <v>1827</v>
      </c>
      <c r="K40" s="23" t="str">
        <f>VLOOKUP(C40,'[1]ESTADO DE CADA FACTURA'!$G$3:$G$204,1,0)</f>
        <v>FV22666</v>
      </c>
      <c r="L40" s="24">
        <v>99100</v>
      </c>
      <c r="M40" s="25">
        <v>0</v>
      </c>
      <c r="N40" s="25">
        <f>VLOOKUP(C40,'[1]ESTADO DE CADA FACTURA'!$G$3:$AE$204,25,0)</f>
        <v>0</v>
      </c>
      <c r="O40" s="25">
        <f t="shared" si="0"/>
        <v>99100</v>
      </c>
      <c r="P40" s="16" t="s">
        <v>35</v>
      </c>
    </row>
    <row r="41" spans="1:81" ht="16.5" x14ac:dyDescent="0.3">
      <c r="A41" s="44" t="s">
        <v>19</v>
      </c>
      <c r="B41" s="44">
        <v>22771</v>
      </c>
      <c r="C41" s="44" t="str">
        <f t="shared" si="1"/>
        <v>FV22771</v>
      </c>
      <c r="D41" s="44" t="s">
        <v>44</v>
      </c>
      <c r="E41" s="45"/>
      <c r="F41" s="46">
        <v>996300</v>
      </c>
      <c r="G41" s="47">
        <v>0</v>
      </c>
      <c r="H41" s="47">
        <v>0</v>
      </c>
      <c r="I41" s="47">
        <f t="shared" si="2"/>
        <v>996300</v>
      </c>
      <c r="J41" s="48">
        <f t="shared" si="3"/>
        <v>1798</v>
      </c>
      <c r="K41" s="23" t="str">
        <f>VLOOKUP(C41,'[1]ESTADO DE CADA FACTURA'!$G$3:$G$204,1,0)</f>
        <v>FV22771</v>
      </c>
      <c r="L41" s="24">
        <v>996300</v>
      </c>
      <c r="M41" s="25">
        <v>0</v>
      </c>
      <c r="N41" s="25">
        <f>VLOOKUP(C41,'[1]ESTADO DE CADA FACTURA'!$G$3:$AE$204,25,0)</f>
        <v>0</v>
      </c>
      <c r="O41" s="25">
        <f t="shared" si="0"/>
        <v>996300</v>
      </c>
      <c r="P41" s="16" t="s">
        <v>35</v>
      </c>
    </row>
    <row r="42" spans="1:81" ht="16.5" x14ac:dyDescent="0.3">
      <c r="A42" s="44" t="s">
        <v>19</v>
      </c>
      <c r="B42" s="44">
        <v>22770</v>
      </c>
      <c r="C42" s="44" t="str">
        <f t="shared" si="1"/>
        <v>FV22770</v>
      </c>
      <c r="D42" s="44" t="s">
        <v>44</v>
      </c>
      <c r="E42" s="45"/>
      <c r="F42" s="46">
        <v>2352600</v>
      </c>
      <c r="G42" s="47">
        <v>0</v>
      </c>
      <c r="H42" s="47">
        <v>0</v>
      </c>
      <c r="I42" s="47">
        <f t="shared" si="2"/>
        <v>2352600</v>
      </c>
      <c r="J42" s="48">
        <f t="shared" si="3"/>
        <v>1798</v>
      </c>
      <c r="K42" s="23" t="str">
        <f>VLOOKUP(C42,'[1]ESTADO DE CADA FACTURA'!$G$3:$G$204,1,0)</f>
        <v>FV22770</v>
      </c>
      <c r="L42" s="24">
        <v>2352600</v>
      </c>
      <c r="M42" s="25">
        <v>0</v>
      </c>
      <c r="N42" s="25">
        <f>VLOOKUP(C42,'[1]ESTADO DE CADA FACTURA'!$G$3:$AE$204,25,0)</f>
        <v>0</v>
      </c>
      <c r="O42" s="25">
        <f t="shared" si="0"/>
        <v>2352600</v>
      </c>
      <c r="P42" s="16" t="s">
        <v>35</v>
      </c>
    </row>
    <row r="43" spans="1:81" ht="16.5" x14ac:dyDescent="0.3">
      <c r="A43" s="44" t="s">
        <v>19</v>
      </c>
      <c r="B43" s="44">
        <v>22867</v>
      </c>
      <c r="C43" s="44" t="str">
        <f t="shared" si="1"/>
        <v>FV22867</v>
      </c>
      <c r="D43" s="44" t="s">
        <v>45</v>
      </c>
      <c r="E43" s="45"/>
      <c r="F43" s="46">
        <v>2817300</v>
      </c>
      <c r="G43" s="47">
        <v>0</v>
      </c>
      <c r="H43" s="47">
        <v>0</v>
      </c>
      <c r="I43" s="47">
        <f t="shared" si="2"/>
        <v>2817300</v>
      </c>
      <c r="J43" s="48">
        <f t="shared" si="3"/>
        <v>1765</v>
      </c>
      <c r="K43" s="23" t="str">
        <f>VLOOKUP(C43,'[1]ESTADO DE CADA FACTURA'!$G$3:$G$204,1,0)</f>
        <v>FV22867</v>
      </c>
      <c r="L43" s="24">
        <v>2817300</v>
      </c>
      <c r="M43" s="25">
        <v>0</v>
      </c>
      <c r="N43" s="25">
        <f>VLOOKUP(C43,'[1]ESTADO DE CADA FACTURA'!$G$3:$AE$204,25,0)</f>
        <v>0</v>
      </c>
      <c r="O43" s="25">
        <f t="shared" ref="O43:O74" si="4">L43-N43-M43</f>
        <v>2817300</v>
      </c>
      <c r="P43" s="16" t="s">
        <v>35</v>
      </c>
    </row>
    <row r="44" spans="1:81" ht="16.5" x14ac:dyDescent="0.3">
      <c r="A44" s="44" t="s">
        <v>19</v>
      </c>
      <c r="B44" s="44">
        <v>22961</v>
      </c>
      <c r="C44" s="44" t="str">
        <f t="shared" si="1"/>
        <v>FV22961</v>
      </c>
      <c r="D44" s="44" t="s">
        <v>46</v>
      </c>
      <c r="E44" s="45"/>
      <c r="F44" s="46">
        <v>591000</v>
      </c>
      <c r="G44" s="47">
        <v>0</v>
      </c>
      <c r="H44" s="47">
        <v>0</v>
      </c>
      <c r="I44" s="47">
        <f t="shared" si="2"/>
        <v>591000</v>
      </c>
      <c r="J44" s="48">
        <f t="shared" si="3"/>
        <v>1737</v>
      </c>
      <c r="K44" s="23" t="str">
        <f>VLOOKUP(C44,'[1]ESTADO DE CADA FACTURA'!$G$3:$G$204,1,0)</f>
        <v>FV22961</v>
      </c>
      <c r="L44" s="24">
        <v>591000</v>
      </c>
      <c r="M44" s="25">
        <v>0</v>
      </c>
      <c r="N44" s="25">
        <f>VLOOKUP(C44,'[1]ESTADO DE CADA FACTURA'!$G$3:$AE$204,25,0)</f>
        <v>0</v>
      </c>
      <c r="O44" s="25">
        <f t="shared" si="4"/>
        <v>591000</v>
      </c>
      <c r="P44" s="16" t="s">
        <v>35</v>
      </c>
    </row>
    <row r="45" spans="1:81" ht="16.5" x14ac:dyDescent="0.3">
      <c r="A45" s="44" t="s">
        <v>19</v>
      </c>
      <c r="B45" s="44">
        <v>23043</v>
      </c>
      <c r="C45" s="44" t="str">
        <f t="shared" si="1"/>
        <v>FV23043</v>
      </c>
      <c r="D45" s="44" t="s">
        <v>47</v>
      </c>
      <c r="E45" s="45"/>
      <c r="F45" s="46">
        <v>2686300</v>
      </c>
      <c r="G45" s="47">
        <v>0</v>
      </c>
      <c r="H45" s="47">
        <v>0</v>
      </c>
      <c r="I45" s="47">
        <f t="shared" si="2"/>
        <v>2686300</v>
      </c>
      <c r="J45" s="48">
        <f t="shared" si="3"/>
        <v>1706</v>
      </c>
      <c r="K45" s="23" t="str">
        <f>VLOOKUP(C45,'[1]ESTADO DE CADA FACTURA'!$G$3:$G$204,1,0)</f>
        <v>FV23043</v>
      </c>
      <c r="L45" s="24">
        <v>2686300</v>
      </c>
      <c r="M45" s="25">
        <v>0</v>
      </c>
      <c r="N45" s="25">
        <f>VLOOKUP(C45,'[1]ESTADO DE CADA FACTURA'!$G$3:$AE$204,25,0)</f>
        <v>0</v>
      </c>
      <c r="O45" s="25">
        <f t="shared" si="4"/>
        <v>2686300</v>
      </c>
      <c r="P45" s="16" t="s">
        <v>35</v>
      </c>
    </row>
    <row r="46" spans="1:81" ht="16.5" x14ac:dyDescent="0.3">
      <c r="A46" s="44" t="s">
        <v>19</v>
      </c>
      <c r="B46" s="44">
        <v>23132</v>
      </c>
      <c r="C46" s="44" t="str">
        <f t="shared" si="1"/>
        <v>FV23132</v>
      </c>
      <c r="D46" s="44" t="s">
        <v>48</v>
      </c>
      <c r="E46" s="45"/>
      <c r="F46" s="46">
        <v>2521800</v>
      </c>
      <c r="G46" s="47">
        <v>0</v>
      </c>
      <c r="H46" s="47">
        <v>0</v>
      </c>
      <c r="I46" s="47">
        <f t="shared" si="2"/>
        <v>2521800</v>
      </c>
      <c r="J46" s="48">
        <f t="shared" si="3"/>
        <v>1676</v>
      </c>
      <c r="K46" s="23" t="str">
        <f>VLOOKUP(C46,'[1]ESTADO DE CADA FACTURA'!$G$3:$G$204,1,0)</f>
        <v>FV23132</v>
      </c>
      <c r="L46" s="24">
        <v>2521800</v>
      </c>
      <c r="M46" s="25">
        <v>0</v>
      </c>
      <c r="N46" s="25">
        <f>VLOOKUP(C46,'[1]ESTADO DE CADA FACTURA'!$G$3:$AE$204,25,0)</f>
        <v>0</v>
      </c>
      <c r="O46" s="25">
        <f t="shared" si="4"/>
        <v>2521800</v>
      </c>
      <c r="P46" s="16" t="s">
        <v>35</v>
      </c>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row>
    <row r="47" spans="1:81" ht="16.5" x14ac:dyDescent="0.3">
      <c r="A47" s="44" t="s">
        <v>19</v>
      </c>
      <c r="B47" s="44">
        <v>23213</v>
      </c>
      <c r="C47" s="44" t="str">
        <f t="shared" si="1"/>
        <v>FV23213</v>
      </c>
      <c r="D47" s="44" t="s">
        <v>49</v>
      </c>
      <c r="E47" s="45"/>
      <c r="F47" s="46">
        <v>275100</v>
      </c>
      <c r="G47" s="47">
        <v>0</v>
      </c>
      <c r="H47" s="47">
        <v>0</v>
      </c>
      <c r="I47" s="47">
        <f t="shared" si="2"/>
        <v>275100</v>
      </c>
      <c r="J47" s="48">
        <f t="shared" si="3"/>
        <v>1645</v>
      </c>
      <c r="K47" s="23" t="str">
        <f>VLOOKUP(C47,'[1]ESTADO DE CADA FACTURA'!$G$3:$G$204,1,0)</f>
        <v>FV23213</v>
      </c>
      <c r="L47" s="24">
        <v>275100</v>
      </c>
      <c r="M47" s="25">
        <v>0</v>
      </c>
      <c r="N47" s="25">
        <f>VLOOKUP(C47,'[1]ESTADO DE CADA FACTURA'!$G$3:$AE$204,25,0)</f>
        <v>0</v>
      </c>
      <c r="O47" s="25">
        <f t="shared" si="4"/>
        <v>275100</v>
      </c>
      <c r="P47" s="16" t="s">
        <v>35</v>
      </c>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row>
    <row r="48" spans="1:81" ht="16.5" x14ac:dyDescent="0.3">
      <c r="A48" s="44" t="s">
        <v>19</v>
      </c>
      <c r="B48" s="44">
        <v>23317</v>
      </c>
      <c r="C48" s="44" t="str">
        <f t="shared" si="1"/>
        <v>FV23317</v>
      </c>
      <c r="D48" s="44" t="s">
        <v>50</v>
      </c>
      <c r="E48" s="45"/>
      <c r="F48" s="46">
        <v>1365400</v>
      </c>
      <c r="G48" s="47">
        <v>0</v>
      </c>
      <c r="H48" s="47">
        <v>0</v>
      </c>
      <c r="I48" s="47">
        <f t="shared" si="2"/>
        <v>1365400</v>
      </c>
      <c r="J48" s="48">
        <f t="shared" si="3"/>
        <v>1615</v>
      </c>
      <c r="K48" s="23" t="str">
        <f>VLOOKUP(C48,'[1]ESTADO DE CADA FACTURA'!$G$3:$G$204,1,0)</f>
        <v>FV23317</v>
      </c>
      <c r="L48" s="24">
        <v>1365400</v>
      </c>
      <c r="M48" s="25">
        <v>0</v>
      </c>
      <c r="N48" s="25">
        <f>VLOOKUP(C48,'[1]ESTADO DE CADA FACTURA'!$G$3:$AE$204,25,0)</f>
        <v>0</v>
      </c>
      <c r="O48" s="25">
        <f t="shared" si="4"/>
        <v>1365400</v>
      </c>
      <c r="P48" s="16" t="s">
        <v>35</v>
      </c>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row>
    <row r="49" spans="1:81" ht="16.5" x14ac:dyDescent="0.3">
      <c r="A49" s="44" t="s">
        <v>19</v>
      </c>
      <c r="B49" s="44">
        <v>23485</v>
      </c>
      <c r="C49" s="44" t="str">
        <f t="shared" si="1"/>
        <v>FV23485</v>
      </c>
      <c r="D49" s="44" t="s">
        <v>51</v>
      </c>
      <c r="E49" s="45"/>
      <c r="F49" s="46">
        <v>1856400</v>
      </c>
      <c r="G49" s="47">
        <v>0</v>
      </c>
      <c r="H49" s="47">
        <v>0</v>
      </c>
      <c r="I49" s="47">
        <f t="shared" si="2"/>
        <v>1856400</v>
      </c>
      <c r="J49" s="48">
        <f t="shared" si="3"/>
        <v>1553</v>
      </c>
      <c r="K49" s="23" t="str">
        <f>VLOOKUP(C49,'[1]ESTADO DE CADA FACTURA'!$G$3:$G$204,1,0)</f>
        <v>FV23485</v>
      </c>
      <c r="L49" s="24">
        <v>1856400</v>
      </c>
      <c r="M49" s="25">
        <v>0</v>
      </c>
      <c r="N49" s="25">
        <f>VLOOKUP(C49,'[1]ESTADO DE CADA FACTURA'!$G$3:$AE$204,25,0)</f>
        <v>0</v>
      </c>
      <c r="O49" s="25">
        <f t="shared" si="4"/>
        <v>1856400</v>
      </c>
      <c r="P49" s="16" t="s">
        <v>35</v>
      </c>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row>
    <row r="50" spans="1:81" ht="16.5" x14ac:dyDescent="0.3">
      <c r="A50" s="44" t="s">
        <v>19</v>
      </c>
      <c r="B50" s="44">
        <v>201804</v>
      </c>
      <c r="C50" s="44" t="str">
        <f t="shared" si="1"/>
        <v>FV201804</v>
      </c>
      <c r="D50" s="44" t="s">
        <v>52</v>
      </c>
      <c r="E50" s="45"/>
      <c r="F50" s="46">
        <v>237460</v>
      </c>
      <c r="G50" s="47">
        <v>0</v>
      </c>
      <c r="H50" s="47">
        <v>0</v>
      </c>
      <c r="I50" s="47">
        <f t="shared" si="2"/>
        <v>237460</v>
      </c>
      <c r="J50" s="48">
        <f t="shared" si="3"/>
        <v>1311</v>
      </c>
      <c r="K50" s="23" t="str">
        <f>VLOOKUP(C50,'[1]ESTADO DE CADA FACTURA'!$G$3:$G$204,1,0)</f>
        <v>FV201804</v>
      </c>
      <c r="L50" s="24">
        <v>237460</v>
      </c>
      <c r="M50" s="25">
        <v>0</v>
      </c>
      <c r="N50" s="25">
        <f>VLOOKUP(C50,'[1]ESTADO DE CADA FACTURA'!$G$3:$AE$204,25,0)</f>
        <v>0</v>
      </c>
      <c r="O50" s="25">
        <f t="shared" si="4"/>
        <v>237460</v>
      </c>
      <c r="P50" s="16" t="s">
        <v>35</v>
      </c>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row>
    <row r="51" spans="1:81" ht="16.5" x14ac:dyDescent="0.3">
      <c r="A51" s="44" t="s">
        <v>19</v>
      </c>
      <c r="B51" s="44">
        <v>201805</v>
      </c>
      <c r="C51" s="44" t="str">
        <f t="shared" si="1"/>
        <v>FV201805</v>
      </c>
      <c r="D51" s="44" t="s">
        <v>53</v>
      </c>
      <c r="E51" s="45"/>
      <c r="F51" s="46">
        <v>824100</v>
      </c>
      <c r="G51" s="47">
        <v>0</v>
      </c>
      <c r="H51" s="47">
        <v>0</v>
      </c>
      <c r="I51" s="47">
        <f t="shared" si="2"/>
        <v>824100</v>
      </c>
      <c r="J51" s="48">
        <f t="shared" si="3"/>
        <v>1281</v>
      </c>
      <c r="K51" s="23" t="str">
        <f>VLOOKUP(C51,'[1]ESTADO DE CADA FACTURA'!$G$3:$G$204,1,0)</f>
        <v>FV201805</v>
      </c>
      <c r="L51" s="24">
        <v>824100</v>
      </c>
      <c r="M51" s="25">
        <v>0</v>
      </c>
      <c r="N51" s="25">
        <f>VLOOKUP(C51,'[1]ESTADO DE CADA FACTURA'!$G$3:$AE$204,25,0)</f>
        <v>0</v>
      </c>
      <c r="O51" s="25">
        <f t="shared" si="4"/>
        <v>824100</v>
      </c>
      <c r="P51" s="16" t="s">
        <v>35</v>
      </c>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row>
    <row r="52" spans="1:81" ht="16.5" x14ac:dyDescent="0.3">
      <c r="A52" s="44" t="s">
        <v>19</v>
      </c>
      <c r="B52" s="44">
        <v>201806</v>
      </c>
      <c r="C52" s="44" t="str">
        <f t="shared" si="1"/>
        <v>FV201806</v>
      </c>
      <c r="D52" s="44" t="s">
        <v>54</v>
      </c>
      <c r="E52" s="45"/>
      <c r="F52" s="46">
        <v>2275960</v>
      </c>
      <c r="G52" s="47">
        <v>0</v>
      </c>
      <c r="H52" s="47">
        <v>0</v>
      </c>
      <c r="I52" s="47">
        <f t="shared" si="2"/>
        <v>2275960</v>
      </c>
      <c r="J52" s="48">
        <f t="shared" si="3"/>
        <v>1250</v>
      </c>
      <c r="K52" s="23" t="str">
        <f>VLOOKUP(C52,'[1]ESTADO DE CADA FACTURA'!$G$3:$G$204,1,0)</f>
        <v>FV201806</v>
      </c>
      <c r="L52" s="24">
        <v>2275960</v>
      </c>
      <c r="M52" s="25">
        <v>0</v>
      </c>
      <c r="N52" s="25">
        <f>VLOOKUP(C52,'[1]ESTADO DE CADA FACTURA'!$G$3:$AE$204,25,0)</f>
        <v>0</v>
      </c>
      <c r="O52" s="25">
        <f t="shared" si="4"/>
        <v>2275960</v>
      </c>
      <c r="P52" s="16" t="s">
        <v>35</v>
      </c>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row>
    <row r="53" spans="1:81" ht="16.5" x14ac:dyDescent="0.3">
      <c r="A53" s="44" t="s">
        <v>19</v>
      </c>
      <c r="B53" s="44">
        <v>201807</v>
      </c>
      <c r="C53" s="44" t="str">
        <f t="shared" si="1"/>
        <v>FV201807</v>
      </c>
      <c r="D53" s="44" t="s">
        <v>55</v>
      </c>
      <c r="E53" s="45"/>
      <c r="F53" s="46">
        <v>3138020</v>
      </c>
      <c r="G53" s="47">
        <v>0</v>
      </c>
      <c r="H53" s="47">
        <v>0</v>
      </c>
      <c r="I53" s="47">
        <f t="shared" si="2"/>
        <v>3138020</v>
      </c>
      <c r="J53" s="48">
        <f t="shared" si="3"/>
        <v>1219</v>
      </c>
      <c r="K53" s="23" t="str">
        <f>VLOOKUP(C53,'[1]ESTADO DE CADA FACTURA'!$G$3:$G$204,1,0)</f>
        <v>FV201807</v>
      </c>
      <c r="L53" s="24">
        <v>3138020</v>
      </c>
      <c r="M53" s="25">
        <v>0</v>
      </c>
      <c r="N53" s="25">
        <f>VLOOKUP(C53,'[1]ESTADO DE CADA FACTURA'!$G$3:$AE$204,25,0)</f>
        <v>0</v>
      </c>
      <c r="O53" s="25">
        <f t="shared" si="4"/>
        <v>3138020</v>
      </c>
      <c r="P53" s="16" t="s">
        <v>35</v>
      </c>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row>
    <row r="54" spans="1:81" ht="16.5" x14ac:dyDescent="0.3">
      <c r="A54" s="44" t="s">
        <v>19</v>
      </c>
      <c r="B54" s="44">
        <v>201808</v>
      </c>
      <c r="C54" s="44" t="str">
        <f t="shared" si="1"/>
        <v>FV201808</v>
      </c>
      <c r="D54" s="44" t="s">
        <v>56</v>
      </c>
      <c r="E54" s="45"/>
      <c r="F54" s="46">
        <v>1298983</v>
      </c>
      <c r="G54" s="47">
        <v>0</v>
      </c>
      <c r="H54" s="47">
        <v>0</v>
      </c>
      <c r="I54" s="47">
        <f t="shared" si="2"/>
        <v>1298983</v>
      </c>
      <c r="J54" s="48">
        <f t="shared" si="3"/>
        <v>1188</v>
      </c>
      <c r="K54" s="23" t="str">
        <f>VLOOKUP(C54,'[1]ESTADO DE CADA FACTURA'!$G$3:$G$204,1,0)</f>
        <v>FV201808</v>
      </c>
      <c r="L54" s="24">
        <v>1298983</v>
      </c>
      <c r="M54" s="25">
        <v>0</v>
      </c>
      <c r="N54" s="25">
        <f>VLOOKUP(C54,'[1]ESTADO DE CADA FACTURA'!$G$3:$AE$204,25,0)</f>
        <v>0</v>
      </c>
      <c r="O54" s="25">
        <f t="shared" si="4"/>
        <v>1298983</v>
      </c>
      <c r="P54" s="16" t="s">
        <v>35</v>
      </c>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row>
    <row r="55" spans="1:81" ht="16.5" x14ac:dyDescent="0.3">
      <c r="A55" s="44" t="s">
        <v>19</v>
      </c>
      <c r="B55" s="44">
        <v>201809</v>
      </c>
      <c r="C55" s="44" t="str">
        <f t="shared" si="1"/>
        <v>FV201809</v>
      </c>
      <c r="D55" s="44" t="s">
        <v>57</v>
      </c>
      <c r="E55" s="45"/>
      <c r="F55" s="46">
        <v>3464700</v>
      </c>
      <c r="G55" s="47">
        <v>0</v>
      </c>
      <c r="H55" s="47">
        <v>0</v>
      </c>
      <c r="I55" s="47">
        <f t="shared" si="2"/>
        <v>3464700</v>
      </c>
      <c r="J55" s="48">
        <f t="shared" si="3"/>
        <v>1158</v>
      </c>
      <c r="K55" s="23" t="str">
        <f>VLOOKUP(C55,'[1]ESTADO DE CADA FACTURA'!$G$3:$G$204,1,0)</f>
        <v>FV201809</v>
      </c>
      <c r="L55" s="24">
        <v>3464700</v>
      </c>
      <c r="M55" s="25">
        <v>0</v>
      </c>
      <c r="N55" s="25">
        <f>VLOOKUP(C55,'[1]ESTADO DE CADA FACTURA'!$G$3:$AE$204,25,0)</f>
        <v>0</v>
      </c>
      <c r="O55" s="25">
        <f t="shared" si="4"/>
        <v>3464700</v>
      </c>
      <c r="P55" s="16" t="s">
        <v>35</v>
      </c>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row>
    <row r="56" spans="1:81" ht="16.5" x14ac:dyDescent="0.3">
      <c r="A56" s="44" t="s">
        <v>19</v>
      </c>
      <c r="B56" s="44">
        <v>201810</v>
      </c>
      <c r="C56" s="44" t="str">
        <f t="shared" si="1"/>
        <v>FV201810</v>
      </c>
      <c r="D56" s="44" t="s">
        <v>58</v>
      </c>
      <c r="E56" s="45"/>
      <c r="F56" s="46">
        <v>847717</v>
      </c>
      <c r="G56" s="47">
        <v>0</v>
      </c>
      <c r="H56" s="47">
        <v>0</v>
      </c>
      <c r="I56" s="47">
        <f t="shared" si="2"/>
        <v>847717</v>
      </c>
      <c r="J56" s="48">
        <f t="shared" si="3"/>
        <v>1127</v>
      </c>
      <c r="K56" s="23" t="str">
        <f>VLOOKUP(C56,'[1]ESTADO DE CADA FACTURA'!$G$3:$G$204,1,0)</f>
        <v>FV201810</v>
      </c>
      <c r="L56" s="24">
        <v>847717</v>
      </c>
      <c r="M56" s="25">
        <v>0</v>
      </c>
      <c r="N56" s="25">
        <f>VLOOKUP(C56,'[1]ESTADO DE CADA FACTURA'!$G$3:$AE$204,25,0)</f>
        <v>0</v>
      </c>
      <c r="O56" s="25">
        <f t="shared" si="4"/>
        <v>847717</v>
      </c>
      <c r="P56" s="16" t="s">
        <v>35</v>
      </c>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row>
    <row r="57" spans="1:81" s="29" customFormat="1" ht="16.5" x14ac:dyDescent="0.3">
      <c r="A57" s="50" t="s">
        <v>19</v>
      </c>
      <c r="B57" s="44">
        <v>116730</v>
      </c>
      <c r="C57" s="44" t="str">
        <f t="shared" si="1"/>
        <v>FV116730</v>
      </c>
      <c r="D57" s="44" t="s">
        <v>59</v>
      </c>
      <c r="E57" s="45"/>
      <c r="F57" s="46">
        <v>871505</v>
      </c>
      <c r="G57" s="47">
        <v>0</v>
      </c>
      <c r="H57" s="47">
        <v>0</v>
      </c>
      <c r="I57" s="47">
        <f t="shared" si="2"/>
        <v>871505</v>
      </c>
      <c r="J57" s="48">
        <f t="shared" si="3"/>
        <v>1097</v>
      </c>
      <c r="K57" s="26" t="str">
        <f>VLOOKUP(C57,'[1]ESTADO DE CADA FACTURA'!$G$3:$G$204,1,0)</f>
        <v>FV116730</v>
      </c>
      <c r="L57" s="27">
        <v>3240159</v>
      </c>
      <c r="M57" s="28">
        <v>0</v>
      </c>
      <c r="N57" s="28">
        <f>VLOOKUP(C57,'[1]ESTADO DE CADA FACTURA'!$G$3:$AE$204,25,0)</f>
        <v>0</v>
      </c>
      <c r="O57" s="28">
        <f t="shared" si="4"/>
        <v>3240159</v>
      </c>
      <c r="P57" s="29" t="s">
        <v>24</v>
      </c>
      <c r="R57" s="29" t="s">
        <v>60</v>
      </c>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row>
    <row r="58" spans="1:81" ht="16.5" x14ac:dyDescent="0.3">
      <c r="A58" s="44" t="s">
        <v>19</v>
      </c>
      <c r="B58" s="44">
        <v>119574</v>
      </c>
      <c r="C58" s="44" t="str">
        <f t="shared" si="1"/>
        <v>FV119574</v>
      </c>
      <c r="D58" s="44" t="s">
        <v>59</v>
      </c>
      <c r="E58" s="45"/>
      <c r="F58" s="46">
        <v>50800</v>
      </c>
      <c r="G58" s="47">
        <v>50800</v>
      </c>
      <c r="H58" s="47">
        <v>0</v>
      </c>
      <c r="I58" s="47">
        <f t="shared" si="2"/>
        <v>0</v>
      </c>
      <c r="J58" s="48">
        <f t="shared" si="3"/>
        <v>1097</v>
      </c>
      <c r="K58" s="17">
        <v>0</v>
      </c>
      <c r="L58" s="2">
        <v>883751</v>
      </c>
      <c r="M58" s="3">
        <v>0</v>
      </c>
      <c r="N58" s="3">
        <v>0</v>
      </c>
      <c r="O58" s="3">
        <f t="shared" si="4"/>
        <v>883751</v>
      </c>
      <c r="P58" t="s">
        <v>61</v>
      </c>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row>
    <row r="59" spans="1:81" s="29" customFormat="1" ht="16.5" x14ac:dyDescent="0.3">
      <c r="A59" s="44" t="s">
        <v>19</v>
      </c>
      <c r="B59" s="44">
        <v>120541</v>
      </c>
      <c r="C59" s="44" t="str">
        <f t="shared" si="1"/>
        <v>FV120541</v>
      </c>
      <c r="D59" s="44" t="s">
        <v>62</v>
      </c>
      <c r="E59" s="45"/>
      <c r="F59" s="46">
        <v>1129644</v>
      </c>
      <c r="G59" s="47">
        <v>0</v>
      </c>
      <c r="H59" s="47">
        <v>0</v>
      </c>
      <c r="I59" s="47">
        <f t="shared" si="2"/>
        <v>1129644</v>
      </c>
      <c r="J59" s="48">
        <f t="shared" si="3"/>
        <v>1069</v>
      </c>
      <c r="K59" s="26" t="str">
        <f>VLOOKUP(C59,'[1]ESTADO DE CADA FACTURA'!$G$3:$G$204,1,0)</f>
        <v>FV120541</v>
      </c>
      <c r="L59" s="27">
        <v>10029836</v>
      </c>
      <c r="M59" s="28">
        <v>0</v>
      </c>
      <c r="N59" s="28">
        <f>VLOOKUP(C59,'[1]ESTADO DE CADA FACTURA'!$G$3:$AE$204,25,0)</f>
        <v>0</v>
      </c>
      <c r="O59" s="28">
        <f t="shared" si="4"/>
        <v>10029836</v>
      </c>
      <c r="P59" s="29" t="s">
        <v>24</v>
      </c>
      <c r="R59" s="29" t="s">
        <v>63</v>
      </c>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row>
    <row r="60" spans="1:81" ht="16.5" x14ac:dyDescent="0.3">
      <c r="A60" s="44" t="s">
        <v>19</v>
      </c>
      <c r="B60" s="44">
        <v>201901</v>
      </c>
      <c r="C60" s="44" t="str">
        <f t="shared" si="1"/>
        <v>FV201901</v>
      </c>
      <c r="D60" s="44" t="s">
        <v>64</v>
      </c>
      <c r="E60" s="45"/>
      <c r="F60" s="46">
        <v>3240159</v>
      </c>
      <c r="G60" s="47">
        <v>0</v>
      </c>
      <c r="H60" s="47">
        <v>0</v>
      </c>
      <c r="I60" s="47">
        <f t="shared" si="2"/>
        <v>3240159</v>
      </c>
      <c r="J60" s="48">
        <f t="shared" si="3"/>
        <v>1041</v>
      </c>
      <c r="K60" s="23" t="str">
        <f>VLOOKUP(C60,'[1]ESTADO DE CADA FACTURA'!$G$3:$G$204,1,0)</f>
        <v>FV201901</v>
      </c>
      <c r="L60" s="24">
        <v>3240159</v>
      </c>
      <c r="M60" s="25">
        <v>0</v>
      </c>
      <c r="N60" s="25">
        <f>VLOOKUP(C60,'[1]ESTADO DE CADA FACTURA'!$G$3:$AE$204,25,0)</f>
        <v>0</v>
      </c>
      <c r="O60" s="25">
        <f t="shared" si="4"/>
        <v>3240159</v>
      </c>
      <c r="P60" s="16" t="s">
        <v>35</v>
      </c>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row>
    <row r="61" spans="1:81" ht="16.5" x14ac:dyDescent="0.3">
      <c r="A61" s="44" t="s">
        <v>19</v>
      </c>
      <c r="B61" s="44">
        <v>201902</v>
      </c>
      <c r="C61" s="44" t="str">
        <f t="shared" si="1"/>
        <v>FV201902</v>
      </c>
      <c r="D61" s="44" t="s">
        <v>65</v>
      </c>
      <c r="E61" s="45"/>
      <c r="F61" s="46">
        <v>883751</v>
      </c>
      <c r="G61" s="47">
        <v>0</v>
      </c>
      <c r="H61" s="47">
        <v>0</v>
      </c>
      <c r="I61" s="47">
        <f t="shared" si="2"/>
        <v>883751</v>
      </c>
      <c r="J61" s="48">
        <f t="shared" si="3"/>
        <v>1010</v>
      </c>
      <c r="K61" s="23" t="str">
        <f>VLOOKUP(C61,'[1]ESTADO DE CADA FACTURA'!$G$3:$G$204,1,0)</f>
        <v>FV201902</v>
      </c>
      <c r="L61" s="24">
        <v>883751</v>
      </c>
      <c r="M61" s="25">
        <v>0</v>
      </c>
      <c r="N61" s="25">
        <f>VLOOKUP(C61,'[1]ESTADO DE CADA FACTURA'!$G$3:$AE$204,25,0)</f>
        <v>0</v>
      </c>
      <c r="O61" s="25">
        <f t="shared" si="4"/>
        <v>883751</v>
      </c>
      <c r="P61" s="16" t="s">
        <v>35</v>
      </c>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row>
    <row r="62" spans="1:81" ht="16.5" x14ac:dyDescent="0.3">
      <c r="A62" s="44" t="s">
        <v>19</v>
      </c>
      <c r="B62" s="44">
        <v>201903</v>
      </c>
      <c r="C62" s="44" t="str">
        <f t="shared" si="1"/>
        <v>FV201903</v>
      </c>
      <c r="D62" s="44" t="s">
        <v>66</v>
      </c>
      <c r="E62" s="45"/>
      <c r="F62" s="46">
        <v>10029836</v>
      </c>
      <c r="G62" s="47">
        <v>0</v>
      </c>
      <c r="H62" s="47">
        <v>0</v>
      </c>
      <c r="I62" s="47">
        <f t="shared" si="2"/>
        <v>10029836</v>
      </c>
      <c r="J62" s="48">
        <f t="shared" si="3"/>
        <v>982</v>
      </c>
      <c r="K62" s="23" t="str">
        <f>VLOOKUP(C62,'[1]ESTADO DE CADA FACTURA'!$G$3:$G$204,1,0)</f>
        <v>FV201903</v>
      </c>
      <c r="L62" s="24">
        <v>10029836</v>
      </c>
      <c r="M62" s="25">
        <v>0</v>
      </c>
      <c r="N62" s="25">
        <f>VLOOKUP(C62,'[1]ESTADO DE CADA FACTURA'!$G$3:$AE$204,25,0)</f>
        <v>0</v>
      </c>
      <c r="O62" s="25">
        <f t="shared" si="4"/>
        <v>10029836</v>
      </c>
      <c r="P62" s="16" t="s">
        <v>35</v>
      </c>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row>
    <row r="63" spans="1:81" ht="16.5" x14ac:dyDescent="0.3">
      <c r="A63" s="44" t="s">
        <v>19</v>
      </c>
      <c r="B63" s="44">
        <v>201904</v>
      </c>
      <c r="C63" s="44" t="str">
        <f t="shared" si="1"/>
        <v>FV201904</v>
      </c>
      <c r="D63" s="44" t="s">
        <v>67</v>
      </c>
      <c r="E63" s="45"/>
      <c r="F63" s="46">
        <v>301104</v>
      </c>
      <c r="G63" s="47">
        <v>0</v>
      </c>
      <c r="H63" s="47">
        <v>0</v>
      </c>
      <c r="I63" s="47">
        <f t="shared" si="2"/>
        <v>301104</v>
      </c>
      <c r="J63" s="48">
        <f t="shared" si="3"/>
        <v>951</v>
      </c>
      <c r="K63" s="23" t="str">
        <f>VLOOKUP(C63,'[1]ESTADO DE CADA FACTURA'!$G$3:$G$204,1,0)</f>
        <v>FV201904</v>
      </c>
      <c r="L63" s="24">
        <v>301104</v>
      </c>
      <c r="M63" s="25">
        <v>0</v>
      </c>
      <c r="N63" s="25">
        <f>VLOOKUP(C63,'[1]ESTADO DE CADA FACTURA'!$G$3:$AE$204,25,0)</f>
        <v>0</v>
      </c>
      <c r="O63" s="25">
        <f t="shared" si="4"/>
        <v>301104</v>
      </c>
      <c r="P63" s="16" t="s">
        <v>35</v>
      </c>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row>
    <row r="64" spans="1:81" ht="16.5" x14ac:dyDescent="0.3">
      <c r="A64" s="44" t="s">
        <v>19</v>
      </c>
      <c r="B64" s="44">
        <v>201906</v>
      </c>
      <c r="C64" s="44" t="str">
        <f t="shared" si="1"/>
        <v>FV201906</v>
      </c>
      <c r="D64" s="44" t="s">
        <v>68</v>
      </c>
      <c r="E64" s="45"/>
      <c r="F64" s="46">
        <v>529820</v>
      </c>
      <c r="G64" s="47">
        <v>0</v>
      </c>
      <c r="H64" s="47">
        <v>0</v>
      </c>
      <c r="I64" s="47">
        <f t="shared" si="2"/>
        <v>529820</v>
      </c>
      <c r="J64" s="48">
        <f t="shared" si="3"/>
        <v>887</v>
      </c>
      <c r="K64" s="23" t="str">
        <f>VLOOKUP(C64,'[1]ESTADO DE CADA FACTURA'!$G$3:$G$204,1,0)</f>
        <v>FV201906</v>
      </c>
      <c r="L64" s="24">
        <v>529820</v>
      </c>
      <c r="M64" s="25">
        <v>0</v>
      </c>
      <c r="N64" s="25">
        <f>VLOOKUP(C64,'[1]ESTADO DE CADA FACTURA'!$G$3:$AE$204,25,0)</f>
        <v>0</v>
      </c>
      <c r="O64" s="25">
        <f t="shared" si="4"/>
        <v>529820</v>
      </c>
      <c r="P64" s="16" t="s">
        <v>35</v>
      </c>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row>
    <row r="65" spans="1:81" ht="16.5" x14ac:dyDescent="0.3">
      <c r="A65" s="44" t="s">
        <v>19</v>
      </c>
      <c r="B65" s="44">
        <v>201907</v>
      </c>
      <c r="C65" s="44" t="str">
        <f t="shared" si="1"/>
        <v>FV201907</v>
      </c>
      <c r="D65" s="44" t="s">
        <v>69</v>
      </c>
      <c r="E65" s="45"/>
      <c r="F65" s="46">
        <v>50800</v>
      </c>
      <c r="G65" s="47">
        <v>0</v>
      </c>
      <c r="H65" s="47">
        <v>0</v>
      </c>
      <c r="I65" s="47">
        <f t="shared" si="2"/>
        <v>50800</v>
      </c>
      <c r="J65" s="48">
        <f t="shared" si="3"/>
        <v>856</v>
      </c>
      <c r="K65" s="23" t="str">
        <f>VLOOKUP(C65,'[1]ESTADO DE CADA FACTURA'!$G$3:$G$204,1,0)</f>
        <v>FV201907</v>
      </c>
      <c r="L65" s="24">
        <v>50800</v>
      </c>
      <c r="M65" s="25">
        <v>0</v>
      </c>
      <c r="N65" s="25">
        <f>VLOOKUP(C65,'[1]ESTADO DE CADA FACTURA'!$G$3:$AE$204,25,0)</f>
        <v>0</v>
      </c>
      <c r="O65" s="25">
        <f t="shared" si="4"/>
        <v>50800</v>
      </c>
      <c r="P65" s="16" t="s">
        <v>35</v>
      </c>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row>
    <row r="66" spans="1:81" ht="16.5" x14ac:dyDescent="0.3">
      <c r="A66" s="44" t="s">
        <v>70</v>
      </c>
      <c r="B66" s="52">
        <v>200997</v>
      </c>
      <c r="C66" s="44" t="s">
        <v>71</v>
      </c>
      <c r="D66" s="44" t="s">
        <v>72</v>
      </c>
      <c r="E66" s="45"/>
      <c r="F66" s="46">
        <v>91500</v>
      </c>
      <c r="G66" s="47">
        <v>91500</v>
      </c>
      <c r="H66" s="47">
        <v>0</v>
      </c>
      <c r="I66" s="47">
        <f t="shared" si="2"/>
        <v>0</v>
      </c>
      <c r="J66" s="48">
        <f t="shared" si="3"/>
        <v>839</v>
      </c>
      <c r="K66" s="17" t="str">
        <f>VLOOKUP(C66,'[1]ESTADO DE CADA FACTURA'!$G$3:$G$204,1,0)</f>
        <v>FVM200997</v>
      </c>
      <c r="L66" s="2">
        <f>VLOOKUP(C66,'[1]ESTADO DE CADA FACTURA'!$G$3:$U$204,15,0)</f>
        <v>91500</v>
      </c>
      <c r="M66" s="3">
        <v>0</v>
      </c>
      <c r="N66" s="3">
        <f>VLOOKUP(C66,'[1]ESTADO DE CADA FACTURA'!$G$3:$AE$204,25,0)</f>
        <v>91500</v>
      </c>
      <c r="O66" s="3">
        <f t="shared" si="4"/>
        <v>0</v>
      </c>
      <c r="P66" t="s">
        <v>24</v>
      </c>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row>
    <row r="67" spans="1:81" ht="16.5" x14ac:dyDescent="0.3">
      <c r="A67" s="44" t="s">
        <v>70</v>
      </c>
      <c r="B67" s="52">
        <v>201004</v>
      </c>
      <c r="C67" s="44" t="s">
        <v>73</v>
      </c>
      <c r="D67" s="44" t="s">
        <v>72</v>
      </c>
      <c r="E67" s="45"/>
      <c r="F67" s="46">
        <v>180100</v>
      </c>
      <c r="G67" s="47">
        <v>180100</v>
      </c>
      <c r="H67" s="47">
        <v>0</v>
      </c>
      <c r="I67" s="47">
        <f t="shared" si="2"/>
        <v>0</v>
      </c>
      <c r="J67" s="48">
        <f t="shared" si="3"/>
        <v>839</v>
      </c>
      <c r="K67" s="17" t="str">
        <f>VLOOKUP(C67,'[1]ESTADO DE CADA FACTURA'!$G$3:$G$204,1,0)</f>
        <v>FVM201004</v>
      </c>
      <c r="L67" s="2">
        <f>VLOOKUP(C67,'[1]ESTADO DE CADA FACTURA'!$G$3:$U$204,15,0)</f>
        <v>180100</v>
      </c>
      <c r="M67" s="3">
        <v>0</v>
      </c>
      <c r="N67" s="3">
        <f>VLOOKUP(C67,'[1]ESTADO DE CADA FACTURA'!$G$3:$AE$204,25,0)</f>
        <v>180100</v>
      </c>
      <c r="O67" s="3">
        <f t="shared" si="4"/>
        <v>0</v>
      </c>
      <c r="P67" t="s">
        <v>24</v>
      </c>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row>
    <row r="68" spans="1:81" ht="16.5" x14ac:dyDescent="0.3">
      <c r="A68" s="44" t="s">
        <v>70</v>
      </c>
      <c r="B68" s="52">
        <v>202108</v>
      </c>
      <c r="C68" s="44" t="s">
        <v>74</v>
      </c>
      <c r="D68" s="44" t="s">
        <v>75</v>
      </c>
      <c r="E68" s="45"/>
      <c r="F68" s="46">
        <v>168997</v>
      </c>
      <c r="G68" s="47">
        <v>168997</v>
      </c>
      <c r="H68" s="47">
        <v>0</v>
      </c>
      <c r="I68" s="47">
        <f t="shared" si="2"/>
        <v>0</v>
      </c>
      <c r="J68" s="48">
        <f t="shared" si="3"/>
        <v>838</v>
      </c>
      <c r="K68" s="17" t="str">
        <f>VLOOKUP(C68,'[1]ESTADO DE CADA FACTURA'!$G$3:$G$204,1,0)</f>
        <v>FVM202108</v>
      </c>
      <c r="L68" s="2">
        <f>VLOOKUP(C68,'[1]ESTADO DE CADA FACTURA'!$G$3:$U$204,15,0)</f>
        <v>168997</v>
      </c>
      <c r="M68" s="3">
        <v>0</v>
      </c>
      <c r="N68" s="3">
        <f>VLOOKUP(C68,'[1]ESTADO DE CADA FACTURA'!$G$3:$AE$204,25,0)</f>
        <v>168997</v>
      </c>
      <c r="O68" s="3">
        <f t="shared" si="4"/>
        <v>0</v>
      </c>
      <c r="P68" t="s">
        <v>24</v>
      </c>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row>
    <row r="69" spans="1:81" ht="16.5" x14ac:dyDescent="0.3">
      <c r="A69" s="44" t="s">
        <v>70</v>
      </c>
      <c r="B69" s="52">
        <v>202129</v>
      </c>
      <c r="C69" s="44" t="s">
        <v>76</v>
      </c>
      <c r="D69" s="44" t="s">
        <v>75</v>
      </c>
      <c r="E69" s="45"/>
      <c r="F69" s="46">
        <v>111481</v>
      </c>
      <c r="G69" s="47">
        <v>111481</v>
      </c>
      <c r="H69" s="47">
        <v>0</v>
      </c>
      <c r="I69" s="47">
        <f t="shared" si="2"/>
        <v>0</v>
      </c>
      <c r="J69" s="48">
        <f t="shared" si="3"/>
        <v>838</v>
      </c>
      <c r="K69" s="17" t="str">
        <f>VLOOKUP(C69,'[1]ESTADO DE CADA FACTURA'!$G$3:$G$204,1,0)</f>
        <v>FVM202129</v>
      </c>
      <c r="L69" s="2">
        <f>VLOOKUP(C69,'[1]ESTADO DE CADA FACTURA'!$G$3:$U$204,15,0)</f>
        <v>111481</v>
      </c>
      <c r="M69" s="3">
        <v>0</v>
      </c>
      <c r="N69" s="3">
        <f>VLOOKUP(C69,'[1]ESTADO DE CADA FACTURA'!$G$3:$AE$204,25,0)</f>
        <v>111481</v>
      </c>
      <c r="O69" s="3">
        <f t="shared" si="4"/>
        <v>0</v>
      </c>
      <c r="P69" t="s">
        <v>24</v>
      </c>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row>
    <row r="70" spans="1:81" ht="16.5" x14ac:dyDescent="0.3">
      <c r="A70" s="44" t="s">
        <v>70</v>
      </c>
      <c r="B70" s="52">
        <v>202617</v>
      </c>
      <c r="C70" s="44" t="s">
        <v>77</v>
      </c>
      <c r="D70" s="44" t="s">
        <v>78</v>
      </c>
      <c r="E70" s="45"/>
      <c r="F70" s="46">
        <v>135720</v>
      </c>
      <c r="G70" s="47">
        <v>135720</v>
      </c>
      <c r="H70" s="47">
        <v>0</v>
      </c>
      <c r="I70" s="47">
        <f t="shared" si="2"/>
        <v>0</v>
      </c>
      <c r="J70" s="48">
        <f t="shared" si="3"/>
        <v>837</v>
      </c>
      <c r="K70" s="17" t="str">
        <f>VLOOKUP(C70,'[1]ESTADO DE CADA FACTURA'!$G$3:$G$204,1,0)</f>
        <v>FVM202617</v>
      </c>
      <c r="L70" s="2">
        <f>VLOOKUP(C70,'[1]ESTADO DE CADA FACTURA'!$G$3:$U$204,15,0)</f>
        <v>135720</v>
      </c>
      <c r="M70" s="3">
        <v>0</v>
      </c>
      <c r="N70" s="3">
        <f>VLOOKUP(C70,'[1]ESTADO DE CADA FACTURA'!$G$3:$AE$204,25,0)</f>
        <v>135720</v>
      </c>
      <c r="O70" s="3">
        <f t="shared" si="4"/>
        <v>0</v>
      </c>
      <c r="P70" t="s">
        <v>24</v>
      </c>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row>
    <row r="71" spans="1:81" ht="16.5" x14ac:dyDescent="0.3">
      <c r="A71" s="44" t="s">
        <v>70</v>
      </c>
      <c r="B71" s="52">
        <v>203900</v>
      </c>
      <c r="C71" s="44" t="s">
        <v>79</v>
      </c>
      <c r="D71" s="44" t="s">
        <v>80</v>
      </c>
      <c r="E71" s="45"/>
      <c r="F71" s="46">
        <v>793780</v>
      </c>
      <c r="G71" s="47">
        <v>793780</v>
      </c>
      <c r="H71" s="47">
        <v>0</v>
      </c>
      <c r="I71" s="47">
        <f t="shared" si="2"/>
        <v>0</v>
      </c>
      <c r="J71" s="48">
        <f t="shared" si="3"/>
        <v>834</v>
      </c>
      <c r="K71" s="17" t="str">
        <f>VLOOKUP(C71,'[1]ESTADO DE CADA FACTURA'!$G$3:$G$204,1,0)</f>
        <v>FVM203900</v>
      </c>
      <c r="L71" s="2">
        <f>VLOOKUP(C71,'[1]ESTADO DE CADA FACTURA'!$G$3:$U$204,15,0)</f>
        <v>793780</v>
      </c>
      <c r="M71" s="3">
        <v>0</v>
      </c>
      <c r="N71" s="3">
        <f>VLOOKUP(C71,'[1]ESTADO DE CADA FACTURA'!$G$3:$AE$204,25,0)</f>
        <v>793780</v>
      </c>
      <c r="O71" s="3">
        <f t="shared" si="4"/>
        <v>0</v>
      </c>
      <c r="P71" t="s">
        <v>24</v>
      </c>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row>
    <row r="72" spans="1:81" ht="16.5" x14ac:dyDescent="0.3">
      <c r="A72" s="44" t="s">
        <v>70</v>
      </c>
      <c r="B72" s="52">
        <v>207124</v>
      </c>
      <c r="C72" s="44" t="s">
        <v>81</v>
      </c>
      <c r="D72" s="44" t="s">
        <v>82</v>
      </c>
      <c r="E72" s="45"/>
      <c r="F72" s="46">
        <v>59100</v>
      </c>
      <c r="G72" s="47">
        <v>59100</v>
      </c>
      <c r="H72" s="47">
        <v>0</v>
      </c>
      <c r="I72" s="47">
        <f t="shared" si="2"/>
        <v>0</v>
      </c>
      <c r="J72" s="48">
        <f t="shared" si="3"/>
        <v>828</v>
      </c>
      <c r="K72" s="17" t="str">
        <f>VLOOKUP(C72,'[1]ESTADO DE CADA FACTURA'!$G$3:$G$204,1,0)</f>
        <v>FVM207124</v>
      </c>
      <c r="L72" s="2">
        <f>VLOOKUP(C72,'[1]ESTADO DE CADA FACTURA'!$G$3:$U$204,15,0)</f>
        <v>59100</v>
      </c>
      <c r="M72" s="3">
        <v>0</v>
      </c>
      <c r="N72" s="3">
        <f>VLOOKUP(C72,'[1]ESTADO DE CADA FACTURA'!$G$3:$AE$204,25,0)</f>
        <v>59100</v>
      </c>
      <c r="O72" s="3">
        <f t="shared" si="4"/>
        <v>0</v>
      </c>
      <c r="P72" t="s">
        <v>24</v>
      </c>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row>
    <row r="73" spans="1:81" ht="16.5" x14ac:dyDescent="0.3">
      <c r="A73" s="44" t="s">
        <v>70</v>
      </c>
      <c r="B73" s="52">
        <v>213911</v>
      </c>
      <c r="C73" s="44" t="s">
        <v>83</v>
      </c>
      <c r="D73" s="44" t="s">
        <v>84</v>
      </c>
      <c r="E73" s="45"/>
      <c r="F73" s="46">
        <v>60200</v>
      </c>
      <c r="G73" s="47">
        <v>60200</v>
      </c>
      <c r="H73" s="47">
        <v>0</v>
      </c>
      <c r="I73" s="47">
        <f t="shared" si="2"/>
        <v>0</v>
      </c>
      <c r="J73" s="48">
        <f t="shared" si="3"/>
        <v>822</v>
      </c>
      <c r="K73" s="17" t="str">
        <f>VLOOKUP(C73,'[1]ESTADO DE CADA FACTURA'!$G$3:$G$204,1,0)</f>
        <v>FVM213911</v>
      </c>
      <c r="L73" s="2">
        <f>VLOOKUP(C73,'[1]ESTADO DE CADA FACTURA'!$G$3:$U$204,15,0)</f>
        <v>60200</v>
      </c>
      <c r="M73" s="3">
        <v>0</v>
      </c>
      <c r="N73" s="3">
        <f>VLOOKUP(C73,'[1]ESTADO DE CADA FACTURA'!$G$3:$AE$204,25,0)</f>
        <v>60200</v>
      </c>
      <c r="O73" s="3">
        <f t="shared" si="4"/>
        <v>0</v>
      </c>
      <c r="P73" t="s">
        <v>24</v>
      </c>
    </row>
    <row r="74" spans="1:81" ht="16.5" x14ac:dyDescent="0.3">
      <c r="A74" s="44" t="s">
        <v>70</v>
      </c>
      <c r="B74" s="52">
        <v>219305</v>
      </c>
      <c r="C74" s="44" t="s">
        <v>85</v>
      </c>
      <c r="D74" s="44" t="s">
        <v>86</v>
      </c>
      <c r="E74" s="45"/>
      <c r="F74" s="46">
        <v>208900</v>
      </c>
      <c r="G74" s="47">
        <v>208900</v>
      </c>
      <c r="H74" s="47">
        <v>0</v>
      </c>
      <c r="I74" s="47">
        <f t="shared" si="2"/>
        <v>0</v>
      </c>
      <c r="J74" s="48">
        <f t="shared" si="3"/>
        <v>800</v>
      </c>
      <c r="K74" s="17" t="str">
        <f>VLOOKUP(C74,'[1]ESTADO DE CADA FACTURA'!$G$3:$G$204,1,0)</f>
        <v>FVM219305</v>
      </c>
      <c r="L74" s="2">
        <f>VLOOKUP(C74,'[1]ESTADO DE CADA FACTURA'!$G$3:$U$204,15,0)</f>
        <v>208900</v>
      </c>
      <c r="M74" s="3">
        <v>0</v>
      </c>
      <c r="N74" s="3">
        <f>VLOOKUP(C74,'[1]ESTADO DE CADA FACTURA'!$G$3:$AE$204,25,0)</f>
        <v>208900</v>
      </c>
      <c r="O74" s="3">
        <f t="shared" si="4"/>
        <v>0</v>
      </c>
      <c r="P74" t="s">
        <v>24</v>
      </c>
    </row>
    <row r="75" spans="1:81" ht="16.5" x14ac:dyDescent="0.3">
      <c r="A75" s="44" t="s">
        <v>70</v>
      </c>
      <c r="B75" s="52">
        <v>220616</v>
      </c>
      <c r="C75" s="44" t="s">
        <v>87</v>
      </c>
      <c r="D75" s="44" t="s">
        <v>88</v>
      </c>
      <c r="E75" s="45"/>
      <c r="F75" s="46">
        <v>547273</v>
      </c>
      <c r="G75" s="47">
        <v>547273</v>
      </c>
      <c r="H75" s="47">
        <v>0</v>
      </c>
      <c r="I75" s="47">
        <f t="shared" si="2"/>
        <v>0</v>
      </c>
      <c r="J75" s="48">
        <f t="shared" si="3"/>
        <v>798</v>
      </c>
      <c r="K75" s="17" t="str">
        <f>VLOOKUP(C75,'[1]ESTADO DE CADA FACTURA'!$G$3:$G$204,1,0)</f>
        <v>FVM220616</v>
      </c>
      <c r="L75" s="2">
        <f>VLOOKUP(C75,'[1]ESTADO DE CADA FACTURA'!$G$3:$U$204,15,0)</f>
        <v>547273</v>
      </c>
      <c r="M75" s="3">
        <v>0</v>
      </c>
      <c r="N75" s="3">
        <f>VLOOKUP(C75,'[1]ESTADO DE CADA FACTURA'!$G$3:$AE$204,25,0)</f>
        <v>547273</v>
      </c>
      <c r="O75" s="3">
        <f t="shared" ref="O75:O106" si="5">L75-N75-M75</f>
        <v>0</v>
      </c>
      <c r="P75" t="s">
        <v>24</v>
      </c>
    </row>
    <row r="76" spans="1:81" ht="16.5" x14ac:dyDescent="0.3">
      <c r="A76" s="44" t="s">
        <v>70</v>
      </c>
      <c r="B76" s="52">
        <v>225822</v>
      </c>
      <c r="C76" s="44" t="s">
        <v>89</v>
      </c>
      <c r="D76" s="44" t="s">
        <v>90</v>
      </c>
      <c r="E76" s="45"/>
      <c r="F76" s="46">
        <v>151800</v>
      </c>
      <c r="G76" s="47">
        <v>0</v>
      </c>
      <c r="H76" s="47">
        <v>0</v>
      </c>
      <c r="I76" s="47">
        <f t="shared" ref="I76:I138" si="6">F76-G76-H76</f>
        <v>151800</v>
      </c>
      <c r="J76" s="48">
        <f t="shared" ref="J76:J139" si="7">DATEDIF(D76,$A$9,"d")</f>
        <v>790</v>
      </c>
      <c r="K76" s="17" t="str">
        <f>VLOOKUP(C76,'[1]ESTADO DE CADA FACTURA'!$G$3:$G$204,1,0)</f>
        <v>FVM225822</v>
      </c>
      <c r="L76" s="2">
        <f>VLOOKUP(C76,'[1]ESTADO DE CADA FACTURA'!$G$3:$U$204,15,0)</f>
        <v>151800</v>
      </c>
      <c r="M76" s="3">
        <v>0</v>
      </c>
      <c r="N76" s="3">
        <f>VLOOKUP(C76,'[1]ESTADO DE CADA FACTURA'!$G$3:$AE$204,25,0)</f>
        <v>151800</v>
      </c>
      <c r="O76" s="3">
        <f t="shared" si="5"/>
        <v>0</v>
      </c>
      <c r="P76" t="s">
        <v>24</v>
      </c>
    </row>
    <row r="77" spans="1:81" ht="16.5" x14ac:dyDescent="0.3">
      <c r="A77" s="44" t="s">
        <v>70</v>
      </c>
      <c r="B77" s="52">
        <v>227081</v>
      </c>
      <c r="C77" s="44" t="s">
        <v>91</v>
      </c>
      <c r="D77" s="44" t="s">
        <v>92</v>
      </c>
      <c r="E77" s="45"/>
      <c r="F77" s="46">
        <v>300971</v>
      </c>
      <c r="G77" s="47">
        <v>0</v>
      </c>
      <c r="H77" s="47">
        <v>0</v>
      </c>
      <c r="I77" s="47">
        <f t="shared" si="6"/>
        <v>300971</v>
      </c>
      <c r="J77" s="48">
        <f t="shared" si="7"/>
        <v>786</v>
      </c>
      <c r="K77" s="23" t="str">
        <f>VLOOKUP(C77,'[1]ESTADO DE CADA FACTURA'!$G$3:$G$204,1,0)</f>
        <v>FVM227081</v>
      </c>
      <c r="L77" s="24">
        <f>VLOOKUP(C77,'[1]ESTADO DE CADA FACTURA'!$G$3:$U$204,15,0)</f>
        <v>300971</v>
      </c>
      <c r="M77" s="25">
        <v>0</v>
      </c>
      <c r="N77" s="25">
        <f>VLOOKUP(C77,'[1]ESTADO DE CADA FACTURA'!$G$3:$AE$204,25,0)</f>
        <v>0</v>
      </c>
      <c r="O77" s="25">
        <f t="shared" si="5"/>
        <v>300971</v>
      </c>
      <c r="P77" s="16" t="s">
        <v>93</v>
      </c>
    </row>
    <row r="78" spans="1:81" ht="16.5" x14ac:dyDescent="0.3">
      <c r="A78" s="44" t="s">
        <v>70</v>
      </c>
      <c r="B78" s="52">
        <v>229639</v>
      </c>
      <c r="C78" s="44" t="s">
        <v>94</v>
      </c>
      <c r="D78" s="44" t="s">
        <v>95</v>
      </c>
      <c r="E78" s="45"/>
      <c r="F78" s="46">
        <v>177871</v>
      </c>
      <c r="G78" s="47">
        <v>0</v>
      </c>
      <c r="H78" s="47">
        <v>0</v>
      </c>
      <c r="I78" s="47">
        <f t="shared" si="6"/>
        <v>177871</v>
      </c>
      <c r="J78" s="48">
        <f t="shared" si="7"/>
        <v>777</v>
      </c>
      <c r="K78" s="17" t="str">
        <f>VLOOKUP(C78,'[1]ESTADO DE CADA FACTURA'!$G$3:$G$204,1,0)</f>
        <v>FVM229639</v>
      </c>
      <c r="L78" s="2">
        <f>VLOOKUP(C78,'[1]ESTADO DE CADA FACTURA'!$G$3:$U$204,15,0)</f>
        <v>177871</v>
      </c>
      <c r="M78" s="3">
        <v>0</v>
      </c>
      <c r="N78" s="3">
        <f>VLOOKUP(C78,'[1]ESTADO DE CADA FACTURA'!$G$3:$AE$204,25,0)</f>
        <v>177871</v>
      </c>
      <c r="O78" s="3">
        <f t="shared" si="5"/>
        <v>0</v>
      </c>
      <c r="P78" t="s">
        <v>24</v>
      </c>
    </row>
    <row r="79" spans="1:81" ht="16.5" x14ac:dyDescent="0.3">
      <c r="A79" s="44" t="s">
        <v>70</v>
      </c>
      <c r="B79" s="52">
        <v>235835</v>
      </c>
      <c r="C79" s="44" t="s">
        <v>96</v>
      </c>
      <c r="D79" s="44" t="s">
        <v>97</v>
      </c>
      <c r="E79" s="45"/>
      <c r="F79" s="46">
        <v>253140</v>
      </c>
      <c r="G79" s="47">
        <v>0</v>
      </c>
      <c r="H79" s="47">
        <v>0</v>
      </c>
      <c r="I79" s="47">
        <f t="shared" si="6"/>
        <v>253140</v>
      </c>
      <c r="J79" s="48">
        <f t="shared" si="7"/>
        <v>763</v>
      </c>
      <c r="K79" s="17" t="str">
        <f>VLOOKUP(C79,'[1]ESTADO DE CADA FACTURA'!$G$3:$G$204,1,0)</f>
        <v>FVM235835</v>
      </c>
      <c r="L79" s="2">
        <f>VLOOKUP(C79,'[1]ESTADO DE CADA FACTURA'!$G$3:$U$204,15,0)</f>
        <v>253140</v>
      </c>
      <c r="M79" s="3">
        <v>0</v>
      </c>
      <c r="N79" s="3">
        <f>VLOOKUP(C79,'[1]ESTADO DE CADA FACTURA'!$G$3:$AE$204,25,0)</f>
        <v>253140</v>
      </c>
      <c r="O79" s="3">
        <f t="shared" si="5"/>
        <v>0</v>
      </c>
      <c r="P79" t="s">
        <v>24</v>
      </c>
    </row>
    <row r="80" spans="1:81" ht="16.5" x14ac:dyDescent="0.3">
      <c r="A80" s="44" t="s">
        <v>70</v>
      </c>
      <c r="B80" s="52">
        <v>236866</v>
      </c>
      <c r="C80" s="44" t="s">
        <v>98</v>
      </c>
      <c r="D80" s="44" t="s">
        <v>99</v>
      </c>
      <c r="E80" s="45"/>
      <c r="F80" s="46">
        <v>251700</v>
      </c>
      <c r="G80" s="47">
        <v>0</v>
      </c>
      <c r="H80" s="47">
        <v>0</v>
      </c>
      <c r="I80" s="47">
        <f t="shared" si="6"/>
        <v>251700</v>
      </c>
      <c r="J80" s="48">
        <f t="shared" si="7"/>
        <v>762</v>
      </c>
      <c r="K80" s="17" t="str">
        <f>VLOOKUP(C80,'[1]ESTADO DE CADA FACTURA'!$G$3:$G$204,1,0)</f>
        <v>FVM236866</v>
      </c>
      <c r="L80" s="2">
        <f>VLOOKUP(C80,'[1]ESTADO DE CADA FACTURA'!$G$3:$U$204,15,0)</f>
        <v>251700</v>
      </c>
      <c r="M80" s="3">
        <v>0</v>
      </c>
      <c r="N80" s="3">
        <f>VLOOKUP(C80,'[1]ESTADO DE CADA FACTURA'!$G$3:$AE$204,25,0)</f>
        <v>251700</v>
      </c>
      <c r="O80" s="3">
        <f t="shared" si="5"/>
        <v>0</v>
      </c>
      <c r="P80" t="s">
        <v>24</v>
      </c>
    </row>
    <row r="81" spans="1:16" ht="16.5" x14ac:dyDescent="0.3">
      <c r="A81" s="44" t="s">
        <v>70</v>
      </c>
      <c r="B81" s="52">
        <v>238567</v>
      </c>
      <c r="C81" s="44" t="s">
        <v>100</v>
      </c>
      <c r="D81" s="44" t="s">
        <v>101</v>
      </c>
      <c r="E81" s="45"/>
      <c r="F81" s="46">
        <v>153574</v>
      </c>
      <c r="G81" s="47">
        <v>153574</v>
      </c>
      <c r="H81" s="47">
        <v>0</v>
      </c>
      <c r="I81" s="47">
        <f t="shared" si="6"/>
        <v>0</v>
      </c>
      <c r="J81" s="48">
        <f t="shared" si="7"/>
        <v>758</v>
      </c>
      <c r="K81" s="17" t="str">
        <f>VLOOKUP(C81,'[1]ESTADO DE CADA FACTURA'!$G$3:$G$204,1,0)</f>
        <v>FVM238567</v>
      </c>
      <c r="L81" s="2">
        <f>VLOOKUP(C81,'[1]ESTADO DE CADA FACTURA'!$G$3:$U$204,15,0)</f>
        <v>153574</v>
      </c>
      <c r="M81" s="3">
        <v>0</v>
      </c>
      <c r="N81" s="3">
        <f>VLOOKUP(C81,'[1]ESTADO DE CADA FACTURA'!$G$3:$AE$204,25,0)</f>
        <v>153574</v>
      </c>
      <c r="O81" s="3">
        <f t="shared" si="5"/>
        <v>0</v>
      </c>
      <c r="P81" t="s">
        <v>24</v>
      </c>
    </row>
    <row r="82" spans="1:16" ht="16.5" x14ac:dyDescent="0.3">
      <c r="A82" s="44" t="s">
        <v>70</v>
      </c>
      <c r="B82" s="52">
        <v>240189</v>
      </c>
      <c r="C82" s="44" t="s">
        <v>102</v>
      </c>
      <c r="D82" s="44" t="s">
        <v>103</v>
      </c>
      <c r="E82" s="45"/>
      <c r="F82" s="46">
        <v>532557</v>
      </c>
      <c r="G82" s="47">
        <v>532557</v>
      </c>
      <c r="H82" s="47">
        <v>0</v>
      </c>
      <c r="I82" s="47">
        <f t="shared" si="6"/>
        <v>0</v>
      </c>
      <c r="J82" s="48">
        <f t="shared" si="7"/>
        <v>753</v>
      </c>
      <c r="K82" s="17" t="str">
        <f>VLOOKUP(C82,'[1]ESTADO DE CADA FACTURA'!$G$3:$G$204,1,0)</f>
        <v>FVM240189</v>
      </c>
      <c r="L82" s="2">
        <f>VLOOKUP(C82,'[1]ESTADO DE CADA FACTURA'!$G$3:$U$204,15,0)</f>
        <v>532557</v>
      </c>
      <c r="M82" s="3">
        <v>0</v>
      </c>
      <c r="N82" s="3">
        <f>VLOOKUP(C82,'[1]ESTADO DE CADA FACTURA'!$G$3:$AE$204,25,0)</f>
        <v>532557</v>
      </c>
      <c r="O82" s="3">
        <f t="shared" si="5"/>
        <v>0</v>
      </c>
      <c r="P82" t="s">
        <v>24</v>
      </c>
    </row>
    <row r="83" spans="1:16" ht="16.5" x14ac:dyDescent="0.3">
      <c r="A83" s="44" t="s">
        <v>70</v>
      </c>
      <c r="B83" s="52">
        <v>257134</v>
      </c>
      <c r="C83" s="44" t="s">
        <v>104</v>
      </c>
      <c r="D83" s="44" t="s">
        <v>105</v>
      </c>
      <c r="E83" s="45"/>
      <c r="F83" s="46">
        <v>196752</v>
      </c>
      <c r="G83" s="47">
        <v>196752</v>
      </c>
      <c r="H83" s="47">
        <v>0</v>
      </c>
      <c r="I83" s="47">
        <f t="shared" si="6"/>
        <v>0</v>
      </c>
      <c r="J83" s="48">
        <f t="shared" si="7"/>
        <v>696</v>
      </c>
      <c r="K83" s="17" t="str">
        <f>VLOOKUP(C83,'[1]ESTADO DE CADA FACTURA'!$G$3:$G$204,1,0)</f>
        <v>FVM257134</v>
      </c>
      <c r="L83" s="2">
        <f>VLOOKUP(C83,'[1]ESTADO DE CADA FACTURA'!$G$3:$U$204,15,0)</f>
        <v>196752</v>
      </c>
      <c r="M83" s="3">
        <v>0</v>
      </c>
      <c r="N83" s="3">
        <f>VLOOKUP(C83,'[1]ESTADO DE CADA FACTURA'!$G$3:$AE$204,25,0)</f>
        <v>196752</v>
      </c>
      <c r="O83" s="3">
        <f t="shared" si="5"/>
        <v>0</v>
      </c>
      <c r="P83" t="s">
        <v>24</v>
      </c>
    </row>
    <row r="84" spans="1:16" ht="16.5" x14ac:dyDescent="0.3">
      <c r="A84" s="44" t="s">
        <v>70</v>
      </c>
      <c r="B84" s="52">
        <v>258214</v>
      </c>
      <c r="C84" s="44" t="s">
        <v>106</v>
      </c>
      <c r="D84" s="44" t="s">
        <v>107</v>
      </c>
      <c r="E84" s="45"/>
      <c r="F84" s="46">
        <v>103700</v>
      </c>
      <c r="G84" s="47">
        <v>103700</v>
      </c>
      <c r="H84" s="47">
        <v>0</v>
      </c>
      <c r="I84" s="47">
        <f t="shared" si="6"/>
        <v>0</v>
      </c>
      <c r="J84" s="48">
        <f t="shared" si="7"/>
        <v>691</v>
      </c>
      <c r="K84" s="17" t="str">
        <f>VLOOKUP(C84,'[1]ESTADO DE CADA FACTURA'!$G$3:$G$204,1,0)</f>
        <v>FVM258214</v>
      </c>
      <c r="L84" s="2">
        <f>VLOOKUP(C84,'[1]ESTADO DE CADA FACTURA'!$G$3:$U$204,15,0)</f>
        <v>103700</v>
      </c>
      <c r="M84" s="3">
        <v>0</v>
      </c>
      <c r="N84" s="3">
        <f>VLOOKUP(C84,'[1]ESTADO DE CADA FACTURA'!$G$3:$AE$204,25,0)</f>
        <v>103700</v>
      </c>
      <c r="O84" s="3">
        <f t="shared" si="5"/>
        <v>0</v>
      </c>
      <c r="P84" t="s">
        <v>24</v>
      </c>
    </row>
    <row r="85" spans="1:16" ht="16.5" x14ac:dyDescent="0.3">
      <c r="A85" s="44" t="s">
        <v>70</v>
      </c>
      <c r="B85" s="52">
        <v>258221</v>
      </c>
      <c r="C85" s="44" t="s">
        <v>108</v>
      </c>
      <c r="D85" s="44" t="s">
        <v>107</v>
      </c>
      <c r="E85" s="45"/>
      <c r="F85" s="46">
        <v>219634</v>
      </c>
      <c r="G85" s="47">
        <v>219634</v>
      </c>
      <c r="H85" s="47">
        <v>0</v>
      </c>
      <c r="I85" s="47">
        <f t="shared" si="6"/>
        <v>0</v>
      </c>
      <c r="J85" s="48">
        <f t="shared" si="7"/>
        <v>691</v>
      </c>
      <c r="K85" s="17" t="str">
        <f>VLOOKUP(C85,'[1]ESTADO DE CADA FACTURA'!$G$3:$G$204,1,0)</f>
        <v>FVM258221</v>
      </c>
      <c r="L85" s="2">
        <f>VLOOKUP(C85,'[1]ESTADO DE CADA FACTURA'!$G$3:$U$204,15,0)</f>
        <v>219634</v>
      </c>
      <c r="M85" s="3">
        <v>0</v>
      </c>
      <c r="N85" s="3">
        <f>VLOOKUP(C85,'[1]ESTADO DE CADA FACTURA'!$G$3:$AE$204,25,0)</f>
        <v>219634</v>
      </c>
      <c r="O85" s="3">
        <f t="shared" si="5"/>
        <v>0</v>
      </c>
      <c r="P85" t="s">
        <v>24</v>
      </c>
    </row>
    <row r="86" spans="1:16" ht="16.5" x14ac:dyDescent="0.3">
      <c r="A86" s="44" t="s">
        <v>70</v>
      </c>
      <c r="B86" s="52">
        <v>258212</v>
      </c>
      <c r="C86" s="44" t="s">
        <v>109</v>
      </c>
      <c r="D86" s="44" t="s">
        <v>107</v>
      </c>
      <c r="E86" s="51"/>
      <c r="F86" s="46">
        <v>95900</v>
      </c>
      <c r="G86" s="47">
        <v>95900</v>
      </c>
      <c r="H86" s="47">
        <v>0</v>
      </c>
      <c r="I86" s="47">
        <f t="shared" si="6"/>
        <v>0</v>
      </c>
      <c r="J86" s="48">
        <f t="shared" si="7"/>
        <v>691</v>
      </c>
      <c r="K86" s="17" t="str">
        <f>VLOOKUP(C86,'[1]ESTADO DE CADA FACTURA'!$G$3:$G$204,1,0)</f>
        <v>FVM258212</v>
      </c>
      <c r="L86" s="2">
        <f>VLOOKUP(C86,'[1]ESTADO DE CADA FACTURA'!$G$3:$U$204,15,0)</f>
        <v>95900</v>
      </c>
      <c r="M86" s="3">
        <v>0</v>
      </c>
      <c r="N86" s="3">
        <f>VLOOKUP(C86,'[1]ESTADO DE CADA FACTURA'!$G$3:$AE$204,25,0)</f>
        <v>95900</v>
      </c>
      <c r="O86" s="3">
        <f t="shared" si="5"/>
        <v>0</v>
      </c>
      <c r="P86" t="s">
        <v>24</v>
      </c>
    </row>
    <row r="87" spans="1:16" ht="16.5" x14ac:dyDescent="0.3">
      <c r="A87" s="44" t="s">
        <v>70</v>
      </c>
      <c r="B87" s="52">
        <v>258224</v>
      </c>
      <c r="C87" s="44" t="s">
        <v>110</v>
      </c>
      <c r="D87" s="44" t="s">
        <v>107</v>
      </c>
      <c r="E87" s="45"/>
      <c r="F87" s="46">
        <v>6946445</v>
      </c>
      <c r="G87" s="47">
        <v>0</v>
      </c>
      <c r="H87" s="47">
        <v>0</v>
      </c>
      <c r="I87" s="47">
        <f t="shared" si="6"/>
        <v>6946445</v>
      </c>
      <c r="J87" s="48">
        <f t="shared" si="7"/>
        <v>691</v>
      </c>
      <c r="K87" s="23" t="str">
        <f>VLOOKUP(C87,'[1]ESTADO DE CADA FACTURA'!$G$3:$G$204,1,0)</f>
        <v>FVM258224</v>
      </c>
      <c r="L87" s="24">
        <f>VLOOKUP(C87,'[1]ESTADO DE CADA FACTURA'!$G$3:$U$204,15,0)</f>
        <v>6946445</v>
      </c>
      <c r="M87" s="25">
        <v>0</v>
      </c>
      <c r="N87" s="25">
        <f>VLOOKUP(C87,'[1]ESTADO DE CADA FACTURA'!$G$3:$AE$204,25,0)</f>
        <v>0</v>
      </c>
      <c r="O87" s="25">
        <f t="shared" si="5"/>
        <v>6946445</v>
      </c>
      <c r="P87" s="16" t="s">
        <v>93</v>
      </c>
    </row>
    <row r="88" spans="1:16" ht="16.5" x14ac:dyDescent="0.3">
      <c r="A88" s="44" t="s">
        <v>70</v>
      </c>
      <c r="B88" s="52">
        <v>258232</v>
      </c>
      <c r="C88" s="44" t="s">
        <v>111</v>
      </c>
      <c r="D88" s="44" t="s">
        <v>107</v>
      </c>
      <c r="E88" s="45"/>
      <c r="F88" s="46">
        <v>183200</v>
      </c>
      <c r="G88" s="47">
        <v>183200</v>
      </c>
      <c r="H88" s="47">
        <v>0</v>
      </c>
      <c r="I88" s="47">
        <f t="shared" si="6"/>
        <v>0</v>
      </c>
      <c r="J88" s="48">
        <f t="shared" si="7"/>
        <v>691</v>
      </c>
      <c r="K88" s="17" t="str">
        <f>VLOOKUP(C88,'[1]ESTADO DE CADA FACTURA'!$G$3:$G$204,1,0)</f>
        <v>FVM258232</v>
      </c>
      <c r="L88" s="2">
        <f>VLOOKUP(C88,'[1]ESTADO DE CADA FACTURA'!$G$3:$U$204,15,0)</f>
        <v>183200</v>
      </c>
      <c r="M88" s="3">
        <v>0</v>
      </c>
      <c r="N88" s="3">
        <f>VLOOKUP(C88,'[1]ESTADO DE CADA FACTURA'!$G$3:$AE$204,25,0)</f>
        <v>183200</v>
      </c>
      <c r="O88" s="3">
        <f t="shared" si="5"/>
        <v>0</v>
      </c>
      <c r="P88" t="s">
        <v>24</v>
      </c>
    </row>
    <row r="89" spans="1:16" ht="16.5" x14ac:dyDescent="0.3">
      <c r="A89" s="44" t="s">
        <v>70</v>
      </c>
      <c r="B89" s="52">
        <v>258365</v>
      </c>
      <c r="C89" s="44" t="s">
        <v>112</v>
      </c>
      <c r="D89" s="44" t="s">
        <v>113</v>
      </c>
      <c r="E89" s="51"/>
      <c r="F89" s="46">
        <v>208731</v>
      </c>
      <c r="G89" s="47">
        <v>208731</v>
      </c>
      <c r="H89" s="47">
        <v>0</v>
      </c>
      <c r="I89" s="47">
        <f t="shared" si="6"/>
        <v>0</v>
      </c>
      <c r="J89" s="48">
        <f t="shared" si="7"/>
        <v>690</v>
      </c>
      <c r="K89" s="17" t="str">
        <f>VLOOKUP(C89,'[1]ESTADO DE CADA FACTURA'!$G$3:$G$204,1,0)</f>
        <v>FVM258365</v>
      </c>
      <c r="L89" s="2">
        <f>VLOOKUP(C89,'[1]ESTADO DE CADA FACTURA'!$G$3:$U$204,15,0)</f>
        <v>208731</v>
      </c>
      <c r="M89" s="3">
        <v>0</v>
      </c>
      <c r="N89" s="3">
        <f>VLOOKUP(C89,'[1]ESTADO DE CADA FACTURA'!$G$3:$AE$204,25,0)</f>
        <v>208731</v>
      </c>
      <c r="O89" s="3">
        <f t="shared" si="5"/>
        <v>0</v>
      </c>
      <c r="P89" t="s">
        <v>24</v>
      </c>
    </row>
    <row r="90" spans="1:16" ht="16.5" x14ac:dyDescent="0.3">
      <c r="A90" s="44" t="s">
        <v>70</v>
      </c>
      <c r="B90" s="52">
        <v>258644</v>
      </c>
      <c r="C90" s="44" t="s">
        <v>114</v>
      </c>
      <c r="D90" s="44" t="s">
        <v>115</v>
      </c>
      <c r="E90" s="45"/>
      <c r="F90" s="46">
        <v>343420</v>
      </c>
      <c r="G90" s="47">
        <v>343420</v>
      </c>
      <c r="H90" s="47">
        <v>0</v>
      </c>
      <c r="I90" s="47">
        <f t="shared" si="6"/>
        <v>0</v>
      </c>
      <c r="J90" s="48">
        <f t="shared" si="7"/>
        <v>689</v>
      </c>
      <c r="K90" s="17" t="str">
        <f>VLOOKUP(C90,'[1]ESTADO DE CADA FACTURA'!$G$3:$G$204,1,0)</f>
        <v>FVM258644</v>
      </c>
      <c r="L90" s="2">
        <f>VLOOKUP(C90,'[1]ESTADO DE CADA FACTURA'!$G$3:$U$204,15,0)</f>
        <v>343420</v>
      </c>
      <c r="M90" s="3">
        <v>0</v>
      </c>
      <c r="N90" s="3">
        <f>VLOOKUP(C90,'[1]ESTADO DE CADA FACTURA'!$G$3:$AE$204,25,0)</f>
        <v>343420</v>
      </c>
      <c r="O90" s="3">
        <f t="shared" si="5"/>
        <v>0</v>
      </c>
      <c r="P90" t="s">
        <v>24</v>
      </c>
    </row>
    <row r="91" spans="1:16" ht="16.5" x14ac:dyDescent="0.3">
      <c r="A91" s="44" t="s">
        <v>70</v>
      </c>
      <c r="B91" s="52">
        <v>259283</v>
      </c>
      <c r="C91" s="44" t="s">
        <v>116</v>
      </c>
      <c r="D91" s="44" t="s">
        <v>117</v>
      </c>
      <c r="E91" s="45"/>
      <c r="F91" s="46">
        <v>564600</v>
      </c>
      <c r="G91" s="47">
        <v>564600</v>
      </c>
      <c r="H91" s="47">
        <v>0</v>
      </c>
      <c r="I91" s="47">
        <f t="shared" si="6"/>
        <v>0</v>
      </c>
      <c r="J91" s="48">
        <f t="shared" si="7"/>
        <v>687</v>
      </c>
      <c r="K91" s="17" t="str">
        <f>VLOOKUP(C91,'[1]ESTADO DE CADA FACTURA'!$G$3:$G$204,1,0)</f>
        <v>FVM259283</v>
      </c>
      <c r="L91" s="2">
        <f>VLOOKUP(C91,'[1]ESTADO DE CADA FACTURA'!$G$3:$U$204,15,0)</f>
        <v>564600</v>
      </c>
      <c r="M91" s="3">
        <v>0</v>
      </c>
      <c r="N91" s="3">
        <f>VLOOKUP(C91,'[1]ESTADO DE CADA FACTURA'!$G$3:$AE$204,25,0)</f>
        <v>564600</v>
      </c>
      <c r="O91" s="3">
        <f t="shared" si="5"/>
        <v>0</v>
      </c>
      <c r="P91" t="s">
        <v>24</v>
      </c>
    </row>
    <row r="92" spans="1:16" ht="16.5" x14ac:dyDescent="0.3">
      <c r="A92" s="44" t="s">
        <v>70</v>
      </c>
      <c r="B92" s="52">
        <v>264309</v>
      </c>
      <c r="C92" s="44" t="s">
        <v>118</v>
      </c>
      <c r="D92" s="44" t="s">
        <v>119</v>
      </c>
      <c r="E92" s="45"/>
      <c r="F92" s="46">
        <v>138886</v>
      </c>
      <c r="G92" s="47">
        <v>138886</v>
      </c>
      <c r="H92" s="47">
        <v>0</v>
      </c>
      <c r="I92" s="47">
        <f t="shared" si="6"/>
        <v>0</v>
      </c>
      <c r="J92" s="48">
        <f t="shared" si="7"/>
        <v>674</v>
      </c>
      <c r="K92" s="17" t="str">
        <f>VLOOKUP(C92,'[1]ESTADO DE CADA FACTURA'!$G$3:$G$204,1,0)</f>
        <v>FVM264309</v>
      </c>
      <c r="L92" s="2">
        <f>VLOOKUP(C92,'[1]ESTADO DE CADA FACTURA'!$G$3:$U$204,15,0)</f>
        <v>138886</v>
      </c>
      <c r="M92" s="3">
        <v>0</v>
      </c>
      <c r="N92" s="3">
        <f>VLOOKUP(C92,'[1]ESTADO DE CADA FACTURA'!$G$3:$AE$204,25,0)</f>
        <v>138886</v>
      </c>
      <c r="O92" s="3">
        <f t="shared" si="5"/>
        <v>0</v>
      </c>
      <c r="P92" t="s">
        <v>24</v>
      </c>
    </row>
    <row r="93" spans="1:16" ht="16.5" x14ac:dyDescent="0.3">
      <c r="A93" s="44" t="s">
        <v>70</v>
      </c>
      <c r="B93" s="52">
        <v>265918</v>
      </c>
      <c r="C93" s="44" t="s">
        <v>120</v>
      </c>
      <c r="D93" s="44" t="s">
        <v>121</v>
      </c>
      <c r="E93" s="45"/>
      <c r="F93" s="46">
        <v>106800</v>
      </c>
      <c r="G93" s="47">
        <v>106800</v>
      </c>
      <c r="H93" s="47">
        <v>0</v>
      </c>
      <c r="I93" s="47">
        <f t="shared" si="6"/>
        <v>0</v>
      </c>
      <c r="J93" s="48">
        <f t="shared" si="7"/>
        <v>670</v>
      </c>
      <c r="K93" s="17" t="str">
        <f>VLOOKUP(C93,'[1]ESTADO DE CADA FACTURA'!$G$3:$G$204,1,0)</f>
        <v>FVM265918</v>
      </c>
      <c r="L93" s="2">
        <f>VLOOKUP(C93,'[1]ESTADO DE CADA FACTURA'!$G$3:$U$204,15,0)</f>
        <v>106800</v>
      </c>
      <c r="M93" s="3">
        <v>0</v>
      </c>
      <c r="N93" s="3">
        <f>VLOOKUP(C93,'[1]ESTADO DE CADA FACTURA'!$G$3:$AE$204,25,0)</f>
        <v>106800</v>
      </c>
      <c r="O93" s="3">
        <f t="shared" si="5"/>
        <v>0</v>
      </c>
      <c r="P93" t="s">
        <v>24</v>
      </c>
    </row>
    <row r="94" spans="1:16" ht="16.5" x14ac:dyDescent="0.3">
      <c r="A94" s="44" t="s">
        <v>70</v>
      </c>
      <c r="B94" s="52">
        <v>265944</v>
      </c>
      <c r="C94" s="44" t="s">
        <v>122</v>
      </c>
      <c r="D94" s="44" t="s">
        <v>121</v>
      </c>
      <c r="E94" s="45"/>
      <c r="F94" s="46">
        <v>163400</v>
      </c>
      <c r="G94" s="47">
        <v>163400</v>
      </c>
      <c r="H94" s="47">
        <v>0</v>
      </c>
      <c r="I94" s="47">
        <f t="shared" si="6"/>
        <v>0</v>
      </c>
      <c r="J94" s="48">
        <f t="shared" si="7"/>
        <v>670</v>
      </c>
      <c r="K94" s="17" t="str">
        <f>VLOOKUP(C94,'[1]ESTADO DE CADA FACTURA'!$G$3:$G$204,1,0)</f>
        <v>FVM265944</v>
      </c>
      <c r="L94" s="2">
        <f>VLOOKUP(C94,'[1]ESTADO DE CADA FACTURA'!$G$3:$U$204,15,0)</f>
        <v>163400</v>
      </c>
      <c r="M94" s="3">
        <v>0</v>
      </c>
      <c r="N94" s="3">
        <f>VLOOKUP(C94,'[1]ESTADO DE CADA FACTURA'!$G$3:$AE$204,25,0)</f>
        <v>163400</v>
      </c>
      <c r="O94" s="3">
        <f t="shared" si="5"/>
        <v>0</v>
      </c>
      <c r="P94" t="s">
        <v>24</v>
      </c>
    </row>
    <row r="95" spans="1:16" ht="16.5" x14ac:dyDescent="0.3">
      <c r="A95" s="44" t="s">
        <v>70</v>
      </c>
      <c r="B95" s="52">
        <v>266773</v>
      </c>
      <c r="C95" s="44" t="s">
        <v>123</v>
      </c>
      <c r="D95" s="44" t="s">
        <v>124</v>
      </c>
      <c r="E95" s="45"/>
      <c r="F95" s="46">
        <v>113200</v>
      </c>
      <c r="G95" s="47">
        <v>0</v>
      </c>
      <c r="H95" s="47">
        <v>0</v>
      </c>
      <c r="I95" s="47">
        <f t="shared" si="6"/>
        <v>113200</v>
      </c>
      <c r="J95" s="48">
        <f t="shared" si="7"/>
        <v>667</v>
      </c>
      <c r="K95" s="17">
        <v>0</v>
      </c>
      <c r="L95" s="2">
        <v>0</v>
      </c>
      <c r="M95" s="3">
        <v>0</v>
      </c>
      <c r="N95" s="3">
        <v>0</v>
      </c>
      <c r="O95" s="3">
        <f t="shared" si="5"/>
        <v>0</v>
      </c>
      <c r="P95" t="s">
        <v>61</v>
      </c>
    </row>
    <row r="96" spans="1:16" ht="16.5" x14ac:dyDescent="0.3">
      <c r="A96" s="44" t="s">
        <v>70</v>
      </c>
      <c r="B96" s="52">
        <v>268293</v>
      </c>
      <c r="C96" s="44" t="s">
        <v>125</v>
      </c>
      <c r="D96" s="44" t="s">
        <v>126</v>
      </c>
      <c r="E96" s="45"/>
      <c r="F96" s="46">
        <v>214026</v>
      </c>
      <c r="G96" s="47">
        <v>0</v>
      </c>
      <c r="H96" s="47">
        <v>0</v>
      </c>
      <c r="I96" s="47">
        <f t="shared" si="6"/>
        <v>214026</v>
      </c>
      <c r="J96" s="48">
        <f t="shared" si="7"/>
        <v>663</v>
      </c>
      <c r="K96" s="17">
        <v>0</v>
      </c>
      <c r="L96" s="2">
        <v>0</v>
      </c>
      <c r="M96" s="3">
        <v>0</v>
      </c>
      <c r="N96" s="3">
        <v>0</v>
      </c>
      <c r="O96" s="3">
        <f t="shared" si="5"/>
        <v>0</v>
      </c>
      <c r="P96" t="s">
        <v>61</v>
      </c>
    </row>
    <row r="97" spans="1:16" ht="16.5" x14ac:dyDescent="0.3">
      <c r="A97" s="44" t="s">
        <v>70</v>
      </c>
      <c r="B97" s="52">
        <v>274381</v>
      </c>
      <c r="C97" s="44" t="s">
        <v>127</v>
      </c>
      <c r="D97" s="44" t="s">
        <v>128</v>
      </c>
      <c r="E97" s="45"/>
      <c r="F97" s="46">
        <v>66100</v>
      </c>
      <c r="G97" s="47">
        <v>0</v>
      </c>
      <c r="H97" s="47">
        <v>0</v>
      </c>
      <c r="I97" s="47">
        <f t="shared" si="6"/>
        <v>66100</v>
      </c>
      <c r="J97" s="48">
        <f t="shared" si="7"/>
        <v>648</v>
      </c>
      <c r="K97" s="17">
        <v>0</v>
      </c>
      <c r="L97" s="2">
        <v>0</v>
      </c>
      <c r="M97" s="3">
        <v>0</v>
      </c>
      <c r="N97" s="3">
        <v>0</v>
      </c>
      <c r="O97" s="3">
        <f t="shared" si="5"/>
        <v>0</v>
      </c>
      <c r="P97" t="s">
        <v>61</v>
      </c>
    </row>
    <row r="98" spans="1:16" ht="16.5" x14ac:dyDescent="0.3">
      <c r="A98" s="44" t="s">
        <v>70</v>
      </c>
      <c r="B98" s="52">
        <v>280411</v>
      </c>
      <c r="C98" s="44" t="s">
        <v>129</v>
      </c>
      <c r="D98" s="44" t="s">
        <v>130</v>
      </c>
      <c r="E98" s="45"/>
      <c r="F98" s="46">
        <v>69900</v>
      </c>
      <c r="G98" s="47">
        <v>0</v>
      </c>
      <c r="H98" s="47">
        <v>0</v>
      </c>
      <c r="I98" s="47">
        <f t="shared" si="6"/>
        <v>69900</v>
      </c>
      <c r="J98" s="48">
        <f t="shared" si="7"/>
        <v>633</v>
      </c>
      <c r="K98" s="17">
        <v>0</v>
      </c>
      <c r="L98" s="2">
        <v>0</v>
      </c>
      <c r="M98" s="3">
        <v>0</v>
      </c>
      <c r="N98" s="3">
        <v>0</v>
      </c>
      <c r="O98" s="3">
        <f t="shared" si="5"/>
        <v>0</v>
      </c>
      <c r="P98" t="s">
        <v>61</v>
      </c>
    </row>
    <row r="99" spans="1:16" ht="16.5" x14ac:dyDescent="0.3">
      <c r="A99" s="44" t="s">
        <v>70</v>
      </c>
      <c r="B99" s="52">
        <v>283681</v>
      </c>
      <c r="C99" s="44" t="s">
        <v>131</v>
      </c>
      <c r="D99" s="44" t="s">
        <v>132</v>
      </c>
      <c r="E99" s="45"/>
      <c r="F99" s="46">
        <v>73320</v>
      </c>
      <c r="G99" s="47">
        <v>0</v>
      </c>
      <c r="H99" s="47">
        <v>0</v>
      </c>
      <c r="I99" s="47">
        <f t="shared" si="6"/>
        <v>73320</v>
      </c>
      <c r="J99" s="48">
        <f t="shared" si="7"/>
        <v>622</v>
      </c>
      <c r="K99" s="17">
        <v>0</v>
      </c>
      <c r="L99" s="2">
        <v>0</v>
      </c>
      <c r="M99" s="3">
        <v>0</v>
      </c>
      <c r="N99" s="3">
        <v>0</v>
      </c>
      <c r="O99" s="3">
        <f t="shared" si="5"/>
        <v>0</v>
      </c>
      <c r="P99" t="s">
        <v>61</v>
      </c>
    </row>
    <row r="100" spans="1:16" ht="16.5" x14ac:dyDescent="0.3">
      <c r="A100" s="44" t="s">
        <v>70</v>
      </c>
      <c r="B100" s="52">
        <v>287921</v>
      </c>
      <c r="C100" s="44" t="s">
        <v>133</v>
      </c>
      <c r="D100" s="44" t="s">
        <v>134</v>
      </c>
      <c r="E100" s="45"/>
      <c r="F100" s="46">
        <v>54400</v>
      </c>
      <c r="G100" s="47">
        <v>0</v>
      </c>
      <c r="H100" s="47">
        <v>0</v>
      </c>
      <c r="I100" s="47">
        <f t="shared" si="6"/>
        <v>54400</v>
      </c>
      <c r="J100" s="48">
        <f t="shared" si="7"/>
        <v>593</v>
      </c>
      <c r="K100" s="17">
        <v>0</v>
      </c>
      <c r="L100" s="2">
        <v>0</v>
      </c>
      <c r="M100" s="3">
        <v>0</v>
      </c>
      <c r="N100" s="3">
        <v>0</v>
      </c>
      <c r="O100" s="3">
        <f t="shared" si="5"/>
        <v>0</v>
      </c>
      <c r="P100" t="s">
        <v>61</v>
      </c>
    </row>
    <row r="101" spans="1:16" ht="16.5" x14ac:dyDescent="0.3">
      <c r="A101" s="44" t="s">
        <v>70</v>
      </c>
      <c r="B101" s="52">
        <v>288134</v>
      </c>
      <c r="C101" s="44" t="s">
        <v>135</v>
      </c>
      <c r="D101" s="44" t="s">
        <v>136</v>
      </c>
      <c r="E101" s="45"/>
      <c r="F101" s="46">
        <v>54400</v>
      </c>
      <c r="G101" s="47">
        <v>0</v>
      </c>
      <c r="H101" s="47">
        <v>0</v>
      </c>
      <c r="I101" s="47">
        <f t="shared" si="6"/>
        <v>54400</v>
      </c>
      <c r="J101" s="48">
        <f t="shared" si="7"/>
        <v>589</v>
      </c>
      <c r="K101" s="17">
        <v>0</v>
      </c>
      <c r="L101" s="2">
        <v>0</v>
      </c>
      <c r="M101" s="3">
        <v>0</v>
      </c>
      <c r="N101" s="3">
        <v>0</v>
      </c>
      <c r="O101" s="3">
        <f t="shared" si="5"/>
        <v>0</v>
      </c>
      <c r="P101" t="s">
        <v>61</v>
      </c>
    </row>
    <row r="102" spans="1:16" ht="16.5" x14ac:dyDescent="0.3">
      <c r="A102" s="44" t="s">
        <v>70</v>
      </c>
      <c r="B102" s="52">
        <v>288683</v>
      </c>
      <c r="C102" s="44" t="s">
        <v>137</v>
      </c>
      <c r="D102" s="44" t="s">
        <v>138</v>
      </c>
      <c r="E102" s="45"/>
      <c r="F102" s="46">
        <v>54400</v>
      </c>
      <c r="G102" s="47">
        <v>0</v>
      </c>
      <c r="H102" s="47">
        <v>0</v>
      </c>
      <c r="I102" s="47">
        <f t="shared" si="6"/>
        <v>54400</v>
      </c>
      <c r="J102" s="48">
        <f t="shared" si="7"/>
        <v>582</v>
      </c>
      <c r="K102" s="17">
        <v>0</v>
      </c>
      <c r="L102" s="2">
        <v>0</v>
      </c>
      <c r="M102" s="3">
        <v>0</v>
      </c>
      <c r="N102" s="3">
        <v>0</v>
      </c>
      <c r="O102" s="3">
        <f t="shared" si="5"/>
        <v>0</v>
      </c>
      <c r="P102" t="s">
        <v>61</v>
      </c>
    </row>
    <row r="103" spans="1:16" ht="16.5" x14ac:dyDescent="0.3">
      <c r="A103" s="44" t="s">
        <v>70</v>
      </c>
      <c r="B103" s="52">
        <v>289038</v>
      </c>
      <c r="C103" s="44" t="s">
        <v>139</v>
      </c>
      <c r="D103" s="44" t="s">
        <v>140</v>
      </c>
      <c r="E103" s="45"/>
      <c r="F103" s="46">
        <v>54400</v>
      </c>
      <c r="G103" s="47">
        <v>0</v>
      </c>
      <c r="H103" s="47">
        <v>0</v>
      </c>
      <c r="I103" s="47">
        <f t="shared" si="6"/>
        <v>54400</v>
      </c>
      <c r="J103" s="48">
        <f t="shared" si="7"/>
        <v>579</v>
      </c>
      <c r="K103" s="17">
        <v>0</v>
      </c>
      <c r="L103" s="2">
        <v>0</v>
      </c>
      <c r="M103" s="3">
        <v>0</v>
      </c>
      <c r="N103" s="3">
        <v>0</v>
      </c>
      <c r="O103" s="3">
        <f t="shared" si="5"/>
        <v>0</v>
      </c>
      <c r="P103" t="s">
        <v>61</v>
      </c>
    </row>
    <row r="104" spans="1:16" ht="16.5" x14ac:dyDescent="0.3">
      <c r="A104" s="44" t="s">
        <v>70</v>
      </c>
      <c r="B104" s="52">
        <v>289114</v>
      </c>
      <c r="C104" s="44" t="s">
        <v>141</v>
      </c>
      <c r="D104" s="44" t="s">
        <v>142</v>
      </c>
      <c r="E104" s="45"/>
      <c r="F104" s="46">
        <v>217300</v>
      </c>
      <c r="G104" s="47">
        <v>0</v>
      </c>
      <c r="H104" s="47">
        <v>0</v>
      </c>
      <c r="I104" s="47">
        <f t="shared" si="6"/>
        <v>217300</v>
      </c>
      <c r="J104" s="48">
        <f t="shared" si="7"/>
        <v>576</v>
      </c>
      <c r="K104" s="17">
        <v>0</v>
      </c>
      <c r="L104" s="2">
        <v>0</v>
      </c>
      <c r="M104" s="3">
        <v>0</v>
      </c>
      <c r="N104" s="3">
        <v>0</v>
      </c>
      <c r="O104" s="3">
        <f t="shared" si="5"/>
        <v>0</v>
      </c>
      <c r="P104" t="s">
        <v>61</v>
      </c>
    </row>
    <row r="105" spans="1:16" ht="16.5" x14ac:dyDescent="0.3">
      <c r="A105" s="44" t="s">
        <v>70</v>
      </c>
      <c r="B105" s="52">
        <v>289792</v>
      </c>
      <c r="C105" s="44" t="s">
        <v>143</v>
      </c>
      <c r="D105" s="44" t="s">
        <v>144</v>
      </c>
      <c r="E105" s="45"/>
      <c r="F105" s="46">
        <v>55300</v>
      </c>
      <c r="G105" s="47">
        <v>0</v>
      </c>
      <c r="H105" s="47">
        <v>0</v>
      </c>
      <c r="I105" s="47">
        <f t="shared" si="6"/>
        <v>55300</v>
      </c>
      <c r="J105" s="48">
        <f t="shared" si="7"/>
        <v>560</v>
      </c>
      <c r="K105" s="17">
        <v>0</v>
      </c>
      <c r="L105" s="2">
        <v>0</v>
      </c>
      <c r="M105" s="3">
        <v>0</v>
      </c>
      <c r="N105" s="3">
        <v>0</v>
      </c>
      <c r="O105" s="3">
        <f t="shared" si="5"/>
        <v>0</v>
      </c>
      <c r="P105" t="s">
        <v>61</v>
      </c>
    </row>
    <row r="106" spans="1:16" ht="16.5" x14ac:dyDescent="0.3">
      <c r="A106" s="44" t="s">
        <v>70</v>
      </c>
      <c r="B106" s="52">
        <v>290600</v>
      </c>
      <c r="C106" s="44" t="s">
        <v>145</v>
      </c>
      <c r="D106" s="44" t="s">
        <v>146</v>
      </c>
      <c r="E106" s="45"/>
      <c r="F106" s="46">
        <v>233931</v>
      </c>
      <c r="G106" s="47">
        <v>0</v>
      </c>
      <c r="H106" s="47">
        <v>0</v>
      </c>
      <c r="I106" s="47">
        <f t="shared" si="6"/>
        <v>233931</v>
      </c>
      <c r="J106" s="48">
        <f t="shared" si="7"/>
        <v>545</v>
      </c>
      <c r="K106" s="17">
        <v>0</v>
      </c>
      <c r="L106" s="2">
        <v>0</v>
      </c>
      <c r="M106" s="3">
        <v>0</v>
      </c>
      <c r="N106" s="3">
        <v>0</v>
      </c>
      <c r="O106" s="3">
        <f t="shared" si="5"/>
        <v>0</v>
      </c>
      <c r="P106" t="s">
        <v>61</v>
      </c>
    </row>
    <row r="107" spans="1:16" ht="16.5" x14ac:dyDescent="0.3">
      <c r="A107" s="44" t="s">
        <v>70</v>
      </c>
      <c r="B107" s="52">
        <v>290631</v>
      </c>
      <c r="C107" s="44" t="s">
        <v>147</v>
      </c>
      <c r="D107" s="44" t="s">
        <v>148</v>
      </c>
      <c r="E107" s="45"/>
      <c r="F107" s="46">
        <v>117884</v>
      </c>
      <c r="G107" s="47">
        <v>0</v>
      </c>
      <c r="H107" s="47">
        <v>0</v>
      </c>
      <c r="I107" s="47">
        <f t="shared" si="6"/>
        <v>117884</v>
      </c>
      <c r="J107" s="48">
        <f t="shared" si="7"/>
        <v>544</v>
      </c>
      <c r="K107" s="17">
        <v>0</v>
      </c>
      <c r="L107" s="2">
        <v>0</v>
      </c>
      <c r="M107" s="3">
        <v>0</v>
      </c>
      <c r="N107" s="3">
        <v>0</v>
      </c>
      <c r="O107" s="3">
        <f t="shared" ref="O107:O138" si="8">L107-N107-M107</f>
        <v>0</v>
      </c>
      <c r="P107" t="s">
        <v>61</v>
      </c>
    </row>
    <row r="108" spans="1:16" ht="16.5" x14ac:dyDescent="0.3">
      <c r="A108" s="44" t="s">
        <v>70</v>
      </c>
      <c r="B108" s="52">
        <v>291205</v>
      </c>
      <c r="C108" s="44" t="s">
        <v>149</v>
      </c>
      <c r="D108" s="44" t="s">
        <v>150</v>
      </c>
      <c r="E108" s="45"/>
      <c r="F108" s="46">
        <v>101100</v>
      </c>
      <c r="G108" s="47">
        <v>0</v>
      </c>
      <c r="H108" s="47">
        <v>0</v>
      </c>
      <c r="I108" s="47">
        <f t="shared" si="6"/>
        <v>101100</v>
      </c>
      <c r="J108" s="48">
        <f t="shared" si="7"/>
        <v>529</v>
      </c>
      <c r="K108" s="17">
        <v>0</v>
      </c>
      <c r="L108" s="2">
        <v>0</v>
      </c>
      <c r="M108" s="3">
        <v>0</v>
      </c>
      <c r="N108" s="3">
        <v>0</v>
      </c>
      <c r="O108" s="3">
        <f t="shared" si="8"/>
        <v>0</v>
      </c>
      <c r="P108" t="s">
        <v>61</v>
      </c>
    </row>
    <row r="109" spans="1:16" ht="16.5" x14ac:dyDescent="0.3">
      <c r="A109" s="44" t="s">
        <v>70</v>
      </c>
      <c r="B109" s="52">
        <v>291381</v>
      </c>
      <c r="C109" s="44" t="s">
        <v>151</v>
      </c>
      <c r="D109" s="44" t="s">
        <v>152</v>
      </c>
      <c r="E109" s="45"/>
      <c r="F109" s="46">
        <v>54400</v>
      </c>
      <c r="G109" s="47">
        <v>0</v>
      </c>
      <c r="H109" s="47">
        <v>0</v>
      </c>
      <c r="I109" s="47">
        <f t="shared" si="6"/>
        <v>54400</v>
      </c>
      <c r="J109" s="48">
        <f t="shared" si="7"/>
        <v>525</v>
      </c>
      <c r="K109" s="17">
        <v>0</v>
      </c>
      <c r="L109" s="2">
        <v>0</v>
      </c>
      <c r="M109" s="3">
        <v>0</v>
      </c>
      <c r="N109" s="3">
        <v>0</v>
      </c>
      <c r="O109" s="3">
        <f t="shared" si="8"/>
        <v>0</v>
      </c>
      <c r="P109" t="s">
        <v>61</v>
      </c>
    </row>
    <row r="110" spans="1:16" ht="16.5" x14ac:dyDescent="0.3">
      <c r="A110" s="44" t="s">
        <v>70</v>
      </c>
      <c r="B110" s="52">
        <v>291916</v>
      </c>
      <c r="C110" s="44" t="s">
        <v>153</v>
      </c>
      <c r="D110" s="44" t="s">
        <v>154</v>
      </c>
      <c r="E110" s="45"/>
      <c r="F110" s="46">
        <v>338300</v>
      </c>
      <c r="G110" s="47">
        <v>0</v>
      </c>
      <c r="H110" s="47">
        <v>0</v>
      </c>
      <c r="I110" s="47">
        <f t="shared" si="6"/>
        <v>338300</v>
      </c>
      <c r="J110" s="48">
        <f t="shared" si="7"/>
        <v>516</v>
      </c>
      <c r="K110" s="17" t="str">
        <f>VLOOKUP(C110,'[1]ESTADO DE CADA FACTURA'!$G$3:$G$204,1,0)</f>
        <v>FVM291916</v>
      </c>
      <c r="L110" s="2">
        <f>VLOOKUP(C110,'[1]ESTADO DE CADA FACTURA'!$G$3:$U$204,15,0)</f>
        <v>338300</v>
      </c>
      <c r="M110" s="3">
        <v>0</v>
      </c>
      <c r="N110" s="3">
        <f>VLOOKUP(C110,'[1]ESTADO DE CADA FACTURA'!$G$3:$AE$204,25,0)</f>
        <v>338300</v>
      </c>
      <c r="O110" s="3">
        <f t="shared" si="8"/>
        <v>0</v>
      </c>
      <c r="P110" t="s">
        <v>24</v>
      </c>
    </row>
    <row r="111" spans="1:16" ht="16.5" x14ac:dyDescent="0.3">
      <c r="A111" s="44" t="s">
        <v>70</v>
      </c>
      <c r="B111" s="52">
        <v>292267</v>
      </c>
      <c r="C111" s="44" t="s">
        <v>155</v>
      </c>
      <c r="D111" s="44" t="s">
        <v>156</v>
      </c>
      <c r="E111" s="51"/>
      <c r="F111" s="46">
        <v>219400</v>
      </c>
      <c r="G111" s="47">
        <v>0</v>
      </c>
      <c r="H111" s="47">
        <v>0</v>
      </c>
      <c r="I111" s="47">
        <f t="shared" si="6"/>
        <v>219400</v>
      </c>
      <c r="J111" s="48">
        <f t="shared" si="7"/>
        <v>510</v>
      </c>
      <c r="K111" s="17">
        <v>0</v>
      </c>
      <c r="L111" s="2">
        <v>0</v>
      </c>
      <c r="M111" s="3">
        <v>0</v>
      </c>
      <c r="N111" s="3">
        <v>0</v>
      </c>
      <c r="O111" s="3">
        <f t="shared" si="8"/>
        <v>0</v>
      </c>
      <c r="P111" t="s">
        <v>61</v>
      </c>
    </row>
    <row r="112" spans="1:16" ht="16.5" x14ac:dyDescent="0.3">
      <c r="A112" s="44" t="s">
        <v>70</v>
      </c>
      <c r="B112" s="52">
        <v>292606</v>
      </c>
      <c r="C112" s="44" t="s">
        <v>157</v>
      </c>
      <c r="D112" s="44" t="s">
        <v>158</v>
      </c>
      <c r="E112" s="45"/>
      <c r="F112" s="46">
        <v>366400</v>
      </c>
      <c r="G112" s="47">
        <v>0</v>
      </c>
      <c r="H112" s="47">
        <v>0</v>
      </c>
      <c r="I112" s="47">
        <f t="shared" si="6"/>
        <v>366400</v>
      </c>
      <c r="J112" s="48">
        <f t="shared" si="7"/>
        <v>505</v>
      </c>
      <c r="K112" s="17">
        <v>0</v>
      </c>
      <c r="L112" s="2">
        <v>0</v>
      </c>
      <c r="M112" s="3">
        <v>0</v>
      </c>
      <c r="N112" s="3">
        <v>0</v>
      </c>
      <c r="O112" s="3">
        <f t="shared" si="8"/>
        <v>0</v>
      </c>
      <c r="P112" t="s">
        <v>61</v>
      </c>
    </row>
    <row r="113" spans="1:16" ht="16.5" x14ac:dyDescent="0.3">
      <c r="A113" s="44" t="s">
        <v>70</v>
      </c>
      <c r="B113" s="52">
        <v>293636</v>
      </c>
      <c r="C113" s="44" t="s">
        <v>159</v>
      </c>
      <c r="D113" s="44" t="s">
        <v>160</v>
      </c>
      <c r="E113" s="45"/>
      <c r="F113" s="46">
        <v>296857</v>
      </c>
      <c r="G113" s="47">
        <v>0</v>
      </c>
      <c r="H113" s="47">
        <v>0</v>
      </c>
      <c r="I113" s="47">
        <f t="shared" si="6"/>
        <v>296857</v>
      </c>
      <c r="J113" s="48">
        <f t="shared" si="7"/>
        <v>493</v>
      </c>
      <c r="K113" s="23" t="str">
        <f>VLOOKUP(C113,'[1]ESTADO DE CADA FACTURA'!$G$3:$G$204,1,0)</f>
        <v>FVM293636</v>
      </c>
      <c r="L113" s="24">
        <f>VLOOKUP(C113,'[1]ESTADO DE CADA FACTURA'!$G$3:$U$204,15,0)</f>
        <v>296857</v>
      </c>
      <c r="M113" s="25">
        <v>0</v>
      </c>
      <c r="N113" s="25">
        <f>VLOOKUP(C113,'[1]ESTADO DE CADA FACTURA'!$G$3:$AE$204,25,0)</f>
        <v>0</v>
      </c>
      <c r="O113" s="25">
        <f t="shared" si="8"/>
        <v>296857</v>
      </c>
      <c r="P113" s="16" t="s">
        <v>93</v>
      </c>
    </row>
    <row r="114" spans="1:16" ht="16.5" x14ac:dyDescent="0.3">
      <c r="A114" s="44" t="s">
        <v>70</v>
      </c>
      <c r="B114" s="52">
        <v>295144</v>
      </c>
      <c r="C114" s="44" t="s">
        <v>161</v>
      </c>
      <c r="D114" s="44" t="s">
        <v>162</v>
      </c>
      <c r="E114" s="45"/>
      <c r="F114" s="46">
        <v>813525</v>
      </c>
      <c r="G114" s="47">
        <v>0</v>
      </c>
      <c r="H114" s="47">
        <v>0</v>
      </c>
      <c r="I114" s="47">
        <f t="shared" si="6"/>
        <v>813525</v>
      </c>
      <c r="J114" s="48">
        <f t="shared" si="7"/>
        <v>475</v>
      </c>
      <c r="K114" s="17" t="str">
        <f>VLOOKUP(C114,'[1]ESTADO DE CADA FACTURA'!$G$3:$G$204,1,0)</f>
        <v>FVM295144</v>
      </c>
      <c r="L114" s="2">
        <f>VLOOKUP(C114,'[1]ESTADO DE CADA FACTURA'!$G$3:$U$204,15,0)</f>
        <v>813525</v>
      </c>
      <c r="M114" s="3">
        <v>0</v>
      </c>
      <c r="N114" s="3">
        <f>VLOOKUP(C114,'[1]ESTADO DE CADA FACTURA'!$G$3:$AE$204,25,0)</f>
        <v>813525</v>
      </c>
      <c r="O114" s="3">
        <f t="shared" si="8"/>
        <v>0</v>
      </c>
      <c r="P114" t="s">
        <v>24</v>
      </c>
    </row>
    <row r="115" spans="1:16" ht="16.5" x14ac:dyDescent="0.3">
      <c r="A115" s="44" t="s">
        <v>70</v>
      </c>
      <c r="B115" s="52">
        <v>296087</v>
      </c>
      <c r="C115" s="44" t="s">
        <v>163</v>
      </c>
      <c r="D115" s="44" t="s">
        <v>164</v>
      </c>
      <c r="E115" s="45"/>
      <c r="F115" s="46">
        <v>852600</v>
      </c>
      <c r="G115" s="47">
        <v>0</v>
      </c>
      <c r="H115" s="47">
        <v>0</v>
      </c>
      <c r="I115" s="47">
        <f t="shared" si="6"/>
        <v>852600</v>
      </c>
      <c r="J115" s="48">
        <f t="shared" si="7"/>
        <v>464</v>
      </c>
      <c r="K115" s="23" t="str">
        <f>VLOOKUP(C115,'[1]ESTADO DE CADA FACTURA'!$G$3:$G$204,1,0)</f>
        <v>FVM296087</v>
      </c>
      <c r="L115" s="24">
        <f>VLOOKUP(C115,'[1]ESTADO DE CADA FACTURA'!$G$3:$U$204,15,0)</f>
        <v>852600</v>
      </c>
      <c r="M115" s="25">
        <v>0</v>
      </c>
      <c r="N115" s="25">
        <f>VLOOKUP(C115,'[1]ESTADO DE CADA FACTURA'!$G$3:$AE$204,25,0)</f>
        <v>0</v>
      </c>
      <c r="O115" s="25">
        <f t="shared" si="8"/>
        <v>852600</v>
      </c>
      <c r="P115" s="16" t="s">
        <v>93</v>
      </c>
    </row>
    <row r="116" spans="1:16" ht="16.5" x14ac:dyDescent="0.3">
      <c r="A116" s="44" t="s">
        <v>165</v>
      </c>
      <c r="B116" s="52">
        <v>1327</v>
      </c>
      <c r="C116" s="44" t="s">
        <v>166</v>
      </c>
      <c r="D116" s="44" t="s">
        <v>167</v>
      </c>
      <c r="E116" s="45"/>
      <c r="F116" s="46">
        <v>3130132</v>
      </c>
      <c r="G116" s="47">
        <v>0</v>
      </c>
      <c r="H116" s="47">
        <v>0</v>
      </c>
      <c r="I116" s="47">
        <f t="shared" si="6"/>
        <v>3130132</v>
      </c>
      <c r="J116" s="48">
        <f t="shared" si="7"/>
        <v>410</v>
      </c>
      <c r="K116" s="17" t="str">
        <f>VLOOKUP(C116,'[1]ESTADO DE CADA FACTURA'!$G$3:$G$204,1,0)</f>
        <v>FEMC1327</v>
      </c>
      <c r="L116" s="2">
        <f>VLOOKUP(C116,'[1]ESTADO DE CADA FACTURA'!$G$3:$U$204,15,0)</f>
        <v>3130132</v>
      </c>
      <c r="M116" s="3">
        <v>0</v>
      </c>
      <c r="N116" s="3">
        <f>VLOOKUP(C116,'[1]ESTADO DE CADA FACTURA'!$G$3:$AE$204,25,0)</f>
        <v>0</v>
      </c>
      <c r="O116" s="3">
        <f t="shared" si="8"/>
        <v>3130132</v>
      </c>
      <c r="P116" t="s">
        <v>168</v>
      </c>
    </row>
    <row r="117" spans="1:16" ht="16.5" x14ac:dyDescent="0.3">
      <c r="A117" s="44" t="s">
        <v>165</v>
      </c>
      <c r="B117" s="52">
        <v>3035</v>
      </c>
      <c r="C117" s="44" t="s">
        <v>169</v>
      </c>
      <c r="D117" s="44" t="s">
        <v>170</v>
      </c>
      <c r="E117" s="45"/>
      <c r="F117" s="46">
        <v>782720</v>
      </c>
      <c r="G117" s="47">
        <v>0</v>
      </c>
      <c r="H117" s="47">
        <v>0</v>
      </c>
      <c r="I117" s="47">
        <f t="shared" si="6"/>
        <v>782720</v>
      </c>
      <c r="J117" s="48">
        <f t="shared" si="7"/>
        <v>399</v>
      </c>
      <c r="K117" s="17" t="str">
        <f>VLOOKUP(C117,'[1]ESTADO DE CADA FACTURA'!$G$3:$G$204,1,0)</f>
        <v>FEMC3035</v>
      </c>
      <c r="L117" s="2">
        <f>VLOOKUP(C117,'[1]ESTADO DE CADA FACTURA'!$G$3:$U$204,15,0)</f>
        <v>782720</v>
      </c>
      <c r="M117" s="3">
        <v>0</v>
      </c>
      <c r="N117" s="3">
        <f>VLOOKUP(C117,'[1]ESTADO DE CADA FACTURA'!$G$3:$AE$204,25,0)</f>
        <v>0</v>
      </c>
      <c r="O117" s="3">
        <f t="shared" si="8"/>
        <v>782720</v>
      </c>
      <c r="P117" t="s">
        <v>168</v>
      </c>
    </row>
    <row r="118" spans="1:16" ht="16.5" x14ac:dyDescent="0.3">
      <c r="A118" s="44" t="s">
        <v>165</v>
      </c>
      <c r="B118" s="52">
        <v>4003</v>
      </c>
      <c r="C118" s="44" t="s">
        <v>171</v>
      </c>
      <c r="D118" s="44" t="s">
        <v>172</v>
      </c>
      <c r="E118" s="45"/>
      <c r="F118" s="46">
        <v>558800</v>
      </c>
      <c r="G118" s="47">
        <v>0</v>
      </c>
      <c r="H118" s="47">
        <v>0</v>
      </c>
      <c r="I118" s="47">
        <f t="shared" si="6"/>
        <v>558800</v>
      </c>
      <c r="J118" s="48">
        <f t="shared" si="7"/>
        <v>393</v>
      </c>
      <c r="K118" s="17">
        <v>0</v>
      </c>
      <c r="L118" s="2">
        <v>0</v>
      </c>
      <c r="M118" s="3">
        <v>0</v>
      </c>
      <c r="N118" s="3">
        <v>0</v>
      </c>
      <c r="O118" s="3">
        <f t="shared" si="8"/>
        <v>0</v>
      </c>
      <c r="P118" t="s">
        <v>61</v>
      </c>
    </row>
    <row r="119" spans="1:16" ht="16.5" x14ac:dyDescent="0.3">
      <c r="A119" s="44" t="s">
        <v>165</v>
      </c>
      <c r="B119" s="52">
        <v>6070</v>
      </c>
      <c r="C119" s="44" t="s">
        <v>173</v>
      </c>
      <c r="D119" s="44" t="s">
        <v>174</v>
      </c>
      <c r="E119" s="45"/>
      <c r="F119" s="46">
        <v>54400</v>
      </c>
      <c r="G119" s="47">
        <v>0</v>
      </c>
      <c r="H119" s="47">
        <v>0</v>
      </c>
      <c r="I119" s="47">
        <f t="shared" si="6"/>
        <v>54400</v>
      </c>
      <c r="J119" s="48">
        <f t="shared" si="7"/>
        <v>381</v>
      </c>
      <c r="K119" s="17">
        <v>0</v>
      </c>
      <c r="L119" s="2">
        <v>0</v>
      </c>
      <c r="M119" s="3">
        <v>0</v>
      </c>
      <c r="N119" s="3">
        <v>0</v>
      </c>
      <c r="O119" s="3">
        <f t="shared" si="8"/>
        <v>0</v>
      </c>
      <c r="P119" t="s">
        <v>61</v>
      </c>
    </row>
    <row r="120" spans="1:16" ht="16.5" x14ac:dyDescent="0.3">
      <c r="A120" s="44" t="s">
        <v>165</v>
      </c>
      <c r="B120" s="52">
        <v>6256</v>
      </c>
      <c r="C120" s="44" t="s">
        <v>175</v>
      </c>
      <c r="D120" s="44" t="s">
        <v>176</v>
      </c>
      <c r="E120" s="45"/>
      <c r="F120" s="46">
        <v>138300</v>
      </c>
      <c r="G120" s="47">
        <v>0</v>
      </c>
      <c r="H120" s="47">
        <v>0</v>
      </c>
      <c r="I120" s="47">
        <f t="shared" si="6"/>
        <v>138300</v>
      </c>
      <c r="J120" s="48">
        <f t="shared" si="7"/>
        <v>378</v>
      </c>
      <c r="K120" s="17">
        <v>0</v>
      </c>
      <c r="L120" s="2">
        <v>0</v>
      </c>
      <c r="M120" s="3">
        <v>0</v>
      </c>
      <c r="N120" s="3">
        <v>0</v>
      </c>
      <c r="O120" s="3">
        <f t="shared" si="8"/>
        <v>0</v>
      </c>
      <c r="P120" t="s">
        <v>61</v>
      </c>
    </row>
    <row r="121" spans="1:16" ht="16.5" x14ac:dyDescent="0.3">
      <c r="A121" s="44" t="s">
        <v>165</v>
      </c>
      <c r="B121" s="52">
        <v>7793</v>
      </c>
      <c r="C121" s="44" t="s">
        <v>177</v>
      </c>
      <c r="D121" s="44" t="s">
        <v>178</v>
      </c>
      <c r="E121" s="45"/>
      <c r="F121" s="46">
        <v>248200</v>
      </c>
      <c r="G121" s="47">
        <v>0</v>
      </c>
      <c r="H121" s="47">
        <v>0</v>
      </c>
      <c r="I121" s="47">
        <f t="shared" si="6"/>
        <v>248200</v>
      </c>
      <c r="J121" s="48">
        <f t="shared" si="7"/>
        <v>370</v>
      </c>
      <c r="K121" s="17">
        <v>0</v>
      </c>
      <c r="L121" s="2">
        <v>0</v>
      </c>
      <c r="M121" s="3">
        <v>0</v>
      </c>
      <c r="N121" s="3">
        <v>0</v>
      </c>
      <c r="O121" s="3">
        <f t="shared" si="8"/>
        <v>0</v>
      </c>
      <c r="P121" t="s">
        <v>61</v>
      </c>
    </row>
    <row r="122" spans="1:16" ht="16.5" x14ac:dyDescent="0.3">
      <c r="A122" s="44" t="s">
        <v>165</v>
      </c>
      <c r="B122" s="52">
        <v>8228</v>
      </c>
      <c r="C122" s="44" t="s">
        <v>179</v>
      </c>
      <c r="D122" s="44" t="s">
        <v>180</v>
      </c>
      <c r="E122" s="45"/>
      <c r="F122" s="46">
        <v>54400</v>
      </c>
      <c r="G122" s="47">
        <v>0</v>
      </c>
      <c r="H122" s="47">
        <v>0</v>
      </c>
      <c r="I122" s="47">
        <f t="shared" si="6"/>
        <v>54400</v>
      </c>
      <c r="J122" s="48">
        <f t="shared" si="7"/>
        <v>367</v>
      </c>
      <c r="K122" s="17">
        <v>0</v>
      </c>
      <c r="L122" s="2">
        <v>0</v>
      </c>
      <c r="M122" s="3">
        <v>0</v>
      </c>
      <c r="N122" s="3">
        <v>0</v>
      </c>
      <c r="O122" s="3">
        <f t="shared" si="8"/>
        <v>0</v>
      </c>
      <c r="P122" t="s">
        <v>61</v>
      </c>
    </row>
    <row r="123" spans="1:16" ht="16.5" x14ac:dyDescent="0.3">
      <c r="A123" s="44" t="s">
        <v>165</v>
      </c>
      <c r="B123" s="52">
        <v>11747</v>
      </c>
      <c r="C123" s="44" t="s">
        <v>181</v>
      </c>
      <c r="D123" s="44" t="s">
        <v>182</v>
      </c>
      <c r="E123" s="45"/>
      <c r="F123" s="46">
        <v>272884</v>
      </c>
      <c r="G123" s="47">
        <v>0</v>
      </c>
      <c r="H123" s="47">
        <v>0</v>
      </c>
      <c r="I123" s="47">
        <f t="shared" si="6"/>
        <v>272884</v>
      </c>
      <c r="J123" s="48">
        <f t="shared" si="7"/>
        <v>341</v>
      </c>
      <c r="K123" s="17" t="str">
        <f>VLOOKUP(C123,'[1]ESTADO DE CADA FACTURA'!$G$3:$G$204,1,0)</f>
        <v>FEMC11747</v>
      </c>
      <c r="L123" s="2">
        <f>VLOOKUP(C123,'[1]ESTADO DE CADA FACTURA'!$G$3:$U$204,15,0)</f>
        <v>272884</v>
      </c>
      <c r="M123" s="3">
        <v>0</v>
      </c>
      <c r="N123" s="3">
        <f>VLOOKUP(C123,'[1]ESTADO DE CADA FACTURA'!$G$3:$AE$204,25,0)</f>
        <v>0</v>
      </c>
      <c r="O123" s="3">
        <f t="shared" si="8"/>
        <v>272884</v>
      </c>
      <c r="P123" t="s">
        <v>168</v>
      </c>
    </row>
    <row r="124" spans="1:16" ht="16.5" x14ac:dyDescent="0.3">
      <c r="A124" s="44" t="s">
        <v>165</v>
      </c>
      <c r="B124" s="52">
        <v>12424</v>
      </c>
      <c r="C124" s="44" t="s">
        <v>183</v>
      </c>
      <c r="D124" s="44" t="s">
        <v>184</v>
      </c>
      <c r="E124" s="45"/>
      <c r="F124" s="46">
        <v>403808</v>
      </c>
      <c r="G124" s="47">
        <v>0</v>
      </c>
      <c r="H124" s="47">
        <v>0</v>
      </c>
      <c r="I124" s="47">
        <f t="shared" si="6"/>
        <v>403808</v>
      </c>
      <c r="J124" s="48">
        <f t="shared" si="7"/>
        <v>330</v>
      </c>
      <c r="K124" s="17" t="str">
        <f>VLOOKUP(C124,'[1]ESTADO DE CADA FACTURA'!$G$3:$G$204,1,0)</f>
        <v>FEMC12424</v>
      </c>
      <c r="L124" s="2">
        <f>VLOOKUP(C124,'[1]ESTADO DE CADA FACTURA'!$G$3:$U$204,15,0)</f>
        <v>403808</v>
      </c>
      <c r="M124" s="3">
        <v>0</v>
      </c>
      <c r="N124" s="3">
        <f>VLOOKUP(C124,'[1]ESTADO DE CADA FACTURA'!$G$3:$AE$204,25,0)</f>
        <v>0</v>
      </c>
      <c r="O124" s="3">
        <f t="shared" si="8"/>
        <v>403808</v>
      </c>
      <c r="P124" t="s">
        <v>168</v>
      </c>
    </row>
    <row r="125" spans="1:16" ht="16.5" x14ac:dyDescent="0.3">
      <c r="A125" s="44" t="s">
        <v>165</v>
      </c>
      <c r="B125" s="52">
        <v>13805</v>
      </c>
      <c r="C125" s="44" t="s">
        <v>185</v>
      </c>
      <c r="D125" s="44" t="s">
        <v>186</v>
      </c>
      <c r="E125" s="45"/>
      <c r="F125" s="46">
        <v>434124</v>
      </c>
      <c r="G125" s="47">
        <v>0</v>
      </c>
      <c r="H125" s="47">
        <v>0</v>
      </c>
      <c r="I125" s="47">
        <f t="shared" si="6"/>
        <v>434124</v>
      </c>
      <c r="J125" s="48">
        <f t="shared" si="7"/>
        <v>314</v>
      </c>
      <c r="K125" s="17" t="str">
        <f>VLOOKUP(C125,'[1]ESTADO DE CADA FACTURA'!$G$3:$G$204,1,0)</f>
        <v>FEMC13805</v>
      </c>
      <c r="L125" s="2">
        <f>VLOOKUP(C125,'[1]ESTADO DE CADA FACTURA'!$G$3:$U$204,15,0)</f>
        <v>434124</v>
      </c>
      <c r="M125" s="3">
        <v>0</v>
      </c>
      <c r="N125" s="3">
        <f>VLOOKUP(C125,'[1]ESTADO DE CADA FACTURA'!$G$3:$AE$204,25,0)</f>
        <v>0</v>
      </c>
      <c r="O125" s="3">
        <f t="shared" si="8"/>
        <v>434124</v>
      </c>
      <c r="P125" t="s">
        <v>168</v>
      </c>
    </row>
    <row r="126" spans="1:16" ht="16.5" x14ac:dyDescent="0.3">
      <c r="A126" s="44" t="s">
        <v>165</v>
      </c>
      <c r="B126" s="52">
        <v>13904</v>
      </c>
      <c r="C126" s="44" t="s">
        <v>187</v>
      </c>
      <c r="D126" s="44" t="s">
        <v>188</v>
      </c>
      <c r="E126" s="45"/>
      <c r="F126" s="46">
        <v>14354814</v>
      </c>
      <c r="G126" s="47">
        <v>0</v>
      </c>
      <c r="H126" s="47">
        <v>0</v>
      </c>
      <c r="I126" s="47">
        <f t="shared" si="6"/>
        <v>14354814</v>
      </c>
      <c r="J126" s="48">
        <f t="shared" si="7"/>
        <v>313</v>
      </c>
      <c r="K126" s="23" t="str">
        <f>VLOOKUP(C126,'[1]ESTADO DE CADA FACTURA'!$G$3:$G$204,1,0)</f>
        <v>FEMC13904</v>
      </c>
      <c r="L126" s="24">
        <f>VLOOKUP(C126,'[1]ESTADO DE CADA FACTURA'!$G$3:$U$204,15,0)</f>
        <v>14354814</v>
      </c>
      <c r="M126" s="25">
        <v>0</v>
      </c>
      <c r="N126" s="25">
        <f>VLOOKUP(C126,'[1]ESTADO DE CADA FACTURA'!$G$3:$AE$204,25,0)</f>
        <v>0</v>
      </c>
      <c r="O126" s="25">
        <f t="shared" si="8"/>
        <v>14354814</v>
      </c>
      <c r="P126" s="16" t="s">
        <v>93</v>
      </c>
    </row>
    <row r="127" spans="1:16" ht="16.5" x14ac:dyDescent="0.3">
      <c r="A127" s="44" t="s">
        <v>165</v>
      </c>
      <c r="B127" s="52">
        <v>14177</v>
      </c>
      <c r="C127" s="44" t="s">
        <v>189</v>
      </c>
      <c r="D127" s="44" t="s">
        <v>190</v>
      </c>
      <c r="E127" s="51"/>
      <c r="F127" s="46">
        <v>1141500</v>
      </c>
      <c r="G127" s="47">
        <v>0</v>
      </c>
      <c r="H127" s="47">
        <v>0</v>
      </c>
      <c r="I127" s="47">
        <f t="shared" si="6"/>
        <v>1141500</v>
      </c>
      <c r="J127" s="48">
        <f t="shared" si="7"/>
        <v>311</v>
      </c>
      <c r="K127" s="23" t="str">
        <f>VLOOKUP(C127,'[1]ESTADO DE CADA FACTURA'!$G$3:$G$204,1,0)</f>
        <v>FEMC14177</v>
      </c>
      <c r="L127" s="24">
        <f>VLOOKUP(C127,'[1]ESTADO DE CADA FACTURA'!$G$3:$U$204,15,0)</f>
        <v>1141500</v>
      </c>
      <c r="M127" s="25">
        <v>0</v>
      </c>
      <c r="N127" s="25">
        <f>VLOOKUP(C127,'[1]ESTADO DE CADA FACTURA'!$G$3:$AE$204,25,0)</f>
        <v>0</v>
      </c>
      <c r="O127" s="25">
        <f t="shared" si="8"/>
        <v>1141500</v>
      </c>
      <c r="P127" s="16" t="s">
        <v>93</v>
      </c>
    </row>
    <row r="128" spans="1:16" ht="16.5" x14ac:dyDescent="0.3">
      <c r="A128" s="44" t="s">
        <v>165</v>
      </c>
      <c r="B128" s="52">
        <v>14892</v>
      </c>
      <c r="C128" s="44" t="s">
        <v>191</v>
      </c>
      <c r="D128" s="44" t="s">
        <v>192</v>
      </c>
      <c r="E128" s="45"/>
      <c r="F128" s="46">
        <v>40200</v>
      </c>
      <c r="G128" s="47">
        <v>0</v>
      </c>
      <c r="H128" s="47">
        <v>0</v>
      </c>
      <c r="I128" s="47">
        <f t="shared" si="6"/>
        <v>40200</v>
      </c>
      <c r="J128" s="48">
        <f t="shared" si="7"/>
        <v>305</v>
      </c>
      <c r="K128" s="23" t="str">
        <f>VLOOKUP(C128,'[1]ESTADO DE CADA FACTURA'!$G$3:$G$204,1,0)</f>
        <v>FEMC14892</v>
      </c>
      <c r="L128" s="24">
        <f>VLOOKUP(C128,'[1]ESTADO DE CADA FACTURA'!$G$3:$U$204,15,0)</f>
        <v>40200</v>
      </c>
      <c r="M128" s="25">
        <v>0</v>
      </c>
      <c r="N128" s="25">
        <f>VLOOKUP(C128,'[1]ESTADO DE CADA FACTURA'!$G$3:$AE$204,25,0)</f>
        <v>0</v>
      </c>
      <c r="O128" s="25">
        <f t="shared" si="8"/>
        <v>40200</v>
      </c>
      <c r="P128" s="16" t="s">
        <v>93</v>
      </c>
    </row>
    <row r="129" spans="1:16" ht="16.5" x14ac:dyDescent="0.3">
      <c r="A129" s="44" t="s">
        <v>165</v>
      </c>
      <c r="B129" s="52">
        <v>14913</v>
      </c>
      <c r="C129" s="44" t="s">
        <v>193</v>
      </c>
      <c r="D129" s="44" t="s">
        <v>192</v>
      </c>
      <c r="E129" s="45"/>
      <c r="F129" s="46">
        <v>611700</v>
      </c>
      <c r="G129" s="47">
        <v>0</v>
      </c>
      <c r="H129" s="47">
        <v>0</v>
      </c>
      <c r="I129" s="47">
        <f t="shared" si="6"/>
        <v>611700</v>
      </c>
      <c r="J129" s="48">
        <f t="shared" si="7"/>
        <v>305</v>
      </c>
      <c r="K129" s="23" t="str">
        <f>VLOOKUP(C129,'[1]ESTADO DE CADA FACTURA'!$G$3:$G$204,1,0)</f>
        <v>FEMC14913</v>
      </c>
      <c r="L129" s="24">
        <f>VLOOKUP(C129,'[1]ESTADO DE CADA FACTURA'!$G$3:$U$204,15,0)</f>
        <v>611700</v>
      </c>
      <c r="M129" s="25">
        <v>0</v>
      </c>
      <c r="N129" s="25">
        <f>VLOOKUP(C129,'[1]ESTADO DE CADA FACTURA'!$G$3:$AE$204,25,0)</f>
        <v>0</v>
      </c>
      <c r="O129" s="25">
        <f t="shared" si="8"/>
        <v>611700</v>
      </c>
      <c r="P129" s="16" t="s">
        <v>93</v>
      </c>
    </row>
    <row r="130" spans="1:16" ht="16.5" x14ac:dyDescent="0.3">
      <c r="A130" s="44" t="s">
        <v>165</v>
      </c>
      <c r="B130" s="52">
        <v>14901</v>
      </c>
      <c r="C130" s="44" t="s">
        <v>194</v>
      </c>
      <c r="D130" s="44" t="s">
        <v>192</v>
      </c>
      <c r="E130" s="45"/>
      <c r="F130" s="46">
        <v>40200</v>
      </c>
      <c r="G130" s="47">
        <v>0</v>
      </c>
      <c r="H130" s="47">
        <v>0</v>
      </c>
      <c r="I130" s="47">
        <f t="shared" si="6"/>
        <v>40200</v>
      </c>
      <c r="J130" s="48">
        <f t="shared" si="7"/>
        <v>305</v>
      </c>
      <c r="K130" s="23" t="str">
        <f>VLOOKUP(C130,'[1]ESTADO DE CADA FACTURA'!$G$3:$G$204,1,0)</f>
        <v>FEMC14901</v>
      </c>
      <c r="L130" s="24">
        <f>VLOOKUP(C130,'[1]ESTADO DE CADA FACTURA'!$G$3:$U$204,15,0)</f>
        <v>40200</v>
      </c>
      <c r="M130" s="25">
        <v>0</v>
      </c>
      <c r="N130" s="25">
        <f>VLOOKUP(C130,'[1]ESTADO DE CADA FACTURA'!$G$3:$AE$204,25,0)</f>
        <v>0</v>
      </c>
      <c r="O130" s="25">
        <f t="shared" si="8"/>
        <v>40200</v>
      </c>
      <c r="P130" s="16" t="s">
        <v>93</v>
      </c>
    </row>
    <row r="131" spans="1:16" ht="16.5" x14ac:dyDescent="0.3">
      <c r="A131" s="44" t="s">
        <v>165</v>
      </c>
      <c r="B131" s="52">
        <v>15057</v>
      </c>
      <c r="C131" s="44" t="s">
        <v>195</v>
      </c>
      <c r="D131" s="44" t="s">
        <v>192</v>
      </c>
      <c r="E131" s="45"/>
      <c r="F131" s="46">
        <v>372600</v>
      </c>
      <c r="G131" s="47">
        <v>0</v>
      </c>
      <c r="H131" s="47">
        <v>0</v>
      </c>
      <c r="I131" s="47">
        <f t="shared" si="6"/>
        <v>372600</v>
      </c>
      <c r="J131" s="48">
        <f t="shared" si="7"/>
        <v>305</v>
      </c>
      <c r="K131" s="23" t="str">
        <f>VLOOKUP(C131,'[1]ESTADO DE CADA FACTURA'!$G$3:$G$204,1,0)</f>
        <v>FEMC15057</v>
      </c>
      <c r="L131" s="24">
        <f>VLOOKUP(C131,'[1]ESTADO DE CADA FACTURA'!$G$3:$U$204,15,0)</f>
        <v>372600</v>
      </c>
      <c r="M131" s="25">
        <v>0</v>
      </c>
      <c r="N131" s="25">
        <f>VLOOKUP(C131,'[1]ESTADO DE CADA FACTURA'!$G$3:$AE$204,25,0)</f>
        <v>0</v>
      </c>
      <c r="O131" s="25">
        <f t="shared" si="8"/>
        <v>372600</v>
      </c>
      <c r="P131" s="16" t="s">
        <v>93</v>
      </c>
    </row>
    <row r="132" spans="1:16" ht="16.5" x14ac:dyDescent="0.3">
      <c r="A132" s="44" t="s">
        <v>165</v>
      </c>
      <c r="B132" s="52">
        <v>14910</v>
      </c>
      <c r="C132" s="44" t="s">
        <v>196</v>
      </c>
      <c r="D132" s="44" t="s">
        <v>192</v>
      </c>
      <c r="E132" s="45"/>
      <c r="F132" s="46">
        <v>611700</v>
      </c>
      <c r="G132" s="47">
        <v>0</v>
      </c>
      <c r="H132" s="47">
        <v>0</v>
      </c>
      <c r="I132" s="47">
        <f t="shared" si="6"/>
        <v>611700</v>
      </c>
      <c r="J132" s="48">
        <f t="shared" si="7"/>
        <v>305</v>
      </c>
      <c r="K132" s="23" t="str">
        <f>VLOOKUP(C132,'[1]ESTADO DE CADA FACTURA'!$G$3:$G$204,1,0)</f>
        <v>FEMC14910</v>
      </c>
      <c r="L132" s="24">
        <f>VLOOKUP(C132,'[1]ESTADO DE CADA FACTURA'!$G$3:$U$204,15,0)</f>
        <v>611700</v>
      </c>
      <c r="M132" s="25">
        <v>0</v>
      </c>
      <c r="N132" s="25">
        <f>VLOOKUP(C132,'[1]ESTADO DE CADA FACTURA'!$G$3:$AE$204,25,0)</f>
        <v>0</v>
      </c>
      <c r="O132" s="25">
        <f t="shared" si="8"/>
        <v>611700</v>
      </c>
      <c r="P132" s="16" t="s">
        <v>93</v>
      </c>
    </row>
    <row r="133" spans="1:16" ht="16.5" x14ac:dyDescent="0.3">
      <c r="A133" s="44" t="s">
        <v>165</v>
      </c>
      <c r="B133" s="52">
        <v>15045</v>
      </c>
      <c r="C133" s="44" t="s">
        <v>197</v>
      </c>
      <c r="D133" s="44" t="s">
        <v>192</v>
      </c>
      <c r="E133" s="45"/>
      <c r="F133" s="46">
        <v>659000</v>
      </c>
      <c r="G133" s="47">
        <v>0</v>
      </c>
      <c r="H133" s="47">
        <v>0</v>
      </c>
      <c r="I133" s="47">
        <f t="shared" si="6"/>
        <v>659000</v>
      </c>
      <c r="J133" s="48">
        <f t="shared" si="7"/>
        <v>305</v>
      </c>
      <c r="K133" s="23" t="str">
        <f>VLOOKUP(C133,'[1]ESTADO DE CADA FACTURA'!$G$3:$G$204,1,0)</f>
        <v>FEMC15045</v>
      </c>
      <c r="L133" s="24">
        <f>VLOOKUP(C133,'[1]ESTADO DE CADA FACTURA'!$G$3:$U$204,15,0)</f>
        <v>659000</v>
      </c>
      <c r="M133" s="25">
        <v>0</v>
      </c>
      <c r="N133" s="25">
        <f>VLOOKUP(C133,'[1]ESTADO DE CADA FACTURA'!$G$3:$AE$204,25,0)</f>
        <v>0</v>
      </c>
      <c r="O133" s="25">
        <f t="shared" si="8"/>
        <v>659000</v>
      </c>
      <c r="P133" s="16" t="s">
        <v>93</v>
      </c>
    </row>
    <row r="134" spans="1:16" ht="16.5" x14ac:dyDescent="0.3">
      <c r="A134" s="44" t="s">
        <v>165</v>
      </c>
      <c r="B134" s="52">
        <v>14937</v>
      </c>
      <c r="C134" s="44" t="s">
        <v>198</v>
      </c>
      <c r="D134" s="44" t="s">
        <v>192</v>
      </c>
      <c r="E134" s="45"/>
      <c r="F134" s="46">
        <v>7716200</v>
      </c>
      <c r="G134" s="47">
        <v>0</v>
      </c>
      <c r="H134" s="47">
        <v>0</v>
      </c>
      <c r="I134" s="47">
        <f t="shared" si="6"/>
        <v>7716200</v>
      </c>
      <c r="J134" s="48">
        <f t="shared" si="7"/>
        <v>305</v>
      </c>
      <c r="K134" s="23" t="str">
        <f>VLOOKUP(C134,'[1]ESTADO DE CADA FACTURA'!$G$3:$G$204,1,0)</f>
        <v>FEMC14937</v>
      </c>
      <c r="L134" s="24">
        <f>VLOOKUP(C134,'[1]ESTADO DE CADA FACTURA'!$G$3:$U$204,15,0)</f>
        <v>7716200</v>
      </c>
      <c r="M134" s="25">
        <v>0</v>
      </c>
      <c r="N134" s="25">
        <f>VLOOKUP(C134,'[1]ESTADO DE CADA FACTURA'!$G$3:$AE$204,25,0)</f>
        <v>0</v>
      </c>
      <c r="O134" s="25">
        <f t="shared" si="8"/>
        <v>7716200</v>
      </c>
      <c r="P134" s="16" t="s">
        <v>93</v>
      </c>
    </row>
    <row r="135" spans="1:16" ht="16.5" x14ac:dyDescent="0.3">
      <c r="A135" s="44" t="s">
        <v>165</v>
      </c>
      <c r="B135" s="52">
        <v>14969</v>
      </c>
      <c r="C135" s="44" t="s">
        <v>199</v>
      </c>
      <c r="D135" s="44" t="s">
        <v>192</v>
      </c>
      <c r="E135" s="45"/>
      <c r="F135" s="46">
        <v>1269700</v>
      </c>
      <c r="G135" s="47">
        <v>0</v>
      </c>
      <c r="H135" s="47">
        <v>0</v>
      </c>
      <c r="I135" s="47">
        <f t="shared" si="6"/>
        <v>1269700</v>
      </c>
      <c r="J135" s="48">
        <f t="shared" si="7"/>
        <v>305</v>
      </c>
      <c r="K135" s="23" t="str">
        <f>VLOOKUP(C135,'[1]ESTADO DE CADA FACTURA'!$G$3:$G$204,1,0)</f>
        <v>FEMC14969</v>
      </c>
      <c r="L135" s="24">
        <f>VLOOKUP(C135,'[1]ESTADO DE CADA FACTURA'!$G$3:$U$204,15,0)</f>
        <v>1269700</v>
      </c>
      <c r="M135" s="25">
        <v>0</v>
      </c>
      <c r="N135" s="25">
        <f>VLOOKUP(C135,'[1]ESTADO DE CADA FACTURA'!$G$3:$AE$204,25,0)</f>
        <v>0</v>
      </c>
      <c r="O135" s="25">
        <f t="shared" si="8"/>
        <v>1269700</v>
      </c>
      <c r="P135" s="16" t="s">
        <v>93</v>
      </c>
    </row>
    <row r="136" spans="1:16" ht="16.5" x14ac:dyDescent="0.3">
      <c r="A136" s="44" t="s">
        <v>165</v>
      </c>
      <c r="B136" s="52">
        <v>15018</v>
      </c>
      <c r="C136" s="44" t="s">
        <v>200</v>
      </c>
      <c r="D136" s="44" t="s">
        <v>192</v>
      </c>
      <c r="E136" s="45"/>
      <c r="F136" s="46">
        <v>40200</v>
      </c>
      <c r="G136" s="47">
        <v>0</v>
      </c>
      <c r="H136" s="47">
        <v>0</v>
      </c>
      <c r="I136" s="47">
        <f t="shared" si="6"/>
        <v>40200</v>
      </c>
      <c r="J136" s="48">
        <f t="shared" si="7"/>
        <v>305</v>
      </c>
      <c r="K136" s="23" t="str">
        <f>VLOOKUP(C136,'[1]ESTADO DE CADA FACTURA'!$G$3:$G$204,1,0)</f>
        <v>FEMC15018</v>
      </c>
      <c r="L136" s="24">
        <f>VLOOKUP(C136,'[1]ESTADO DE CADA FACTURA'!$G$3:$U$204,15,0)</f>
        <v>40200</v>
      </c>
      <c r="M136" s="25">
        <v>0</v>
      </c>
      <c r="N136" s="25">
        <f>VLOOKUP(C136,'[1]ESTADO DE CADA FACTURA'!$G$3:$AE$204,25,0)</f>
        <v>0</v>
      </c>
      <c r="O136" s="25">
        <f t="shared" si="8"/>
        <v>40200</v>
      </c>
      <c r="P136" s="16" t="s">
        <v>93</v>
      </c>
    </row>
    <row r="137" spans="1:16" ht="16.5" x14ac:dyDescent="0.3">
      <c r="A137" s="44" t="s">
        <v>165</v>
      </c>
      <c r="B137" s="52">
        <v>15039</v>
      </c>
      <c r="C137" s="44" t="s">
        <v>201</v>
      </c>
      <c r="D137" s="44" t="s">
        <v>192</v>
      </c>
      <c r="E137" s="45"/>
      <c r="F137" s="46">
        <v>898900</v>
      </c>
      <c r="G137" s="47">
        <v>0</v>
      </c>
      <c r="H137" s="47">
        <v>0</v>
      </c>
      <c r="I137" s="47">
        <f t="shared" si="6"/>
        <v>898900</v>
      </c>
      <c r="J137" s="48">
        <f t="shared" si="7"/>
        <v>305</v>
      </c>
      <c r="K137" s="23" t="str">
        <f>VLOOKUP(C137,'[1]ESTADO DE CADA FACTURA'!$G$3:$G$204,1,0)</f>
        <v>FEMC15039</v>
      </c>
      <c r="L137" s="24">
        <f>VLOOKUP(C137,'[1]ESTADO DE CADA FACTURA'!$G$3:$U$204,15,0)</f>
        <v>898900</v>
      </c>
      <c r="M137" s="25">
        <v>0</v>
      </c>
      <c r="N137" s="25">
        <f>VLOOKUP(C137,'[1]ESTADO DE CADA FACTURA'!$G$3:$AE$204,25,0)</f>
        <v>0</v>
      </c>
      <c r="O137" s="25">
        <f t="shared" si="8"/>
        <v>898900</v>
      </c>
      <c r="P137" s="16" t="s">
        <v>93</v>
      </c>
    </row>
    <row r="138" spans="1:16" ht="16.5" x14ac:dyDescent="0.3">
      <c r="A138" s="44" t="s">
        <v>165</v>
      </c>
      <c r="B138" s="52">
        <v>14889</v>
      </c>
      <c r="C138" s="44" t="s">
        <v>202</v>
      </c>
      <c r="D138" s="44" t="s">
        <v>192</v>
      </c>
      <c r="E138" s="45"/>
      <c r="F138" s="46">
        <v>885300</v>
      </c>
      <c r="G138" s="47">
        <v>0</v>
      </c>
      <c r="H138" s="47">
        <v>0</v>
      </c>
      <c r="I138" s="47">
        <f t="shared" si="6"/>
        <v>885300</v>
      </c>
      <c r="J138" s="48">
        <f t="shared" si="7"/>
        <v>305</v>
      </c>
      <c r="K138" s="23" t="str">
        <f>VLOOKUP(C138,'[1]ESTADO DE CADA FACTURA'!$G$3:$G$204,1,0)</f>
        <v>FEMC14889</v>
      </c>
      <c r="L138" s="24">
        <f>VLOOKUP(C138,'[1]ESTADO DE CADA FACTURA'!$G$3:$U$204,15,0)</f>
        <v>885300</v>
      </c>
      <c r="M138" s="25">
        <v>0</v>
      </c>
      <c r="N138" s="25">
        <f>VLOOKUP(C138,'[1]ESTADO DE CADA FACTURA'!$G$3:$AE$204,25,0)</f>
        <v>0</v>
      </c>
      <c r="O138" s="25">
        <f t="shared" si="8"/>
        <v>885300</v>
      </c>
      <c r="P138" s="16" t="s">
        <v>93</v>
      </c>
    </row>
    <row r="139" spans="1:16" ht="16.5" x14ac:dyDescent="0.3">
      <c r="A139" s="44" t="s">
        <v>165</v>
      </c>
      <c r="B139" s="52">
        <v>14973</v>
      </c>
      <c r="C139" s="44" t="s">
        <v>203</v>
      </c>
      <c r="D139" s="44" t="s">
        <v>192</v>
      </c>
      <c r="E139" s="45"/>
      <c r="F139" s="46">
        <v>10927426</v>
      </c>
      <c r="G139" s="47">
        <v>0</v>
      </c>
      <c r="H139" s="47">
        <v>0</v>
      </c>
      <c r="I139" s="47" t="s">
        <v>204</v>
      </c>
      <c r="J139" s="48">
        <f t="shared" si="7"/>
        <v>305</v>
      </c>
      <c r="K139" s="17" t="str">
        <f>VLOOKUP(C139,'[1]ESTADO DE CADA FACTURA'!$G$3:$G$204,1,0)</f>
        <v>FEMC14973</v>
      </c>
      <c r="L139" s="2">
        <f>VLOOKUP(C139,'[1]ESTADO DE CADA FACTURA'!$G$3:$U$204,15,0)</f>
        <v>10927426</v>
      </c>
      <c r="M139" s="3">
        <v>0</v>
      </c>
      <c r="N139" s="3">
        <f>VLOOKUP(C139,'[1]ESTADO DE CADA FACTURA'!$G$3:$AE$204,25,0)</f>
        <v>9524526</v>
      </c>
      <c r="O139" s="3">
        <f t="shared" ref="O139:O170" si="9">L139-N139-M139</f>
        <v>1402900</v>
      </c>
      <c r="P139" t="s">
        <v>205</v>
      </c>
    </row>
    <row r="140" spans="1:16" ht="16.5" x14ac:dyDescent="0.3">
      <c r="A140" s="44" t="s">
        <v>165</v>
      </c>
      <c r="B140" s="52">
        <v>14900</v>
      </c>
      <c r="C140" s="44" t="s">
        <v>206</v>
      </c>
      <c r="D140" s="44" t="s">
        <v>192</v>
      </c>
      <c r="E140" s="45"/>
      <c r="F140" s="46">
        <v>815800</v>
      </c>
      <c r="G140" s="47">
        <v>0</v>
      </c>
      <c r="H140" s="47">
        <v>0</v>
      </c>
      <c r="I140" s="47">
        <f t="shared" ref="I140:I203" si="10">F140-G140-H140</f>
        <v>815800</v>
      </c>
      <c r="J140" s="48">
        <f t="shared" ref="J140:J203" si="11">DATEDIF(D140,$A$9,"d")</f>
        <v>305</v>
      </c>
      <c r="K140" s="23" t="str">
        <f>VLOOKUP(C140,'[1]ESTADO DE CADA FACTURA'!$G$3:$G$204,1,0)</f>
        <v>FEMC14900</v>
      </c>
      <c r="L140" s="24">
        <f>VLOOKUP(C140,'[1]ESTADO DE CADA FACTURA'!$G$3:$U$204,15,0)</f>
        <v>815800</v>
      </c>
      <c r="M140" s="25">
        <v>0</v>
      </c>
      <c r="N140" s="25">
        <f>VLOOKUP(C140,'[1]ESTADO DE CADA FACTURA'!$G$3:$AE$204,25,0)</f>
        <v>0</v>
      </c>
      <c r="O140" s="25">
        <f t="shared" si="9"/>
        <v>815800</v>
      </c>
      <c r="P140" s="16" t="s">
        <v>93</v>
      </c>
    </row>
    <row r="141" spans="1:16" ht="16.5" x14ac:dyDescent="0.3">
      <c r="A141" s="44" t="s">
        <v>165</v>
      </c>
      <c r="B141" s="52">
        <v>15025</v>
      </c>
      <c r="C141" s="44" t="s">
        <v>207</v>
      </c>
      <c r="D141" s="44" t="s">
        <v>192</v>
      </c>
      <c r="E141" s="45"/>
      <c r="F141" s="46">
        <v>802200</v>
      </c>
      <c r="G141" s="47">
        <v>0</v>
      </c>
      <c r="H141" s="47">
        <v>0</v>
      </c>
      <c r="I141" s="47">
        <f t="shared" si="10"/>
        <v>802200</v>
      </c>
      <c r="J141" s="48">
        <f t="shared" si="11"/>
        <v>305</v>
      </c>
      <c r="K141" s="23" t="str">
        <f>VLOOKUP(C141,'[1]ESTADO DE CADA FACTURA'!$G$3:$G$204,1,0)</f>
        <v>FEMC15025</v>
      </c>
      <c r="L141" s="24">
        <f>VLOOKUP(C141,'[1]ESTADO DE CADA FACTURA'!$G$3:$U$204,15,0)</f>
        <v>802200</v>
      </c>
      <c r="M141" s="25">
        <v>0</v>
      </c>
      <c r="N141" s="25">
        <f>VLOOKUP(C141,'[1]ESTADO DE CADA FACTURA'!$G$3:$AE$204,25,0)</f>
        <v>0</v>
      </c>
      <c r="O141" s="25">
        <f t="shared" si="9"/>
        <v>802200</v>
      </c>
      <c r="P141" s="16" t="s">
        <v>93</v>
      </c>
    </row>
    <row r="142" spans="1:16" ht="16.5" x14ac:dyDescent="0.3">
      <c r="A142" s="44" t="s">
        <v>165</v>
      </c>
      <c r="B142" s="52">
        <v>15012</v>
      </c>
      <c r="C142" s="44" t="s">
        <v>208</v>
      </c>
      <c r="D142" s="44" t="s">
        <v>192</v>
      </c>
      <c r="E142" s="45"/>
      <c r="F142" s="46">
        <v>594200</v>
      </c>
      <c r="G142" s="47">
        <v>0</v>
      </c>
      <c r="H142" s="47">
        <v>0</v>
      </c>
      <c r="I142" s="47">
        <f t="shared" si="10"/>
        <v>594200</v>
      </c>
      <c r="J142" s="48">
        <f t="shared" si="11"/>
        <v>305</v>
      </c>
      <c r="K142" s="23" t="str">
        <f>VLOOKUP(C142,'[1]ESTADO DE CADA FACTURA'!$G$3:$G$204,1,0)</f>
        <v>FEMC15012</v>
      </c>
      <c r="L142" s="24">
        <f>VLOOKUP(C142,'[1]ESTADO DE CADA FACTURA'!$G$3:$U$204,15,0)</f>
        <v>594200</v>
      </c>
      <c r="M142" s="25">
        <v>0</v>
      </c>
      <c r="N142" s="25">
        <f>VLOOKUP(C142,'[1]ESTADO DE CADA FACTURA'!$G$3:$AE$204,25,0)</f>
        <v>0</v>
      </c>
      <c r="O142" s="25">
        <f t="shared" si="9"/>
        <v>594200</v>
      </c>
      <c r="P142" s="16" t="s">
        <v>93</v>
      </c>
    </row>
    <row r="143" spans="1:16" ht="16.5" x14ac:dyDescent="0.3">
      <c r="A143" s="44" t="s">
        <v>165</v>
      </c>
      <c r="B143" s="52">
        <v>15038</v>
      </c>
      <c r="C143" s="44" t="s">
        <v>209</v>
      </c>
      <c r="D143" s="44" t="s">
        <v>192</v>
      </c>
      <c r="E143" s="45"/>
      <c r="F143" s="46">
        <v>40200</v>
      </c>
      <c r="G143" s="47">
        <v>0</v>
      </c>
      <c r="H143" s="47">
        <v>0</v>
      </c>
      <c r="I143" s="47">
        <f t="shared" si="10"/>
        <v>40200</v>
      </c>
      <c r="J143" s="48">
        <f t="shared" si="11"/>
        <v>305</v>
      </c>
      <c r="K143" s="23" t="str">
        <f>VLOOKUP(C143,'[1]ESTADO DE CADA FACTURA'!$G$3:$G$204,1,0)</f>
        <v>FEMC15038</v>
      </c>
      <c r="L143" s="24">
        <f>VLOOKUP(C143,'[1]ESTADO DE CADA FACTURA'!$G$3:$U$204,15,0)</f>
        <v>40200</v>
      </c>
      <c r="M143" s="25">
        <v>0</v>
      </c>
      <c r="N143" s="25">
        <f>VLOOKUP(C143,'[1]ESTADO DE CADA FACTURA'!$G$3:$AE$204,25,0)</f>
        <v>0</v>
      </c>
      <c r="O143" s="25">
        <f t="shared" si="9"/>
        <v>40200</v>
      </c>
      <c r="P143" s="16" t="s">
        <v>93</v>
      </c>
    </row>
    <row r="144" spans="1:16" ht="16.5" x14ac:dyDescent="0.3">
      <c r="A144" s="44" t="s">
        <v>165</v>
      </c>
      <c r="B144" s="52">
        <v>16341</v>
      </c>
      <c r="C144" s="44" t="s">
        <v>210</v>
      </c>
      <c r="D144" s="44" t="s">
        <v>211</v>
      </c>
      <c r="E144" s="45"/>
      <c r="F144" s="46">
        <v>1269700</v>
      </c>
      <c r="G144" s="47">
        <v>0</v>
      </c>
      <c r="H144" s="47">
        <v>0</v>
      </c>
      <c r="I144" s="47">
        <f t="shared" si="10"/>
        <v>1269700</v>
      </c>
      <c r="J144" s="48">
        <f t="shared" si="11"/>
        <v>293</v>
      </c>
      <c r="K144" s="23" t="str">
        <f>VLOOKUP(C144,'[1]ESTADO DE CADA FACTURA'!$G$3:$G$204,1,0)</f>
        <v>FEMC16341</v>
      </c>
      <c r="L144" s="24">
        <f>VLOOKUP(C144,'[1]ESTADO DE CADA FACTURA'!$G$3:$U$204,15,0)</f>
        <v>1269700</v>
      </c>
      <c r="M144" s="25">
        <v>0</v>
      </c>
      <c r="N144" s="25">
        <f>VLOOKUP(C144,'[1]ESTADO DE CADA FACTURA'!$G$3:$AE$204,25,0)</f>
        <v>0</v>
      </c>
      <c r="O144" s="25">
        <f t="shared" si="9"/>
        <v>1269700</v>
      </c>
      <c r="P144" s="16" t="s">
        <v>93</v>
      </c>
    </row>
    <row r="145" spans="1:16" ht="16.5" x14ac:dyDescent="0.3">
      <c r="A145" s="44" t="s">
        <v>165</v>
      </c>
      <c r="B145" s="52">
        <v>16995</v>
      </c>
      <c r="C145" s="44" t="s">
        <v>212</v>
      </c>
      <c r="D145" s="44" t="s">
        <v>213</v>
      </c>
      <c r="E145" s="45"/>
      <c r="F145" s="46">
        <v>814000</v>
      </c>
      <c r="G145" s="47">
        <v>0</v>
      </c>
      <c r="H145" s="47">
        <v>0</v>
      </c>
      <c r="I145" s="47">
        <f t="shared" si="10"/>
        <v>814000</v>
      </c>
      <c r="J145" s="48">
        <f t="shared" si="11"/>
        <v>287</v>
      </c>
      <c r="K145" s="23" t="str">
        <f>VLOOKUP(C145,'[1]ESTADO DE CADA FACTURA'!$G$3:$G$204,1,0)</f>
        <v>FEMC16995</v>
      </c>
      <c r="L145" s="24">
        <f>VLOOKUP(C145,'[1]ESTADO DE CADA FACTURA'!$G$3:$U$204,15,0)</f>
        <v>814000</v>
      </c>
      <c r="M145" s="25">
        <v>0</v>
      </c>
      <c r="N145" s="25">
        <f>VLOOKUP(C145,'[1]ESTADO DE CADA FACTURA'!$G$3:$AE$204,25,0)</f>
        <v>0</v>
      </c>
      <c r="O145" s="25">
        <f t="shared" si="9"/>
        <v>814000</v>
      </c>
      <c r="P145" s="16" t="s">
        <v>93</v>
      </c>
    </row>
    <row r="146" spans="1:16" ht="16.5" x14ac:dyDescent="0.3">
      <c r="A146" s="44" t="s">
        <v>165</v>
      </c>
      <c r="B146" s="52">
        <v>16996</v>
      </c>
      <c r="C146" s="44" t="s">
        <v>214</v>
      </c>
      <c r="D146" s="44" t="s">
        <v>213</v>
      </c>
      <c r="E146" s="45"/>
      <c r="F146" s="46">
        <v>537000</v>
      </c>
      <c r="G146" s="47">
        <v>0</v>
      </c>
      <c r="H146" s="47">
        <v>0</v>
      </c>
      <c r="I146" s="47">
        <f t="shared" si="10"/>
        <v>537000</v>
      </c>
      <c r="J146" s="48">
        <f t="shared" si="11"/>
        <v>287</v>
      </c>
      <c r="K146" s="23" t="str">
        <f>VLOOKUP(C146,'[1]ESTADO DE CADA FACTURA'!$G$3:$G$204,1,0)</f>
        <v>FEMC16996</v>
      </c>
      <c r="L146" s="24">
        <f>VLOOKUP(C146,'[1]ESTADO DE CADA FACTURA'!$G$3:$U$204,15,0)</f>
        <v>537000</v>
      </c>
      <c r="M146" s="25">
        <v>0</v>
      </c>
      <c r="N146" s="25">
        <f>VLOOKUP(C146,'[1]ESTADO DE CADA FACTURA'!$G$3:$AE$204,25,0)</f>
        <v>0</v>
      </c>
      <c r="O146" s="25">
        <f t="shared" si="9"/>
        <v>537000</v>
      </c>
      <c r="P146" s="16" t="s">
        <v>93</v>
      </c>
    </row>
    <row r="147" spans="1:16" ht="16.5" x14ac:dyDescent="0.3">
      <c r="A147" s="44" t="s">
        <v>165</v>
      </c>
      <c r="B147" s="52">
        <v>16999</v>
      </c>
      <c r="C147" s="44" t="s">
        <v>215</v>
      </c>
      <c r="D147" s="44" t="s">
        <v>213</v>
      </c>
      <c r="E147" s="45"/>
      <c r="F147" s="46">
        <v>40200</v>
      </c>
      <c r="G147" s="47">
        <v>0</v>
      </c>
      <c r="H147" s="47">
        <v>0</v>
      </c>
      <c r="I147" s="47">
        <f t="shared" si="10"/>
        <v>40200</v>
      </c>
      <c r="J147" s="48">
        <f t="shared" si="11"/>
        <v>287</v>
      </c>
      <c r="K147" s="23" t="str">
        <f>VLOOKUP(C147,'[1]ESTADO DE CADA FACTURA'!$G$3:$G$204,1,0)</f>
        <v>FEMC16999</v>
      </c>
      <c r="L147" s="24">
        <f>VLOOKUP(C147,'[1]ESTADO DE CADA FACTURA'!$G$3:$U$204,15,0)</f>
        <v>40200</v>
      </c>
      <c r="M147" s="25">
        <v>0</v>
      </c>
      <c r="N147" s="25">
        <f>VLOOKUP(C147,'[1]ESTADO DE CADA FACTURA'!$G$3:$AE$204,25,0)</f>
        <v>0</v>
      </c>
      <c r="O147" s="25">
        <f t="shared" si="9"/>
        <v>40200</v>
      </c>
      <c r="P147" s="16" t="s">
        <v>93</v>
      </c>
    </row>
    <row r="148" spans="1:16" ht="16.5" x14ac:dyDescent="0.3">
      <c r="A148" s="44" t="s">
        <v>165</v>
      </c>
      <c r="B148" s="52">
        <v>17002</v>
      </c>
      <c r="C148" s="44" t="s">
        <v>216</v>
      </c>
      <c r="D148" s="44" t="s">
        <v>213</v>
      </c>
      <c r="E148" s="45"/>
      <c r="F148" s="46">
        <v>40200</v>
      </c>
      <c r="G148" s="47">
        <v>0</v>
      </c>
      <c r="H148" s="47">
        <v>0</v>
      </c>
      <c r="I148" s="47">
        <f t="shared" si="10"/>
        <v>40200</v>
      </c>
      <c r="J148" s="48">
        <f t="shared" si="11"/>
        <v>287</v>
      </c>
      <c r="K148" s="23" t="str">
        <f>VLOOKUP(C148,'[1]ESTADO DE CADA FACTURA'!$G$3:$G$204,1,0)</f>
        <v>FEMC17002</v>
      </c>
      <c r="L148" s="24">
        <f>VLOOKUP(C148,'[1]ESTADO DE CADA FACTURA'!$G$3:$U$204,15,0)</f>
        <v>40200</v>
      </c>
      <c r="M148" s="25">
        <v>0</v>
      </c>
      <c r="N148" s="25">
        <f>VLOOKUP(C148,'[1]ESTADO DE CADA FACTURA'!$G$3:$AE$204,25,0)</f>
        <v>0</v>
      </c>
      <c r="O148" s="25">
        <f t="shared" si="9"/>
        <v>40200</v>
      </c>
      <c r="P148" s="16" t="s">
        <v>93</v>
      </c>
    </row>
    <row r="149" spans="1:16" ht="16.5" x14ac:dyDescent="0.3">
      <c r="A149" s="44" t="s">
        <v>165</v>
      </c>
      <c r="B149" s="52">
        <v>17007</v>
      </c>
      <c r="C149" s="44" t="s">
        <v>217</v>
      </c>
      <c r="D149" s="44" t="s">
        <v>213</v>
      </c>
      <c r="E149" s="45"/>
      <c r="F149" s="46">
        <v>234100</v>
      </c>
      <c r="G149" s="47">
        <v>0</v>
      </c>
      <c r="H149" s="47">
        <v>0</v>
      </c>
      <c r="I149" s="47">
        <f t="shared" si="10"/>
        <v>234100</v>
      </c>
      <c r="J149" s="48">
        <f t="shared" si="11"/>
        <v>287</v>
      </c>
      <c r="K149" s="23" t="str">
        <f>VLOOKUP(C149,'[1]ESTADO DE CADA FACTURA'!$G$3:$G$204,1,0)</f>
        <v>FEMC17007</v>
      </c>
      <c r="L149" s="24">
        <f>VLOOKUP(C149,'[1]ESTADO DE CADA FACTURA'!$G$3:$U$204,15,0)</f>
        <v>234100</v>
      </c>
      <c r="M149" s="25">
        <v>0</v>
      </c>
      <c r="N149" s="25">
        <f>VLOOKUP(C149,'[1]ESTADO DE CADA FACTURA'!$G$3:$AE$204,25,0)</f>
        <v>0</v>
      </c>
      <c r="O149" s="25">
        <f t="shared" si="9"/>
        <v>234100</v>
      </c>
      <c r="P149" s="16" t="s">
        <v>93</v>
      </c>
    </row>
    <row r="150" spans="1:16" ht="16.5" x14ac:dyDescent="0.3">
      <c r="A150" s="44" t="s">
        <v>165</v>
      </c>
      <c r="B150" s="52">
        <v>17005</v>
      </c>
      <c r="C150" s="44" t="s">
        <v>218</v>
      </c>
      <c r="D150" s="44" t="s">
        <v>213</v>
      </c>
      <c r="E150" s="45"/>
      <c r="F150" s="46">
        <v>455700</v>
      </c>
      <c r="G150" s="47">
        <v>0</v>
      </c>
      <c r="H150" s="47">
        <v>0</v>
      </c>
      <c r="I150" s="47">
        <f t="shared" si="10"/>
        <v>455700</v>
      </c>
      <c r="J150" s="48">
        <f t="shared" si="11"/>
        <v>287</v>
      </c>
      <c r="K150" s="23" t="str">
        <f>VLOOKUP(C150,'[1]ESTADO DE CADA FACTURA'!$G$3:$G$204,1,0)</f>
        <v>FEMC17005</v>
      </c>
      <c r="L150" s="24">
        <f>VLOOKUP(C150,'[1]ESTADO DE CADA FACTURA'!$G$3:$U$204,15,0)</f>
        <v>455700</v>
      </c>
      <c r="M150" s="25">
        <v>0</v>
      </c>
      <c r="N150" s="25">
        <f>VLOOKUP(C150,'[1]ESTADO DE CADA FACTURA'!$G$3:$AE$204,25,0)</f>
        <v>0</v>
      </c>
      <c r="O150" s="25">
        <f t="shared" si="9"/>
        <v>455700</v>
      </c>
      <c r="P150" s="16" t="s">
        <v>93</v>
      </c>
    </row>
    <row r="151" spans="1:16" ht="16.5" x14ac:dyDescent="0.3">
      <c r="A151" s="44" t="s">
        <v>165</v>
      </c>
      <c r="B151" s="52">
        <v>16998</v>
      </c>
      <c r="C151" s="44" t="s">
        <v>219</v>
      </c>
      <c r="D151" s="44" t="s">
        <v>213</v>
      </c>
      <c r="E151" s="45"/>
      <c r="F151" s="46">
        <v>277000</v>
      </c>
      <c r="G151" s="47">
        <v>0</v>
      </c>
      <c r="H151" s="47">
        <v>0</v>
      </c>
      <c r="I151" s="47">
        <f t="shared" si="10"/>
        <v>277000</v>
      </c>
      <c r="J151" s="48">
        <f t="shared" si="11"/>
        <v>287</v>
      </c>
      <c r="K151" s="23" t="str">
        <f>VLOOKUP(C151,'[1]ESTADO DE CADA FACTURA'!$G$3:$G$204,1,0)</f>
        <v>FEMC16998</v>
      </c>
      <c r="L151" s="24">
        <f>VLOOKUP(C151,'[1]ESTADO DE CADA FACTURA'!$G$3:$U$204,15,0)</f>
        <v>277000</v>
      </c>
      <c r="M151" s="25">
        <v>0</v>
      </c>
      <c r="N151" s="25">
        <f>VLOOKUP(C151,'[1]ESTADO DE CADA FACTURA'!$G$3:$AE$204,25,0)</f>
        <v>0</v>
      </c>
      <c r="O151" s="25">
        <f t="shared" si="9"/>
        <v>277000</v>
      </c>
      <c r="P151" s="16" t="s">
        <v>93</v>
      </c>
    </row>
    <row r="152" spans="1:16" ht="16.5" x14ac:dyDescent="0.3">
      <c r="A152" s="44" t="s">
        <v>165</v>
      </c>
      <c r="B152" s="52">
        <v>17004</v>
      </c>
      <c r="C152" s="44" t="s">
        <v>220</v>
      </c>
      <c r="D152" s="44" t="s">
        <v>213</v>
      </c>
      <c r="E152" s="45"/>
      <c r="F152" s="46">
        <v>484700</v>
      </c>
      <c r="G152" s="47">
        <v>0</v>
      </c>
      <c r="H152" s="47">
        <v>0</v>
      </c>
      <c r="I152" s="47">
        <f t="shared" si="10"/>
        <v>484700</v>
      </c>
      <c r="J152" s="48">
        <f t="shared" si="11"/>
        <v>287</v>
      </c>
      <c r="K152" s="23" t="str">
        <f>VLOOKUP(C152,'[1]ESTADO DE CADA FACTURA'!$G$3:$G$204,1,0)</f>
        <v>FEMC17004</v>
      </c>
      <c r="L152" s="24">
        <f>VLOOKUP(C152,'[1]ESTADO DE CADA FACTURA'!$G$3:$U$204,15,0)</f>
        <v>484700</v>
      </c>
      <c r="M152" s="25">
        <v>0</v>
      </c>
      <c r="N152" s="25">
        <f>VLOOKUP(C152,'[1]ESTADO DE CADA FACTURA'!$G$3:$AE$204,25,0)</f>
        <v>0</v>
      </c>
      <c r="O152" s="25">
        <f t="shared" si="9"/>
        <v>484700</v>
      </c>
      <c r="P152" s="16" t="s">
        <v>93</v>
      </c>
    </row>
    <row r="153" spans="1:16" ht="16.5" x14ac:dyDescent="0.3">
      <c r="A153" s="44" t="s">
        <v>165</v>
      </c>
      <c r="B153" s="52">
        <v>16997</v>
      </c>
      <c r="C153" s="44" t="s">
        <v>221</v>
      </c>
      <c r="D153" s="44" t="s">
        <v>213</v>
      </c>
      <c r="E153" s="45"/>
      <c r="F153" s="46">
        <v>845100</v>
      </c>
      <c r="G153" s="47">
        <v>0</v>
      </c>
      <c r="H153" s="47">
        <v>0</v>
      </c>
      <c r="I153" s="47">
        <f t="shared" si="10"/>
        <v>845100</v>
      </c>
      <c r="J153" s="48">
        <f t="shared" si="11"/>
        <v>287</v>
      </c>
      <c r="K153" s="23" t="str">
        <f>VLOOKUP(C153,'[1]ESTADO DE CADA FACTURA'!$G$3:$G$204,1,0)</f>
        <v>FEMC16997</v>
      </c>
      <c r="L153" s="24">
        <f>VLOOKUP(C153,'[1]ESTADO DE CADA FACTURA'!$G$3:$U$204,15,0)</f>
        <v>845100</v>
      </c>
      <c r="M153" s="25">
        <v>0</v>
      </c>
      <c r="N153" s="25">
        <f>VLOOKUP(C153,'[1]ESTADO DE CADA FACTURA'!$G$3:$AE$204,25,0)</f>
        <v>0</v>
      </c>
      <c r="O153" s="25">
        <f t="shared" si="9"/>
        <v>845100</v>
      </c>
      <c r="P153" s="16" t="s">
        <v>93</v>
      </c>
    </row>
    <row r="154" spans="1:16" ht="16.5" x14ac:dyDescent="0.3">
      <c r="A154" s="44" t="s">
        <v>165</v>
      </c>
      <c r="B154" s="52">
        <v>17006</v>
      </c>
      <c r="C154" s="44" t="s">
        <v>222</v>
      </c>
      <c r="D154" s="44" t="s">
        <v>213</v>
      </c>
      <c r="E154" s="45"/>
      <c r="F154" s="46">
        <v>871200</v>
      </c>
      <c r="G154" s="47">
        <v>0</v>
      </c>
      <c r="H154" s="47">
        <v>0</v>
      </c>
      <c r="I154" s="47">
        <f t="shared" si="10"/>
        <v>871200</v>
      </c>
      <c r="J154" s="48">
        <f t="shared" si="11"/>
        <v>287</v>
      </c>
      <c r="K154" s="23" t="str">
        <f>VLOOKUP(C154,'[1]ESTADO DE CADA FACTURA'!$G$3:$G$204,1,0)</f>
        <v>FEMC17006</v>
      </c>
      <c r="L154" s="24">
        <f>VLOOKUP(C154,'[1]ESTADO DE CADA FACTURA'!$G$3:$U$204,15,0)</f>
        <v>871200</v>
      </c>
      <c r="M154" s="25">
        <v>0</v>
      </c>
      <c r="N154" s="25">
        <f>VLOOKUP(C154,'[1]ESTADO DE CADA FACTURA'!$G$3:$AE$204,25,0)</f>
        <v>0</v>
      </c>
      <c r="O154" s="25">
        <f t="shared" si="9"/>
        <v>871200</v>
      </c>
      <c r="P154" s="16" t="s">
        <v>93</v>
      </c>
    </row>
    <row r="155" spans="1:16" ht="16.5" x14ac:dyDescent="0.3">
      <c r="A155" s="44" t="s">
        <v>165</v>
      </c>
      <c r="B155" s="52">
        <v>17001</v>
      </c>
      <c r="C155" s="44" t="s">
        <v>223</v>
      </c>
      <c r="D155" s="44" t="s">
        <v>213</v>
      </c>
      <c r="E155" s="45"/>
      <c r="F155" s="46">
        <v>997200</v>
      </c>
      <c r="G155" s="47">
        <v>0</v>
      </c>
      <c r="H155" s="47">
        <v>0</v>
      </c>
      <c r="I155" s="47">
        <f t="shared" si="10"/>
        <v>997200</v>
      </c>
      <c r="J155" s="48">
        <f t="shared" si="11"/>
        <v>287</v>
      </c>
      <c r="K155" s="23" t="str">
        <f>VLOOKUP(C155,'[1]ESTADO DE CADA FACTURA'!$G$3:$G$204,1,0)</f>
        <v>FEMC17001</v>
      </c>
      <c r="L155" s="24">
        <f>VLOOKUP(C155,'[1]ESTADO DE CADA FACTURA'!$G$3:$U$204,15,0)</f>
        <v>997200</v>
      </c>
      <c r="M155" s="25">
        <v>0</v>
      </c>
      <c r="N155" s="25">
        <f>VLOOKUP(C155,'[1]ESTADO DE CADA FACTURA'!$G$3:$AE$204,25,0)</f>
        <v>0</v>
      </c>
      <c r="O155" s="25">
        <f t="shared" si="9"/>
        <v>997200</v>
      </c>
      <c r="P155" s="16" t="s">
        <v>93</v>
      </c>
    </row>
    <row r="156" spans="1:16" ht="16.5" x14ac:dyDescent="0.3">
      <c r="A156" s="44" t="s">
        <v>165</v>
      </c>
      <c r="B156" s="52">
        <v>17000</v>
      </c>
      <c r="C156" s="44" t="s">
        <v>224</v>
      </c>
      <c r="D156" s="44" t="s">
        <v>213</v>
      </c>
      <c r="E156" s="45"/>
      <c r="F156" s="46">
        <v>40200</v>
      </c>
      <c r="G156" s="47">
        <v>0</v>
      </c>
      <c r="H156" s="47">
        <v>0</v>
      </c>
      <c r="I156" s="47">
        <f t="shared" si="10"/>
        <v>40200</v>
      </c>
      <c r="J156" s="48">
        <f t="shared" si="11"/>
        <v>287</v>
      </c>
      <c r="K156" s="23" t="str">
        <f>VLOOKUP(C156,'[1]ESTADO DE CADA FACTURA'!$G$3:$G$204,1,0)</f>
        <v>FEMC17000</v>
      </c>
      <c r="L156" s="24">
        <f>VLOOKUP(C156,'[1]ESTADO DE CADA FACTURA'!$G$3:$U$204,15,0)</f>
        <v>40200</v>
      </c>
      <c r="M156" s="25">
        <v>0</v>
      </c>
      <c r="N156" s="25">
        <f>VLOOKUP(C156,'[1]ESTADO DE CADA FACTURA'!$G$3:$AE$204,25,0)</f>
        <v>0</v>
      </c>
      <c r="O156" s="25">
        <f t="shared" si="9"/>
        <v>40200</v>
      </c>
      <c r="P156" s="16" t="s">
        <v>93</v>
      </c>
    </row>
    <row r="157" spans="1:16" ht="16.5" x14ac:dyDescent="0.3">
      <c r="A157" s="44" t="s">
        <v>165</v>
      </c>
      <c r="B157" s="52">
        <v>17222</v>
      </c>
      <c r="C157" s="44" t="s">
        <v>225</v>
      </c>
      <c r="D157" s="44" t="s">
        <v>226</v>
      </c>
      <c r="E157" s="45"/>
      <c r="F157" s="46">
        <v>40200</v>
      </c>
      <c r="G157" s="47">
        <v>0</v>
      </c>
      <c r="H157" s="47">
        <v>0</v>
      </c>
      <c r="I157" s="47">
        <f t="shared" si="10"/>
        <v>40200</v>
      </c>
      <c r="J157" s="48">
        <f t="shared" si="11"/>
        <v>286</v>
      </c>
      <c r="K157" s="23" t="str">
        <f>VLOOKUP(C157,'[1]ESTADO DE CADA FACTURA'!$G$3:$G$204,1,0)</f>
        <v>FEMC17222</v>
      </c>
      <c r="L157" s="24">
        <f>VLOOKUP(C157,'[1]ESTADO DE CADA FACTURA'!$G$3:$U$204,15,0)</f>
        <v>40200</v>
      </c>
      <c r="M157" s="25">
        <v>0</v>
      </c>
      <c r="N157" s="25">
        <f>VLOOKUP(C157,'[1]ESTADO DE CADA FACTURA'!$G$3:$AE$204,25,0)</f>
        <v>0</v>
      </c>
      <c r="O157" s="25">
        <f t="shared" si="9"/>
        <v>40200</v>
      </c>
      <c r="P157" s="16" t="s">
        <v>93</v>
      </c>
    </row>
    <row r="158" spans="1:16" ht="16.5" x14ac:dyDescent="0.3">
      <c r="A158" s="44" t="s">
        <v>165</v>
      </c>
      <c r="B158" s="52">
        <v>19455</v>
      </c>
      <c r="C158" s="44" t="s">
        <v>227</v>
      </c>
      <c r="D158" s="44" t="s">
        <v>228</v>
      </c>
      <c r="E158" s="45"/>
      <c r="F158" s="46">
        <v>40200</v>
      </c>
      <c r="G158" s="47">
        <v>0</v>
      </c>
      <c r="H158" s="47">
        <v>0</v>
      </c>
      <c r="I158" s="47">
        <f t="shared" si="10"/>
        <v>40200</v>
      </c>
      <c r="J158" s="48">
        <f t="shared" si="11"/>
        <v>276</v>
      </c>
      <c r="K158" s="23" t="str">
        <f>VLOOKUP(C158,'[1]ESTADO DE CADA FACTURA'!$G$3:$G$204,1,0)</f>
        <v>FEMC19455</v>
      </c>
      <c r="L158" s="24">
        <f>VLOOKUP(C158,'[1]ESTADO DE CADA FACTURA'!$G$3:$U$204,15,0)</f>
        <v>40200</v>
      </c>
      <c r="M158" s="25">
        <v>0</v>
      </c>
      <c r="N158" s="25">
        <f>VLOOKUP(C158,'[1]ESTADO DE CADA FACTURA'!$G$3:$AE$204,25,0)</f>
        <v>0</v>
      </c>
      <c r="O158" s="25">
        <f t="shared" si="9"/>
        <v>40200</v>
      </c>
      <c r="P158" s="16" t="s">
        <v>93</v>
      </c>
    </row>
    <row r="159" spans="1:16" ht="16.5" x14ac:dyDescent="0.3">
      <c r="A159" s="44" t="s">
        <v>165</v>
      </c>
      <c r="B159" s="52">
        <v>19626</v>
      </c>
      <c r="C159" s="44" t="s">
        <v>229</v>
      </c>
      <c r="D159" s="44" t="s">
        <v>228</v>
      </c>
      <c r="E159" s="45"/>
      <c r="F159" s="46">
        <v>498582</v>
      </c>
      <c r="G159" s="47">
        <v>0</v>
      </c>
      <c r="H159" s="47">
        <v>0</v>
      </c>
      <c r="I159" s="47">
        <f t="shared" si="10"/>
        <v>498582</v>
      </c>
      <c r="J159" s="48">
        <f t="shared" si="11"/>
        <v>276</v>
      </c>
      <c r="K159" s="23" t="str">
        <f>VLOOKUP(C159,'[1]ESTADO DE CADA FACTURA'!$G$3:$G$204,1,0)</f>
        <v>FEMC19626</v>
      </c>
      <c r="L159" s="24">
        <f>VLOOKUP(C159,'[1]ESTADO DE CADA FACTURA'!$G$3:$U$204,15,0)</f>
        <v>498582</v>
      </c>
      <c r="M159" s="25">
        <v>0</v>
      </c>
      <c r="N159" s="25">
        <f>VLOOKUP(C159,'[1]ESTADO DE CADA FACTURA'!$G$3:$AE$204,25,0)</f>
        <v>0</v>
      </c>
      <c r="O159" s="25">
        <f t="shared" si="9"/>
        <v>498582</v>
      </c>
      <c r="P159" s="16" t="s">
        <v>93</v>
      </c>
    </row>
    <row r="160" spans="1:16" ht="16.5" x14ac:dyDescent="0.3">
      <c r="A160" s="44" t="s">
        <v>165</v>
      </c>
      <c r="B160" s="52">
        <v>19371</v>
      </c>
      <c r="C160" s="44" t="s">
        <v>230</v>
      </c>
      <c r="D160" s="44" t="s">
        <v>228</v>
      </c>
      <c r="E160" s="53"/>
      <c r="F160" s="54">
        <v>40200</v>
      </c>
      <c r="G160" s="47">
        <v>0</v>
      </c>
      <c r="H160" s="47">
        <v>0</v>
      </c>
      <c r="I160" s="47">
        <f t="shared" si="10"/>
        <v>40200</v>
      </c>
      <c r="J160" s="48">
        <f t="shared" si="11"/>
        <v>276</v>
      </c>
      <c r="K160" s="23" t="str">
        <f>VLOOKUP(C160,'[1]ESTADO DE CADA FACTURA'!$G$3:$G$204,1,0)</f>
        <v>FEMC19371</v>
      </c>
      <c r="L160" s="24">
        <f>VLOOKUP(C160,'[1]ESTADO DE CADA FACTURA'!$G$3:$U$204,15,0)</f>
        <v>40200</v>
      </c>
      <c r="M160" s="25">
        <v>0</v>
      </c>
      <c r="N160" s="25">
        <f>VLOOKUP(C160,'[1]ESTADO DE CADA FACTURA'!$G$3:$AE$204,25,0)</f>
        <v>0</v>
      </c>
      <c r="O160" s="25">
        <f t="shared" si="9"/>
        <v>40200</v>
      </c>
      <c r="P160" s="16" t="s">
        <v>93</v>
      </c>
    </row>
    <row r="161" spans="1:16" ht="16.5" x14ac:dyDescent="0.3">
      <c r="A161" s="44" t="s">
        <v>165</v>
      </c>
      <c r="B161" s="52">
        <v>19424</v>
      </c>
      <c r="C161" s="44" t="s">
        <v>231</v>
      </c>
      <c r="D161" s="44" t="s">
        <v>228</v>
      </c>
      <c r="E161" s="45"/>
      <c r="F161" s="46">
        <v>40200</v>
      </c>
      <c r="G161" s="47">
        <v>0</v>
      </c>
      <c r="H161" s="47">
        <v>0</v>
      </c>
      <c r="I161" s="47">
        <f t="shared" si="10"/>
        <v>40200</v>
      </c>
      <c r="J161" s="48">
        <f t="shared" si="11"/>
        <v>276</v>
      </c>
      <c r="K161" s="23" t="str">
        <f>VLOOKUP(C161,'[1]ESTADO DE CADA FACTURA'!$G$3:$G$204,1,0)</f>
        <v>FEMC19424</v>
      </c>
      <c r="L161" s="24">
        <f>VLOOKUP(C161,'[1]ESTADO DE CADA FACTURA'!$G$3:$U$204,15,0)</f>
        <v>40200</v>
      </c>
      <c r="M161" s="25">
        <v>0</v>
      </c>
      <c r="N161" s="25">
        <f>VLOOKUP(C161,'[1]ESTADO DE CADA FACTURA'!$G$3:$AE$204,25,0)</f>
        <v>0</v>
      </c>
      <c r="O161" s="25">
        <f t="shared" si="9"/>
        <v>40200</v>
      </c>
      <c r="P161" s="16" t="s">
        <v>93</v>
      </c>
    </row>
    <row r="162" spans="1:16" ht="16.5" x14ac:dyDescent="0.3">
      <c r="A162" s="44" t="s">
        <v>165</v>
      </c>
      <c r="B162" s="52">
        <v>19318</v>
      </c>
      <c r="C162" s="44" t="s">
        <v>232</v>
      </c>
      <c r="D162" s="44" t="s">
        <v>228</v>
      </c>
      <c r="E162" s="45"/>
      <c r="F162" s="46">
        <v>885300</v>
      </c>
      <c r="G162" s="47">
        <v>0</v>
      </c>
      <c r="H162" s="47">
        <v>0</v>
      </c>
      <c r="I162" s="47">
        <f t="shared" si="10"/>
        <v>885300</v>
      </c>
      <c r="J162" s="48">
        <f t="shared" si="11"/>
        <v>276</v>
      </c>
      <c r="K162" s="23" t="str">
        <f>VLOOKUP(C162,'[1]ESTADO DE CADA FACTURA'!$G$3:$G$204,1,0)</f>
        <v>FEMC19318</v>
      </c>
      <c r="L162" s="24">
        <f>VLOOKUP(C162,'[1]ESTADO DE CADA FACTURA'!$G$3:$U$204,15,0)</f>
        <v>885300</v>
      </c>
      <c r="M162" s="25">
        <v>0</v>
      </c>
      <c r="N162" s="25">
        <f>VLOOKUP(C162,'[1]ESTADO DE CADA FACTURA'!$G$3:$AE$204,25,0)</f>
        <v>0</v>
      </c>
      <c r="O162" s="25">
        <f t="shared" si="9"/>
        <v>885300</v>
      </c>
      <c r="P162" s="16" t="s">
        <v>93</v>
      </c>
    </row>
    <row r="163" spans="1:16" ht="16.5" x14ac:dyDescent="0.3">
      <c r="A163" s="44" t="s">
        <v>165</v>
      </c>
      <c r="B163" s="52">
        <v>19411</v>
      </c>
      <c r="C163" s="44" t="s">
        <v>233</v>
      </c>
      <c r="D163" s="44" t="s">
        <v>228</v>
      </c>
      <c r="E163" s="45"/>
      <c r="F163" s="46">
        <v>40200</v>
      </c>
      <c r="G163" s="47">
        <v>0</v>
      </c>
      <c r="H163" s="47">
        <v>0</v>
      </c>
      <c r="I163" s="47">
        <f t="shared" si="10"/>
        <v>40200</v>
      </c>
      <c r="J163" s="48">
        <f t="shared" si="11"/>
        <v>276</v>
      </c>
      <c r="K163" s="23" t="str">
        <f>VLOOKUP(C163,'[1]ESTADO DE CADA FACTURA'!$G$3:$G$204,1,0)</f>
        <v>FEMC19411</v>
      </c>
      <c r="L163" s="24">
        <f>VLOOKUP(C163,'[1]ESTADO DE CADA FACTURA'!$G$3:$U$204,15,0)</f>
        <v>40200</v>
      </c>
      <c r="M163" s="25">
        <v>0</v>
      </c>
      <c r="N163" s="25">
        <f>VLOOKUP(C163,'[1]ESTADO DE CADA FACTURA'!$G$3:$AE$204,25,0)</f>
        <v>0</v>
      </c>
      <c r="O163" s="25">
        <f t="shared" si="9"/>
        <v>40200</v>
      </c>
      <c r="P163" s="16" t="s">
        <v>93</v>
      </c>
    </row>
    <row r="164" spans="1:16" ht="16.5" x14ac:dyDescent="0.3">
      <c r="A164" s="44" t="s">
        <v>165</v>
      </c>
      <c r="B164" s="52">
        <v>19339</v>
      </c>
      <c r="C164" s="44" t="s">
        <v>234</v>
      </c>
      <c r="D164" s="44" t="s">
        <v>228</v>
      </c>
      <c r="E164" s="45"/>
      <c r="F164" s="46">
        <v>40200</v>
      </c>
      <c r="G164" s="47">
        <v>0</v>
      </c>
      <c r="H164" s="47">
        <v>0</v>
      </c>
      <c r="I164" s="47">
        <f t="shared" si="10"/>
        <v>40200</v>
      </c>
      <c r="J164" s="48">
        <f t="shared" si="11"/>
        <v>276</v>
      </c>
      <c r="K164" s="23" t="str">
        <f>VLOOKUP(C164,'[1]ESTADO DE CADA FACTURA'!$G$3:$G$204,1,0)</f>
        <v>FEMC19339</v>
      </c>
      <c r="L164" s="24">
        <f>VLOOKUP(C164,'[1]ESTADO DE CADA FACTURA'!$G$3:$U$204,15,0)</f>
        <v>40200</v>
      </c>
      <c r="M164" s="25">
        <v>0</v>
      </c>
      <c r="N164" s="25">
        <f>VLOOKUP(C164,'[1]ESTADO DE CADA FACTURA'!$G$3:$AE$204,25,0)</f>
        <v>0</v>
      </c>
      <c r="O164" s="25">
        <f t="shared" si="9"/>
        <v>40200</v>
      </c>
      <c r="P164" s="16" t="s">
        <v>93</v>
      </c>
    </row>
    <row r="165" spans="1:16" ht="16.5" x14ac:dyDescent="0.3">
      <c r="A165" s="44" t="s">
        <v>165</v>
      </c>
      <c r="B165" s="52">
        <v>19417</v>
      </c>
      <c r="C165" s="44" t="s">
        <v>235</v>
      </c>
      <c r="D165" s="44" t="s">
        <v>228</v>
      </c>
      <c r="E165" s="45"/>
      <c r="F165" s="46">
        <v>151000</v>
      </c>
      <c r="G165" s="47">
        <v>0</v>
      </c>
      <c r="H165" s="47">
        <v>0</v>
      </c>
      <c r="I165" s="47">
        <f t="shared" si="10"/>
        <v>151000</v>
      </c>
      <c r="J165" s="48">
        <f t="shared" si="11"/>
        <v>276</v>
      </c>
      <c r="K165" s="23" t="str">
        <f>VLOOKUP(C165,'[1]ESTADO DE CADA FACTURA'!$G$3:$G$204,1,0)</f>
        <v>FEMC19417</v>
      </c>
      <c r="L165" s="24">
        <f>VLOOKUP(C165,'[1]ESTADO DE CADA FACTURA'!$G$3:$U$204,15,0)</f>
        <v>151000</v>
      </c>
      <c r="M165" s="25">
        <v>0</v>
      </c>
      <c r="N165" s="25">
        <f>VLOOKUP(C165,'[1]ESTADO DE CADA FACTURA'!$G$3:$AE$204,25,0)</f>
        <v>0</v>
      </c>
      <c r="O165" s="25">
        <f t="shared" si="9"/>
        <v>151000</v>
      </c>
      <c r="P165" s="16" t="s">
        <v>93</v>
      </c>
    </row>
    <row r="166" spans="1:16" ht="16.5" x14ac:dyDescent="0.3">
      <c r="A166" s="44" t="s">
        <v>165</v>
      </c>
      <c r="B166" s="52">
        <v>19360</v>
      </c>
      <c r="C166" s="44" t="s">
        <v>236</v>
      </c>
      <c r="D166" s="44" t="s">
        <v>228</v>
      </c>
      <c r="E166" s="45"/>
      <c r="F166" s="46">
        <v>166200</v>
      </c>
      <c r="G166" s="47">
        <v>0</v>
      </c>
      <c r="H166" s="47">
        <v>0</v>
      </c>
      <c r="I166" s="47">
        <f t="shared" si="10"/>
        <v>166200</v>
      </c>
      <c r="J166" s="48">
        <f t="shared" si="11"/>
        <v>276</v>
      </c>
      <c r="K166" s="23" t="str">
        <f>VLOOKUP(C166,'[1]ESTADO DE CADA FACTURA'!$G$3:$G$204,1,0)</f>
        <v>FEMC19360</v>
      </c>
      <c r="L166" s="24">
        <f>VLOOKUP(C166,'[1]ESTADO DE CADA FACTURA'!$G$3:$U$204,15,0)</f>
        <v>166200</v>
      </c>
      <c r="M166" s="25">
        <v>0</v>
      </c>
      <c r="N166" s="25">
        <f>VLOOKUP(C166,'[1]ESTADO DE CADA FACTURA'!$G$3:$AE$204,25,0)</f>
        <v>0</v>
      </c>
      <c r="O166" s="25">
        <f t="shared" si="9"/>
        <v>166200</v>
      </c>
      <c r="P166" s="16" t="s">
        <v>93</v>
      </c>
    </row>
    <row r="167" spans="1:16" ht="16.5" x14ac:dyDescent="0.3">
      <c r="A167" s="44" t="s">
        <v>165</v>
      </c>
      <c r="B167" s="52">
        <v>24001</v>
      </c>
      <c r="C167" s="44" t="s">
        <v>237</v>
      </c>
      <c r="D167" s="44" t="s">
        <v>238</v>
      </c>
      <c r="E167" s="45"/>
      <c r="F167" s="46">
        <v>40200</v>
      </c>
      <c r="G167" s="47">
        <v>0</v>
      </c>
      <c r="H167" s="47">
        <v>0</v>
      </c>
      <c r="I167" s="47">
        <f t="shared" si="10"/>
        <v>40200</v>
      </c>
      <c r="J167" s="48">
        <f t="shared" si="11"/>
        <v>245</v>
      </c>
      <c r="K167" s="23" t="str">
        <f>VLOOKUP(C167,'[1]ESTADO DE CADA FACTURA'!$G$3:$G$204,1,0)</f>
        <v>FEMC24001</v>
      </c>
      <c r="L167" s="24">
        <f>VLOOKUP(C167,'[1]ESTADO DE CADA FACTURA'!$G$3:$U$204,15,0)</f>
        <v>40200</v>
      </c>
      <c r="M167" s="25">
        <v>0</v>
      </c>
      <c r="N167" s="25">
        <f>VLOOKUP(C167,'[1]ESTADO DE CADA FACTURA'!$G$3:$AE$204,25,0)</f>
        <v>0</v>
      </c>
      <c r="O167" s="25">
        <f t="shared" si="9"/>
        <v>40200</v>
      </c>
      <c r="P167" s="16" t="s">
        <v>93</v>
      </c>
    </row>
    <row r="168" spans="1:16" ht="16.5" x14ac:dyDescent="0.3">
      <c r="A168" s="44" t="s">
        <v>165</v>
      </c>
      <c r="B168" s="52">
        <v>23989</v>
      </c>
      <c r="C168" s="44" t="s">
        <v>239</v>
      </c>
      <c r="D168" s="44" t="s">
        <v>238</v>
      </c>
      <c r="E168" s="45"/>
      <c r="F168" s="46">
        <v>40200</v>
      </c>
      <c r="G168" s="47">
        <v>0</v>
      </c>
      <c r="H168" s="47">
        <v>0</v>
      </c>
      <c r="I168" s="47">
        <f t="shared" si="10"/>
        <v>40200</v>
      </c>
      <c r="J168" s="48">
        <f t="shared" si="11"/>
        <v>245</v>
      </c>
      <c r="K168" s="23" t="str">
        <f>VLOOKUP(C168,'[1]ESTADO DE CADA FACTURA'!$G$3:$G$204,1,0)</f>
        <v>FEMC23989</v>
      </c>
      <c r="L168" s="24">
        <f>VLOOKUP(C168,'[1]ESTADO DE CADA FACTURA'!$G$3:$U$204,15,0)</f>
        <v>40200</v>
      </c>
      <c r="M168" s="25">
        <v>0</v>
      </c>
      <c r="N168" s="25">
        <f>VLOOKUP(C168,'[1]ESTADO DE CADA FACTURA'!$G$3:$AE$204,25,0)</f>
        <v>0</v>
      </c>
      <c r="O168" s="25">
        <f t="shared" si="9"/>
        <v>40200</v>
      </c>
      <c r="P168" s="16" t="s">
        <v>93</v>
      </c>
    </row>
    <row r="169" spans="1:16" ht="16.5" x14ac:dyDescent="0.3">
      <c r="A169" s="44" t="s">
        <v>165</v>
      </c>
      <c r="B169" s="52">
        <v>23985</v>
      </c>
      <c r="C169" s="44" t="s">
        <v>240</v>
      </c>
      <c r="D169" s="44" t="s">
        <v>238</v>
      </c>
      <c r="E169" s="45"/>
      <c r="F169" s="46">
        <v>722500</v>
      </c>
      <c r="G169" s="47">
        <v>0</v>
      </c>
      <c r="H169" s="47">
        <v>0</v>
      </c>
      <c r="I169" s="47">
        <f t="shared" si="10"/>
        <v>722500</v>
      </c>
      <c r="J169" s="48">
        <f t="shared" si="11"/>
        <v>245</v>
      </c>
      <c r="K169" s="23" t="str">
        <f>VLOOKUP(C169,'[1]ESTADO DE CADA FACTURA'!$G$3:$G$204,1,0)</f>
        <v>FEMC23985</v>
      </c>
      <c r="L169" s="24">
        <f>VLOOKUP(C169,'[1]ESTADO DE CADA FACTURA'!$G$3:$U$204,15,0)</f>
        <v>722500</v>
      </c>
      <c r="M169" s="25">
        <v>0</v>
      </c>
      <c r="N169" s="25">
        <f>VLOOKUP(C169,'[1]ESTADO DE CADA FACTURA'!$G$3:$AE$204,25,0)</f>
        <v>0</v>
      </c>
      <c r="O169" s="25">
        <f t="shared" si="9"/>
        <v>722500</v>
      </c>
      <c r="P169" s="16" t="s">
        <v>93</v>
      </c>
    </row>
    <row r="170" spans="1:16" ht="16.5" x14ac:dyDescent="0.3">
      <c r="A170" s="44" t="s">
        <v>165</v>
      </c>
      <c r="B170" s="52">
        <v>24106</v>
      </c>
      <c r="C170" s="44" t="s">
        <v>241</v>
      </c>
      <c r="D170" s="44" t="s">
        <v>242</v>
      </c>
      <c r="E170" s="45"/>
      <c r="F170" s="46">
        <v>40200</v>
      </c>
      <c r="G170" s="47">
        <v>0</v>
      </c>
      <c r="H170" s="47">
        <v>0</v>
      </c>
      <c r="I170" s="47">
        <f t="shared" si="10"/>
        <v>40200</v>
      </c>
      <c r="J170" s="48">
        <f t="shared" si="11"/>
        <v>244</v>
      </c>
      <c r="K170" s="23" t="str">
        <f>VLOOKUP(C170,'[1]ESTADO DE CADA FACTURA'!$G$3:$G$204,1,0)</f>
        <v>FEMC24106</v>
      </c>
      <c r="L170" s="24">
        <f>VLOOKUP(C170,'[1]ESTADO DE CADA FACTURA'!$G$3:$U$204,15,0)</f>
        <v>40200</v>
      </c>
      <c r="M170" s="25">
        <v>0</v>
      </c>
      <c r="N170" s="25">
        <f>VLOOKUP(C170,'[1]ESTADO DE CADA FACTURA'!$G$3:$AE$204,25,0)</f>
        <v>0</v>
      </c>
      <c r="O170" s="25">
        <f t="shared" si="9"/>
        <v>40200</v>
      </c>
      <c r="P170" s="16" t="s">
        <v>93</v>
      </c>
    </row>
    <row r="171" spans="1:16" ht="16.5" x14ac:dyDescent="0.3">
      <c r="A171" s="44" t="s">
        <v>165</v>
      </c>
      <c r="B171" s="52">
        <v>24397</v>
      </c>
      <c r="C171" s="44" t="s">
        <v>243</v>
      </c>
      <c r="D171" s="44" t="s">
        <v>244</v>
      </c>
      <c r="E171" s="45"/>
      <c r="F171" s="46">
        <v>78652</v>
      </c>
      <c r="G171" s="47">
        <v>0</v>
      </c>
      <c r="H171" s="47">
        <v>0</v>
      </c>
      <c r="I171" s="47">
        <f t="shared" si="10"/>
        <v>78652</v>
      </c>
      <c r="J171" s="48">
        <f t="shared" si="11"/>
        <v>240</v>
      </c>
      <c r="K171" s="17" t="str">
        <f>VLOOKUP(C171,'[1]ESTADO DE CADA FACTURA'!$G$3:$G$204,1,0)</f>
        <v>FEMC24397</v>
      </c>
      <c r="L171" s="2">
        <f>VLOOKUP(C171,'[1]ESTADO DE CADA FACTURA'!$G$3:$U$204,15,0)</f>
        <v>78652</v>
      </c>
      <c r="M171" s="3">
        <v>0</v>
      </c>
      <c r="N171" s="3">
        <f>VLOOKUP(C171,'[1]ESTADO DE CADA FACTURA'!$G$3:$AE$204,25,0)</f>
        <v>0</v>
      </c>
      <c r="O171" s="3">
        <f t="shared" ref="O171:O202" si="12">L171-N171-M171</f>
        <v>78652</v>
      </c>
      <c r="P171" t="s">
        <v>168</v>
      </c>
    </row>
    <row r="172" spans="1:16" ht="16.5" x14ac:dyDescent="0.3">
      <c r="A172" s="44" t="s">
        <v>165</v>
      </c>
      <c r="B172" s="52">
        <v>26191</v>
      </c>
      <c r="C172" s="44" t="s">
        <v>245</v>
      </c>
      <c r="D172" s="44" t="s">
        <v>246</v>
      </c>
      <c r="E172" s="45"/>
      <c r="F172" s="46">
        <v>120000</v>
      </c>
      <c r="G172" s="47">
        <v>0</v>
      </c>
      <c r="H172" s="47">
        <v>0</v>
      </c>
      <c r="I172" s="47">
        <f t="shared" si="10"/>
        <v>120000</v>
      </c>
      <c r="J172" s="48">
        <f t="shared" si="11"/>
        <v>225</v>
      </c>
      <c r="K172" s="23" t="str">
        <f>VLOOKUP(C172,'[1]ESTADO DE CADA FACTURA'!$G$3:$G$204,1,0)</f>
        <v>FEMC26191</v>
      </c>
      <c r="L172" s="24">
        <f>VLOOKUP(C172,'[1]ESTADO DE CADA FACTURA'!$G$3:$U$204,15,0)</f>
        <v>120000</v>
      </c>
      <c r="M172" s="25">
        <v>0</v>
      </c>
      <c r="N172" s="25">
        <f>VLOOKUP(C172,'[1]ESTADO DE CADA FACTURA'!$G$3:$AE$204,25,0)</f>
        <v>0</v>
      </c>
      <c r="O172" s="25">
        <f t="shared" si="12"/>
        <v>120000</v>
      </c>
      <c r="P172" s="16" t="s">
        <v>93</v>
      </c>
    </row>
    <row r="173" spans="1:16" ht="16.5" x14ac:dyDescent="0.3">
      <c r="A173" s="44" t="s">
        <v>165</v>
      </c>
      <c r="B173" s="52">
        <v>26192</v>
      </c>
      <c r="C173" s="44" t="s">
        <v>247</v>
      </c>
      <c r="D173" s="44" t="s">
        <v>246</v>
      </c>
      <c r="E173" s="45"/>
      <c r="F173" s="46">
        <v>112317</v>
      </c>
      <c r="G173" s="47">
        <v>0</v>
      </c>
      <c r="H173" s="47">
        <v>0</v>
      </c>
      <c r="I173" s="47">
        <f t="shared" si="10"/>
        <v>112317</v>
      </c>
      <c r="J173" s="48">
        <f t="shared" si="11"/>
        <v>225</v>
      </c>
      <c r="K173" s="17" t="str">
        <f>VLOOKUP(C173,'[1]ESTADO DE CADA FACTURA'!$G$3:$G$204,1,0)</f>
        <v>FEMC26192</v>
      </c>
      <c r="L173" s="2">
        <f>VLOOKUP(C173,'[1]ESTADO DE CADA FACTURA'!$G$3:$U$204,15,0)</f>
        <v>112317</v>
      </c>
      <c r="M173" s="3">
        <v>0</v>
      </c>
      <c r="N173" s="3">
        <f>VLOOKUP(C173,'[1]ESTADO DE CADA FACTURA'!$G$3:$AE$204,25,0)</f>
        <v>0</v>
      </c>
      <c r="O173" s="3">
        <f t="shared" si="12"/>
        <v>112317</v>
      </c>
      <c r="P173" t="s">
        <v>168</v>
      </c>
    </row>
    <row r="174" spans="1:16" ht="16.5" x14ac:dyDescent="0.3">
      <c r="A174" s="44" t="s">
        <v>165</v>
      </c>
      <c r="B174" s="52">
        <v>27235</v>
      </c>
      <c r="C174" s="44" t="s">
        <v>248</v>
      </c>
      <c r="D174" s="44" t="s">
        <v>249</v>
      </c>
      <c r="E174" s="45"/>
      <c r="F174" s="46">
        <v>66950</v>
      </c>
      <c r="G174" s="47">
        <v>0</v>
      </c>
      <c r="H174" s="47">
        <v>0</v>
      </c>
      <c r="I174" s="47">
        <f t="shared" si="10"/>
        <v>66950</v>
      </c>
      <c r="J174" s="48">
        <f t="shared" si="11"/>
        <v>219</v>
      </c>
      <c r="K174" s="17" t="str">
        <f>VLOOKUP(C174,'[1]ESTADO DE CADA FACTURA'!$G$3:$G$204,1,0)</f>
        <v>FEMC27235</v>
      </c>
      <c r="L174" s="2">
        <f>VLOOKUP(C174,'[1]ESTADO DE CADA FACTURA'!$G$3:$U$204,15,0)</f>
        <v>66950</v>
      </c>
      <c r="M174" s="3">
        <v>0</v>
      </c>
      <c r="N174" s="3">
        <f>VLOOKUP(C174,'[1]ESTADO DE CADA FACTURA'!$G$3:$AE$204,25,0)</f>
        <v>0</v>
      </c>
      <c r="O174" s="3">
        <f t="shared" si="12"/>
        <v>66950</v>
      </c>
      <c r="P174" t="s">
        <v>168</v>
      </c>
    </row>
    <row r="175" spans="1:16" ht="16.5" x14ac:dyDescent="0.3">
      <c r="A175" s="44" t="s">
        <v>165</v>
      </c>
      <c r="B175" s="52">
        <v>28368</v>
      </c>
      <c r="C175" s="44" t="s">
        <v>250</v>
      </c>
      <c r="D175" s="44" t="s">
        <v>251</v>
      </c>
      <c r="E175" s="45"/>
      <c r="F175" s="46">
        <v>40200</v>
      </c>
      <c r="G175" s="47">
        <v>0</v>
      </c>
      <c r="H175" s="47">
        <v>0</v>
      </c>
      <c r="I175" s="47">
        <f t="shared" si="10"/>
        <v>40200</v>
      </c>
      <c r="J175" s="48">
        <f t="shared" si="11"/>
        <v>214</v>
      </c>
      <c r="K175" s="23" t="str">
        <f>VLOOKUP(C175,'[1]ESTADO DE CADA FACTURA'!$G$3:$G$204,1,0)</f>
        <v>FEMC28368</v>
      </c>
      <c r="L175" s="24">
        <f>VLOOKUP(C175,'[1]ESTADO DE CADA FACTURA'!$G$3:$U$204,15,0)</f>
        <v>40200</v>
      </c>
      <c r="M175" s="25">
        <v>0</v>
      </c>
      <c r="N175" s="25">
        <f>VLOOKUP(C175,'[1]ESTADO DE CADA FACTURA'!$G$3:$AE$204,25,0)</f>
        <v>0</v>
      </c>
      <c r="O175" s="25">
        <f t="shared" si="12"/>
        <v>40200</v>
      </c>
      <c r="P175" s="16" t="s">
        <v>93</v>
      </c>
    </row>
    <row r="176" spans="1:16" ht="16.5" x14ac:dyDescent="0.3">
      <c r="A176" s="44" t="s">
        <v>165</v>
      </c>
      <c r="B176" s="52">
        <v>28405</v>
      </c>
      <c r="C176" s="44" t="s">
        <v>252</v>
      </c>
      <c r="D176" s="44" t="s">
        <v>251</v>
      </c>
      <c r="E176" s="45"/>
      <c r="F176" s="46">
        <v>40200</v>
      </c>
      <c r="G176" s="47">
        <v>0</v>
      </c>
      <c r="H176" s="47">
        <v>0</v>
      </c>
      <c r="I176" s="47">
        <f t="shared" si="10"/>
        <v>40200</v>
      </c>
      <c r="J176" s="48">
        <f t="shared" si="11"/>
        <v>214</v>
      </c>
      <c r="K176" s="23" t="str">
        <f>VLOOKUP(C176,'[1]ESTADO DE CADA FACTURA'!$G$3:$G$204,1,0)</f>
        <v>FEMC28405</v>
      </c>
      <c r="L176" s="24">
        <f>VLOOKUP(C176,'[1]ESTADO DE CADA FACTURA'!$G$3:$U$204,15,0)</f>
        <v>40200</v>
      </c>
      <c r="M176" s="25">
        <v>0</v>
      </c>
      <c r="N176" s="25">
        <f>VLOOKUP(C176,'[1]ESTADO DE CADA FACTURA'!$G$3:$AE$204,25,0)</f>
        <v>0</v>
      </c>
      <c r="O176" s="25">
        <f t="shared" si="12"/>
        <v>40200</v>
      </c>
      <c r="P176" s="16" t="s">
        <v>93</v>
      </c>
    </row>
    <row r="177" spans="1:16" ht="16.5" x14ac:dyDescent="0.3">
      <c r="A177" s="44" t="s">
        <v>165</v>
      </c>
      <c r="B177" s="52">
        <v>28358</v>
      </c>
      <c r="C177" s="44" t="s">
        <v>253</v>
      </c>
      <c r="D177" s="44" t="s">
        <v>251</v>
      </c>
      <c r="E177" s="45"/>
      <c r="F177" s="46">
        <v>40200</v>
      </c>
      <c r="G177" s="47">
        <v>0</v>
      </c>
      <c r="H177" s="47">
        <v>0</v>
      </c>
      <c r="I177" s="47">
        <f t="shared" si="10"/>
        <v>40200</v>
      </c>
      <c r="J177" s="48">
        <f t="shared" si="11"/>
        <v>214</v>
      </c>
      <c r="K177" s="23" t="str">
        <f>VLOOKUP(C177,'[1]ESTADO DE CADA FACTURA'!$G$3:$G$204,1,0)</f>
        <v>FEMC28358</v>
      </c>
      <c r="L177" s="24">
        <f>VLOOKUP(C177,'[1]ESTADO DE CADA FACTURA'!$G$3:$U$204,15,0)</f>
        <v>40200</v>
      </c>
      <c r="M177" s="25">
        <v>0</v>
      </c>
      <c r="N177" s="25">
        <f>VLOOKUP(C177,'[1]ESTADO DE CADA FACTURA'!$G$3:$AE$204,25,0)</f>
        <v>0</v>
      </c>
      <c r="O177" s="25">
        <f t="shared" si="12"/>
        <v>40200</v>
      </c>
      <c r="P177" s="16" t="s">
        <v>93</v>
      </c>
    </row>
    <row r="178" spans="1:16" ht="16.5" x14ac:dyDescent="0.3">
      <c r="A178" s="44" t="s">
        <v>165</v>
      </c>
      <c r="B178" s="52">
        <v>28561</v>
      </c>
      <c r="C178" s="44" t="s">
        <v>254</v>
      </c>
      <c r="D178" s="44" t="s">
        <v>255</v>
      </c>
      <c r="E178" s="45"/>
      <c r="F178" s="46">
        <v>197332</v>
      </c>
      <c r="G178" s="47">
        <v>0</v>
      </c>
      <c r="H178" s="47">
        <v>0</v>
      </c>
      <c r="I178" s="47">
        <f t="shared" si="10"/>
        <v>197332</v>
      </c>
      <c r="J178" s="48">
        <f t="shared" si="11"/>
        <v>211</v>
      </c>
      <c r="K178" s="23" t="str">
        <f>VLOOKUP(C178,'[1]ESTADO DE CADA FACTURA'!$G$3:$G$204,1,0)</f>
        <v>FEMC28561</v>
      </c>
      <c r="L178" s="24">
        <f>VLOOKUP(C178,'[1]ESTADO DE CADA FACTURA'!$G$3:$U$204,15,0)</f>
        <v>197332</v>
      </c>
      <c r="M178" s="25">
        <v>0</v>
      </c>
      <c r="N178" s="25">
        <f>VLOOKUP(C178,'[1]ESTADO DE CADA FACTURA'!$G$3:$AE$204,25,0)</f>
        <v>0</v>
      </c>
      <c r="O178" s="25">
        <f t="shared" si="12"/>
        <v>197332</v>
      </c>
      <c r="P178" s="16" t="s">
        <v>93</v>
      </c>
    </row>
    <row r="179" spans="1:16" ht="16.5" x14ac:dyDescent="0.3">
      <c r="A179" s="44" t="s">
        <v>165</v>
      </c>
      <c r="B179" s="52">
        <v>28659</v>
      </c>
      <c r="C179" s="44" t="s">
        <v>256</v>
      </c>
      <c r="D179" s="44" t="s">
        <v>257</v>
      </c>
      <c r="E179" s="45"/>
      <c r="F179" s="46">
        <v>316300</v>
      </c>
      <c r="G179" s="47">
        <v>0</v>
      </c>
      <c r="H179" s="47">
        <v>0</v>
      </c>
      <c r="I179" s="47">
        <f t="shared" si="10"/>
        <v>316300</v>
      </c>
      <c r="J179" s="48">
        <f t="shared" si="11"/>
        <v>209</v>
      </c>
      <c r="K179" s="17" t="str">
        <f>VLOOKUP(C179,'[1]ESTADO DE CADA FACTURA'!$G$3:$G$204,1,0)</f>
        <v>FEMC28659</v>
      </c>
      <c r="L179" s="2">
        <f>VLOOKUP(C179,'[1]ESTADO DE CADA FACTURA'!$G$3:$U$204,15,0)</f>
        <v>316300</v>
      </c>
      <c r="M179" s="3">
        <v>0</v>
      </c>
      <c r="N179" s="3">
        <f>VLOOKUP(C179,'[1]ESTADO DE CADA FACTURA'!$G$3:$AE$204,25,0)</f>
        <v>0</v>
      </c>
      <c r="O179" s="3">
        <f t="shared" si="12"/>
        <v>316300</v>
      </c>
      <c r="P179" t="s">
        <v>168</v>
      </c>
    </row>
    <row r="180" spans="1:16" ht="16.5" x14ac:dyDescent="0.3">
      <c r="A180" s="44" t="s">
        <v>165</v>
      </c>
      <c r="B180" s="52">
        <v>28665</v>
      </c>
      <c r="C180" s="44" t="s">
        <v>258</v>
      </c>
      <c r="D180" s="44" t="s">
        <v>257</v>
      </c>
      <c r="E180" s="45"/>
      <c r="F180" s="46">
        <v>8030348</v>
      </c>
      <c r="G180" s="47">
        <v>0</v>
      </c>
      <c r="H180" s="47">
        <v>0</v>
      </c>
      <c r="I180" s="47">
        <f t="shared" si="10"/>
        <v>8030348</v>
      </c>
      <c r="J180" s="48">
        <f t="shared" si="11"/>
        <v>209</v>
      </c>
      <c r="K180" s="17" t="str">
        <f>VLOOKUP(C180,'[1]ESTADO DE CADA FACTURA'!$G$3:$G$204,1,0)</f>
        <v>FEMC28665</v>
      </c>
      <c r="L180" s="2">
        <f>VLOOKUP(C180,'[1]ESTADO DE CADA FACTURA'!$G$3:$U$204,15,0)</f>
        <v>8030348</v>
      </c>
      <c r="M180" s="3">
        <v>0</v>
      </c>
      <c r="N180" s="3">
        <f>VLOOKUP(C180,'[1]ESTADO DE CADA FACTURA'!$G$3:$AE$204,25,0)</f>
        <v>0</v>
      </c>
      <c r="O180" s="3">
        <f t="shared" si="12"/>
        <v>8030348</v>
      </c>
      <c r="P180" t="s">
        <v>259</v>
      </c>
    </row>
    <row r="181" spans="1:16" ht="16.5" x14ac:dyDescent="0.3">
      <c r="A181" s="44" t="s">
        <v>165</v>
      </c>
      <c r="B181" s="52">
        <v>28767</v>
      </c>
      <c r="C181" s="44" t="s">
        <v>260</v>
      </c>
      <c r="D181" s="44" t="s">
        <v>261</v>
      </c>
      <c r="E181" s="45"/>
      <c r="F181" s="46">
        <v>423000</v>
      </c>
      <c r="G181" s="47">
        <v>0</v>
      </c>
      <c r="H181" s="47">
        <v>0</v>
      </c>
      <c r="I181" s="47">
        <f t="shared" si="10"/>
        <v>423000</v>
      </c>
      <c r="J181" s="48">
        <f t="shared" si="11"/>
        <v>207</v>
      </c>
      <c r="K181" s="17" t="str">
        <f>VLOOKUP(C181,'[1]ESTADO DE CADA FACTURA'!$G$3:$G$204,1,0)</f>
        <v>FEMC28767</v>
      </c>
      <c r="L181" s="2">
        <f>VLOOKUP(C181,'[1]ESTADO DE CADA FACTURA'!$G$3:$U$204,15,0)</f>
        <v>423000</v>
      </c>
      <c r="M181" s="3">
        <v>0</v>
      </c>
      <c r="N181" s="3">
        <f>VLOOKUP(C181,'[1]ESTADO DE CADA FACTURA'!$G$3:$AE$204,25,0)</f>
        <v>0</v>
      </c>
      <c r="O181" s="3">
        <f t="shared" si="12"/>
        <v>423000</v>
      </c>
      <c r="P181" t="s">
        <v>168</v>
      </c>
    </row>
    <row r="182" spans="1:16" ht="16.5" x14ac:dyDescent="0.3">
      <c r="A182" s="44" t="s">
        <v>165</v>
      </c>
      <c r="B182" s="52">
        <v>28864</v>
      </c>
      <c r="C182" s="44" t="s">
        <v>262</v>
      </c>
      <c r="D182" s="44" t="s">
        <v>263</v>
      </c>
      <c r="E182" s="45"/>
      <c r="F182" s="46">
        <v>320910</v>
      </c>
      <c r="G182" s="47">
        <v>0</v>
      </c>
      <c r="H182" s="47">
        <v>0</v>
      </c>
      <c r="I182" s="47">
        <f t="shared" si="10"/>
        <v>320910</v>
      </c>
      <c r="J182" s="48">
        <f t="shared" si="11"/>
        <v>205</v>
      </c>
      <c r="K182" s="17" t="str">
        <f>VLOOKUP(C182,'[1]ESTADO DE CADA FACTURA'!$G$3:$G$204,1,0)</f>
        <v>FEMC28864</v>
      </c>
      <c r="L182" s="2">
        <f>VLOOKUP(C182,'[1]ESTADO DE CADA FACTURA'!$G$3:$U$204,15,0)</f>
        <v>320910</v>
      </c>
      <c r="M182" s="3">
        <v>0</v>
      </c>
      <c r="N182" s="3">
        <f>VLOOKUP(C182,'[1]ESTADO DE CADA FACTURA'!$G$3:$AE$204,25,0)</f>
        <v>0</v>
      </c>
      <c r="O182" s="3">
        <f t="shared" si="12"/>
        <v>320910</v>
      </c>
      <c r="P182" t="s">
        <v>168</v>
      </c>
    </row>
    <row r="183" spans="1:16" ht="16.5" x14ac:dyDescent="0.3">
      <c r="A183" s="44" t="s">
        <v>165</v>
      </c>
      <c r="B183" s="52">
        <v>28858</v>
      </c>
      <c r="C183" s="44" t="s">
        <v>264</v>
      </c>
      <c r="D183" s="44" t="s">
        <v>263</v>
      </c>
      <c r="E183" s="45"/>
      <c r="F183" s="46">
        <v>297800</v>
      </c>
      <c r="G183" s="47">
        <v>0</v>
      </c>
      <c r="H183" s="47">
        <v>0</v>
      </c>
      <c r="I183" s="47">
        <f t="shared" si="10"/>
        <v>297800</v>
      </c>
      <c r="J183" s="48">
        <f t="shared" si="11"/>
        <v>205</v>
      </c>
      <c r="K183" s="17" t="str">
        <f>VLOOKUP(C183,'[1]ESTADO DE CADA FACTURA'!$G$3:$G$204,1,0)</f>
        <v>FEMC28858</v>
      </c>
      <c r="L183" s="2">
        <f>VLOOKUP(C183,'[1]ESTADO DE CADA FACTURA'!$G$3:$U$204,15,0)</f>
        <v>297800</v>
      </c>
      <c r="M183" s="3">
        <v>0</v>
      </c>
      <c r="N183" s="3">
        <f>VLOOKUP(C183,'[1]ESTADO DE CADA FACTURA'!$G$3:$AE$204,25,0)</f>
        <v>0</v>
      </c>
      <c r="O183" s="3">
        <f t="shared" si="12"/>
        <v>297800</v>
      </c>
      <c r="P183" t="s">
        <v>168</v>
      </c>
    </row>
    <row r="184" spans="1:16" ht="16.5" x14ac:dyDescent="0.3">
      <c r="A184" s="44" t="s">
        <v>165</v>
      </c>
      <c r="B184" s="52">
        <v>28859</v>
      </c>
      <c r="C184" s="44" t="s">
        <v>265</v>
      </c>
      <c r="D184" s="44" t="s">
        <v>263</v>
      </c>
      <c r="E184" s="45"/>
      <c r="F184" s="46">
        <v>80832</v>
      </c>
      <c r="G184" s="47">
        <v>0</v>
      </c>
      <c r="H184" s="47">
        <v>0</v>
      </c>
      <c r="I184" s="47">
        <f t="shared" si="10"/>
        <v>80832</v>
      </c>
      <c r="J184" s="48">
        <f t="shared" si="11"/>
        <v>205</v>
      </c>
      <c r="K184" s="17" t="str">
        <f>VLOOKUP(C184,'[1]ESTADO DE CADA FACTURA'!$G$3:$G$204,1,0)</f>
        <v>FEMC28859</v>
      </c>
      <c r="L184" s="2">
        <f>VLOOKUP(C184,'[1]ESTADO DE CADA FACTURA'!$G$3:$U$204,15,0)</f>
        <v>80832</v>
      </c>
      <c r="M184" s="3">
        <v>0</v>
      </c>
      <c r="N184" s="3">
        <f>VLOOKUP(C184,'[1]ESTADO DE CADA FACTURA'!$G$3:$AE$204,25,0)</f>
        <v>0</v>
      </c>
      <c r="O184" s="3">
        <f t="shared" si="12"/>
        <v>80832</v>
      </c>
      <c r="P184" t="s">
        <v>26</v>
      </c>
    </row>
    <row r="185" spans="1:16" ht="16.5" x14ac:dyDescent="0.3">
      <c r="A185" s="44" t="s">
        <v>165</v>
      </c>
      <c r="B185" s="52">
        <v>29019</v>
      </c>
      <c r="C185" s="44" t="s">
        <v>266</v>
      </c>
      <c r="D185" s="44" t="s">
        <v>267</v>
      </c>
      <c r="E185" s="45"/>
      <c r="F185" s="46">
        <v>228100</v>
      </c>
      <c r="G185" s="47">
        <v>0</v>
      </c>
      <c r="H185" s="47">
        <v>0</v>
      </c>
      <c r="I185" s="47">
        <f t="shared" si="10"/>
        <v>228100</v>
      </c>
      <c r="J185" s="48">
        <f t="shared" si="11"/>
        <v>202</v>
      </c>
      <c r="K185" s="17" t="str">
        <f>VLOOKUP(C185,'[1]ESTADO DE CADA FACTURA'!$G$3:$G$204,1,0)</f>
        <v>FEMC29019</v>
      </c>
      <c r="L185" s="2">
        <f>VLOOKUP(C185,'[1]ESTADO DE CADA FACTURA'!$G$3:$U$204,15,0)</f>
        <v>228100</v>
      </c>
      <c r="M185" s="3">
        <v>0</v>
      </c>
      <c r="N185" s="3">
        <f>VLOOKUP(C185,'[1]ESTADO DE CADA FACTURA'!$G$3:$AE$204,25,0)</f>
        <v>0</v>
      </c>
      <c r="O185" s="3">
        <f t="shared" si="12"/>
        <v>228100</v>
      </c>
      <c r="P185" t="s">
        <v>168</v>
      </c>
    </row>
    <row r="186" spans="1:16" ht="16.5" x14ac:dyDescent="0.3">
      <c r="A186" s="44" t="s">
        <v>165</v>
      </c>
      <c r="B186" s="52">
        <v>29020</v>
      </c>
      <c r="C186" s="44" t="s">
        <v>268</v>
      </c>
      <c r="D186" s="44" t="s">
        <v>267</v>
      </c>
      <c r="E186" s="45"/>
      <c r="F186" s="46">
        <v>200832</v>
      </c>
      <c r="G186" s="47">
        <v>0</v>
      </c>
      <c r="H186" s="47">
        <v>0</v>
      </c>
      <c r="I186" s="47">
        <f t="shared" si="10"/>
        <v>200832</v>
      </c>
      <c r="J186" s="48">
        <f t="shared" si="11"/>
        <v>202</v>
      </c>
      <c r="K186" s="23" t="str">
        <f>VLOOKUP(C186,'[1]ESTADO DE CADA FACTURA'!$G$3:$G$204,1,0)</f>
        <v>FEMC29020</v>
      </c>
      <c r="L186" s="24">
        <f>VLOOKUP(C186,'[1]ESTADO DE CADA FACTURA'!$G$3:$U$204,15,0)</f>
        <v>200832</v>
      </c>
      <c r="M186" s="25">
        <v>0</v>
      </c>
      <c r="N186" s="25">
        <f>VLOOKUP(C186,'[1]ESTADO DE CADA FACTURA'!$G$3:$AE$204,25,0)</f>
        <v>0</v>
      </c>
      <c r="O186" s="25">
        <f t="shared" si="12"/>
        <v>200832</v>
      </c>
      <c r="P186" s="16" t="s">
        <v>93</v>
      </c>
    </row>
    <row r="187" spans="1:16" ht="16.5" x14ac:dyDescent="0.3">
      <c r="A187" s="44" t="s">
        <v>165</v>
      </c>
      <c r="B187" s="52">
        <v>29376</v>
      </c>
      <c r="C187" s="44" t="s">
        <v>269</v>
      </c>
      <c r="D187" s="44" t="s">
        <v>270</v>
      </c>
      <c r="E187" s="45"/>
      <c r="F187" s="46">
        <v>144000</v>
      </c>
      <c r="G187" s="47">
        <v>0</v>
      </c>
      <c r="H187" s="47">
        <v>0</v>
      </c>
      <c r="I187" s="47">
        <f t="shared" si="10"/>
        <v>144000</v>
      </c>
      <c r="J187" s="48">
        <f t="shared" si="11"/>
        <v>197</v>
      </c>
      <c r="K187" s="23" t="str">
        <f>VLOOKUP(C187,'[1]ESTADO DE CADA FACTURA'!$G$3:$G$204,1,0)</f>
        <v>FEMC29376</v>
      </c>
      <c r="L187" s="24">
        <f>VLOOKUP(C187,'[1]ESTADO DE CADA FACTURA'!$G$3:$U$204,15,0)</f>
        <v>144000</v>
      </c>
      <c r="M187" s="25">
        <v>0</v>
      </c>
      <c r="N187" s="25">
        <f>VLOOKUP(C187,'[1]ESTADO DE CADA FACTURA'!$G$3:$AE$204,25,0)</f>
        <v>0</v>
      </c>
      <c r="O187" s="25">
        <f t="shared" si="12"/>
        <v>144000</v>
      </c>
      <c r="P187" s="16" t="s">
        <v>93</v>
      </c>
    </row>
    <row r="188" spans="1:16" ht="16.5" x14ac:dyDescent="0.3">
      <c r="A188" s="44" t="s">
        <v>165</v>
      </c>
      <c r="B188" s="52">
        <v>29705</v>
      </c>
      <c r="C188" s="44" t="s">
        <v>271</v>
      </c>
      <c r="D188" s="44" t="s">
        <v>272</v>
      </c>
      <c r="E188" s="45"/>
      <c r="F188" s="46">
        <v>393475</v>
      </c>
      <c r="G188" s="47">
        <v>0</v>
      </c>
      <c r="H188" s="47">
        <v>0</v>
      </c>
      <c r="I188" s="47">
        <f t="shared" si="10"/>
        <v>393475</v>
      </c>
      <c r="J188" s="48">
        <f t="shared" si="11"/>
        <v>194</v>
      </c>
      <c r="K188" s="17" t="str">
        <f>VLOOKUP(C188,'[1]ESTADO DE CADA FACTURA'!$G$3:$G$204,1,0)</f>
        <v>FEMC29705</v>
      </c>
      <c r="L188" s="2">
        <f>VLOOKUP(C188,'[1]ESTADO DE CADA FACTURA'!$G$3:$U$204,15,0)</f>
        <v>393475</v>
      </c>
      <c r="M188" s="3">
        <v>0</v>
      </c>
      <c r="N188" s="3">
        <f>VLOOKUP(C188,'[1]ESTADO DE CADA FACTURA'!$G$3:$AE$204,25,0)</f>
        <v>0</v>
      </c>
      <c r="O188" s="3">
        <f t="shared" si="12"/>
        <v>393475</v>
      </c>
      <c r="P188" t="s">
        <v>168</v>
      </c>
    </row>
    <row r="189" spans="1:16" ht="16.5" x14ac:dyDescent="0.3">
      <c r="A189" s="44" t="s">
        <v>165</v>
      </c>
      <c r="B189" s="52">
        <v>30635</v>
      </c>
      <c r="C189" s="44" t="s">
        <v>273</v>
      </c>
      <c r="D189" s="44" t="s">
        <v>274</v>
      </c>
      <c r="E189" s="45"/>
      <c r="F189" s="46">
        <v>256700</v>
      </c>
      <c r="G189" s="47">
        <v>0</v>
      </c>
      <c r="H189" s="47">
        <v>0</v>
      </c>
      <c r="I189" s="47">
        <f t="shared" si="10"/>
        <v>256700</v>
      </c>
      <c r="J189" s="48">
        <f t="shared" si="11"/>
        <v>184</v>
      </c>
      <c r="K189" s="17" t="str">
        <f>VLOOKUP(C189,'[1]ESTADO DE CADA FACTURA'!$G$3:$G$204,1,0)</f>
        <v>FEMC30635</v>
      </c>
      <c r="L189" s="2">
        <f>VLOOKUP(C189,'[1]ESTADO DE CADA FACTURA'!$G$3:$U$204,15,0)</f>
        <v>256700</v>
      </c>
      <c r="M189" s="3">
        <v>0</v>
      </c>
      <c r="N189" s="3">
        <f>VLOOKUP(C189,'[1]ESTADO DE CADA FACTURA'!$G$3:$AE$204,25,0)</f>
        <v>0</v>
      </c>
      <c r="O189" s="3">
        <f t="shared" si="12"/>
        <v>256700</v>
      </c>
      <c r="P189" t="s">
        <v>168</v>
      </c>
    </row>
    <row r="190" spans="1:16" ht="16.5" x14ac:dyDescent="0.3">
      <c r="A190" s="44" t="s">
        <v>165</v>
      </c>
      <c r="B190" s="52">
        <v>30636</v>
      </c>
      <c r="C190" s="44" t="s">
        <v>275</v>
      </c>
      <c r="D190" s="44" t="s">
        <v>274</v>
      </c>
      <c r="E190" s="45"/>
      <c r="F190" s="46">
        <v>120000</v>
      </c>
      <c r="G190" s="47">
        <v>0</v>
      </c>
      <c r="H190" s="47">
        <v>0</v>
      </c>
      <c r="I190" s="47">
        <f t="shared" si="10"/>
        <v>120000</v>
      </c>
      <c r="J190" s="48">
        <f t="shared" si="11"/>
        <v>184</v>
      </c>
      <c r="K190" s="17" t="str">
        <f>VLOOKUP(C190,'[1]ESTADO DE CADA FACTURA'!$G$3:$G$204,1,0)</f>
        <v>FEMC30636</v>
      </c>
      <c r="L190" s="2">
        <f>VLOOKUP(C190,'[1]ESTADO DE CADA FACTURA'!$G$3:$U$204,15,0)</f>
        <v>120000</v>
      </c>
      <c r="M190" s="3">
        <v>0</v>
      </c>
      <c r="N190" s="3">
        <f>VLOOKUP(C190,'[1]ESTADO DE CADA FACTURA'!$G$3:$AE$204,25,0)</f>
        <v>0</v>
      </c>
      <c r="O190" s="3">
        <f t="shared" si="12"/>
        <v>120000</v>
      </c>
      <c r="P190" t="s">
        <v>168</v>
      </c>
    </row>
    <row r="191" spans="1:16" ht="16.5" x14ac:dyDescent="0.3">
      <c r="A191" s="44" t="s">
        <v>165</v>
      </c>
      <c r="B191" s="52">
        <v>30882</v>
      </c>
      <c r="C191" s="44" t="s">
        <v>276</v>
      </c>
      <c r="D191" s="44" t="s">
        <v>277</v>
      </c>
      <c r="E191" s="45"/>
      <c r="F191" s="46">
        <v>40200</v>
      </c>
      <c r="G191" s="47">
        <v>0</v>
      </c>
      <c r="H191" s="47">
        <v>0</v>
      </c>
      <c r="I191" s="47">
        <f t="shared" si="10"/>
        <v>40200</v>
      </c>
      <c r="J191" s="48">
        <f t="shared" si="11"/>
        <v>183</v>
      </c>
      <c r="K191" s="23" t="str">
        <f>VLOOKUP(C191,'[1]ESTADO DE CADA FACTURA'!$G$3:$G$204,1,0)</f>
        <v>FEMC30882</v>
      </c>
      <c r="L191" s="24">
        <f>VLOOKUP(C191,'[1]ESTADO DE CADA FACTURA'!$G$3:$U$204,15,0)</f>
        <v>40200</v>
      </c>
      <c r="M191" s="25">
        <v>0</v>
      </c>
      <c r="N191" s="25">
        <f>VLOOKUP(C191,'[1]ESTADO DE CADA FACTURA'!$G$3:$AE$204,25,0)</f>
        <v>0</v>
      </c>
      <c r="O191" s="25">
        <f t="shared" si="12"/>
        <v>40200</v>
      </c>
      <c r="P191" s="16" t="s">
        <v>93</v>
      </c>
    </row>
    <row r="192" spans="1:16" ht="16.5" x14ac:dyDescent="0.3">
      <c r="A192" s="44" t="s">
        <v>165</v>
      </c>
      <c r="B192" s="52">
        <v>30873</v>
      </c>
      <c r="C192" s="44" t="s">
        <v>278</v>
      </c>
      <c r="D192" s="44" t="s">
        <v>277</v>
      </c>
      <c r="E192" s="45"/>
      <c r="F192" s="46">
        <v>40200</v>
      </c>
      <c r="G192" s="47">
        <v>0</v>
      </c>
      <c r="H192" s="47">
        <v>0</v>
      </c>
      <c r="I192" s="47">
        <f t="shared" si="10"/>
        <v>40200</v>
      </c>
      <c r="J192" s="48">
        <f t="shared" si="11"/>
        <v>183</v>
      </c>
      <c r="K192" s="23" t="str">
        <f>VLOOKUP(C192,'[1]ESTADO DE CADA FACTURA'!$G$3:$G$204,1,0)</f>
        <v>FEMC30873</v>
      </c>
      <c r="L192" s="24">
        <f>VLOOKUP(C192,'[1]ESTADO DE CADA FACTURA'!$G$3:$U$204,15,0)</f>
        <v>40200</v>
      </c>
      <c r="M192" s="25">
        <v>0</v>
      </c>
      <c r="N192" s="25">
        <f>VLOOKUP(C192,'[1]ESTADO DE CADA FACTURA'!$G$3:$AE$204,25,0)</f>
        <v>0</v>
      </c>
      <c r="O192" s="25">
        <f t="shared" si="12"/>
        <v>40200</v>
      </c>
      <c r="P192" s="16" t="s">
        <v>93</v>
      </c>
    </row>
    <row r="193" spans="1:16" ht="16.5" x14ac:dyDescent="0.3">
      <c r="A193" s="44" t="s">
        <v>165</v>
      </c>
      <c r="B193" s="52">
        <v>32223</v>
      </c>
      <c r="C193" s="44" t="s">
        <v>279</v>
      </c>
      <c r="D193" s="44" t="s">
        <v>280</v>
      </c>
      <c r="E193" s="45"/>
      <c r="F193" s="46">
        <v>902942</v>
      </c>
      <c r="G193" s="47">
        <v>0</v>
      </c>
      <c r="H193" s="47">
        <v>0</v>
      </c>
      <c r="I193" s="47">
        <f t="shared" si="10"/>
        <v>902942</v>
      </c>
      <c r="J193" s="48">
        <f t="shared" si="11"/>
        <v>170</v>
      </c>
      <c r="K193" s="17" t="str">
        <f>VLOOKUP(C193,'[1]ESTADO DE CADA FACTURA'!$G$3:$G$204,1,0)</f>
        <v>FEMC32223</v>
      </c>
      <c r="L193" s="2">
        <f>VLOOKUP(C193,'[1]ESTADO DE CADA FACTURA'!$G$3:$U$204,15,0)</f>
        <v>902942</v>
      </c>
      <c r="M193" s="3">
        <v>0</v>
      </c>
      <c r="N193" s="3">
        <f>VLOOKUP(C193,'[1]ESTADO DE CADA FACTURA'!$G$3:$AE$204,25,0)</f>
        <v>0</v>
      </c>
      <c r="O193" s="3">
        <f t="shared" si="12"/>
        <v>902942</v>
      </c>
      <c r="P193" t="s">
        <v>168</v>
      </c>
    </row>
    <row r="194" spans="1:16" ht="16.5" x14ac:dyDescent="0.3">
      <c r="A194" s="44" t="s">
        <v>165</v>
      </c>
      <c r="B194" s="52">
        <v>32384</v>
      </c>
      <c r="C194" s="44" t="s">
        <v>281</v>
      </c>
      <c r="D194" s="44" t="s">
        <v>282</v>
      </c>
      <c r="E194" s="45"/>
      <c r="F194" s="46">
        <v>109400</v>
      </c>
      <c r="G194" s="47">
        <v>0</v>
      </c>
      <c r="H194" s="47">
        <v>0</v>
      </c>
      <c r="I194" s="47">
        <f t="shared" si="10"/>
        <v>109400</v>
      </c>
      <c r="J194" s="48">
        <f t="shared" si="11"/>
        <v>168</v>
      </c>
      <c r="K194" s="17" t="str">
        <f>VLOOKUP(C194,'[1]ESTADO DE CADA FACTURA'!$G$3:$G$204,1,0)</f>
        <v>FEMC32384</v>
      </c>
      <c r="L194" s="2">
        <f>VLOOKUP(C194,'[1]ESTADO DE CADA FACTURA'!$G$3:$U$204,15,0)</f>
        <v>109400</v>
      </c>
      <c r="M194" s="3">
        <v>0</v>
      </c>
      <c r="N194" s="3">
        <f>VLOOKUP(C194,'[1]ESTADO DE CADA FACTURA'!$G$3:$AE$204,25,0)</f>
        <v>0</v>
      </c>
      <c r="O194" s="3">
        <f t="shared" si="12"/>
        <v>109400</v>
      </c>
      <c r="P194" t="s">
        <v>168</v>
      </c>
    </row>
    <row r="195" spans="1:16" ht="16.5" x14ac:dyDescent="0.3">
      <c r="A195" s="44" t="s">
        <v>165</v>
      </c>
      <c r="B195" s="52">
        <v>33300</v>
      </c>
      <c r="C195" s="44" t="s">
        <v>283</v>
      </c>
      <c r="D195" s="44" t="s">
        <v>284</v>
      </c>
      <c r="E195" s="45"/>
      <c r="F195" s="46">
        <v>741300</v>
      </c>
      <c r="G195" s="47">
        <v>0</v>
      </c>
      <c r="H195" s="47">
        <v>0</v>
      </c>
      <c r="I195" s="47">
        <f t="shared" si="10"/>
        <v>741300</v>
      </c>
      <c r="J195" s="48">
        <f t="shared" si="11"/>
        <v>160</v>
      </c>
      <c r="K195" s="17" t="str">
        <f>VLOOKUP(C195,'[1]ESTADO DE CADA FACTURA'!$G$3:$G$204,1,0)</f>
        <v>FEMC33300</v>
      </c>
      <c r="L195" s="2">
        <f>VLOOKUP(C195,'[1]ESTADO DE CADA FACTURA'!$G$3:$U$204,15,0)</f>
        <v>741300</v>
      </c>
      <c r="M195" s="3">
        <v>0</v>
      </c>
      <c r="N195" s="3">
        <f>VLOOKUP(C195,'[1]ESTADO DE CADA FACTURA'!$G$3:$AE$204,25,0)</f>
        <v>0</v>
      </c>
      <c r="O195" s="3">
        <f t="shared" si="12"/>
        <v>741300</v>
      </c>
      <c r="P195" t="s">
        <v>168</v>
      </c>
    </row>
    <row r="196" spans="1:16" ht="16.5" x14ac:dyDescent="0.3">
      <c r="A196" s="44" t="s">
        <v>165</v>
      </c>
      <c r="B196" s="52">
        <v>33668</v>
      </c>
      <c r="C196" s="44" t="s">
        <v>285</v>
      </c>
      <c r="D196" s="44" t="s">
        <v>286</v>
      </c>
      <c r="E196" s="45"/>
      <c r="F196" s="46">
        <v>289991</v>
      </c>
      <c r="G196" s="47">
        <v>0</v>
      </c>
      <c r="H196" s="47">
        <v>0</v>
      </c>
      <c r="I196" s="47">
        <f t="shared" si="10"/>
        <v>289991</v>
      </c>
      <c r="J196" s="48">
        <f t="shared" si="11"/>
        <v>157</v>
      </c>
      <c r="K196" s="17" t="str">
        <f>VLOOKUP(C196,'[1]ESTADO DE CADA FACTURA'!$G$3:$G$204,1,0)</f>
        <v>FEMC33668</v>
      </c>
      <c r="L196" s="2">
        <f>VLOOKUP(C196,'[1]ESTADO DE CADA FACTURA'!$G$3:$U$204,15,0)</f>
        <v>289991</v>
      </c>
      <c r="M196" s="3">
        <v>0</v>
      </c>
      <c r="N196" s="3">
        <f>VLOOKUP(C196,'[1]ESTADO DE CADA FACTURA'!$G$3:$AE$204,25,0)</f>
        <v>0</v>
      </c>
      <c r="O196" s="3">
        <f t="shared" si="12"/>
        <v>289991</v>
      </c>
      <c r="P196" t="s">
        <v>168</v>
      </c>
    </row>
    <row r="197" spans="1:16" ht="16.5" x14ac:dyDescent="0.3">
      <c r="A197" s="44" t="s">
        <v>165</v>
      </c>
      <c r="B197" s="52">
        <v>34189</v>
      </c>
      <c r="C197" s="44" t="s">
        <v>287</v>
      </c>
      <c r="D197" s="44" t="s">
        <v>288</v>
      </c>
      <c r="E197" s="45"/>
      <c r="F197" s="46">
        <v>40200</v>
      </c>
      <c r="G197" s="47">
        <v>0</v>
      </c>
      <c r="H197" s="47">
        <v>0</v>
      </c>
      <c r="I197" s="47">
        <f t="shared" si="10"/>
        <v>40200</v>
      </c>
      <c r="J197" s="48">
        <f t="shared" si="11"/>
        <v>153</v>
      </c>
      <c r="K197" s="23" t="str">
        <f>VLOOKUP(C197,'[1]ESTADO DE CADA FACTURA'!$G$3:$G$204,1,0)</f>
        <v>FEMC34189</v>
      </c>
      <c r="L197" s="24">
        <f>VLOOKUP(C197,'[1]ESTADO DE CADA FACTURA'!$G$3:$U$204,15,0)</f>
        <v>40200</v>
      </c>
      <c r="M197" s="25">
        <v>0</v>
      </c>
      <c r="N197" s="25">
        <f>VLOOKUP(C197,'[1]ESTADO DE CADA FACTURA'!$G$3:$AE$204,25,0)</f>
        <v>0</v>
      </c>
      <c r="O197" s="25">
        <f t="shared" si="12"/>
        <v>40200</v>
      </c>
      <c r="P197" s="16" t="s">
        <v>93</v>
      </c>
    </row>
    <row r="198" spans="1:16" ht="16.5" x14ac:dyDescent="0.3">
      <c r="A198" s="44" t="s">
        <v>165</v>
      </c>
      <c r="B198" s="52">
        <v>34089</v>
      </c>
      <c r="C198" s="44" t="s">
        <v>289</v>
      </c>
      <c r="D198" s="44" t="s">
        <v>288</v>
      </c>
      <c r="E198" s="45"/>
      <c r="F198" s="46">
        <v>40200</v>
      </c>
      <c r="G198" s="47">
        <v>0</v>
      </c>
      <c r="H198" s="47">
        <v>0</v>
      </c>
      <c r="I198" s="47">
        <f t="shared" si="10"/>
        <v>40200</v>
      </c>
      <c r="J198" s="48">
        <f t="shared" si="11"/>
        <v>153</v>
      </c>
      <c r="K198" s="23" t="str">
        <f>VLOOKUP(C198,'[1]ESTADO DE CADA FACTURA'!$G$3:$G$204,1,0)</f>
        <v>FEMC34089</v>
      </c>
      <c r="L198" s="24">
        <f>VLOOKUP(C198,'[1]ESTADO DE CADA FACTURA'!$G$3:$U$204,15,0)</f>
        <v>40200</v>
      </c>
      <c r="M198" s="25">
        <v>0</v>
      </c>
      <c r="N198" s="25">
        <f>VLOOKUP(C198,'[1]ESTADO DE CADA FACTURA'!$G$3:$AE$204,25,0)</f>
        <v>0</v>
      </c>
      <c r="O198" s="25">
        <f t="shared" si="12"/>
        <v>40200</v>
      </c>
      <c r="P198" s="16" t="s">
        <v>93</v>
      </c>
    </row>
    <row r="199" spans="1:16" ht="16.5" x14ac:dyDescent="0.3">
      <c r="A199" s="44" t="s">
        <v>165</v>
      </c>
      <c r="B199" s="52">
        <v>35025</v>
      </c>
      <c r="C199" s="44" t="s">
        <v>290</v>
      </c>
      <c r="D199" s="44" t="s">
        <v>291</v>
      </c>
      <c r="E199" s="45"/>
      <c r="F199" s="46">
        <v>405100</v>
      </c>
      <c r="G199" s="47">
        <v>0</v>
      </c>
      <c r="H199" s="47">
        <v>0</v>
      </c>
      <c r="I199" s="47">
        <f t="shared" si="10"/>
        <v>405100</v>
      </c>
      <c r="J199" s="48">
        <f t="shared" si="11"/>
        <v>142</v>
      </c>
      <c r="K199" s="17" t="str">
        <f>VLOOKUP(C199,'[1]ESTADO DE CADA FACTURA'!$G$3:$G$204,1,0)</f>
        <v>FEMC35025</v>
      </c>
      <c r="L199" s="2">
        <f>VLOOKUP(C199,'[1]ESTADO DE CADA FACTURA'!$G$3:$U$204,15,0)</f>
        <v>405100</v>
      </c>
      <c r="M199" s="3">
        <v>0</v>
      </c>
      <c r="N199" s="3">
        <f>VLOOKUP(C199,'[1]ESTADO DE CADA FACTURA'!$G$3:$AE$204,25,0)</f>
        <v>0</v>
      </c>
      <c r="O199" s="3">
        <f t="shared" si="12"/>
        <v>405100</v>
      </c>
      <c r="P199" t="s">
        <v>26</v>
      </c>
    </row>
    <row r="200" spans="1:16" ht="16.5" x14ac:dyDescent="0.3">
      <c r="A200" s="44" t="s">
        <v>165</v>
      </c>
      <c r="B200" s="52">
        <v>35775</v>
      </c>
      <c r="C200" s="44" t="s">
        <v>292</v>
      </c>
      <c r="D200" s="44" t="s">
        <v>293</v>
      </c>
      <c r="E200" s="45"/>
      <c r="F200" s="46">
        <v>2344086</v>
      </c>
      <c r="G200" s="47">
        <v>0</v>
      </c>
      <c r="H200" s="47">
        <v>0</v>
      </c>
      <c r="I200" s="47">
        <f t="shared" si="10"/>
        <v>2344086</v>
      </c>
      <c r="J200" s="48">
        <f t="shared" si="11"/>
        <v>136</v>
      </c>
      <c r="K200" s="17" t="str">
        <f>VLOOKUP(C200,'[1]ESTADO DE CADA FACTURA'!$G$3:$G$204,1,0)</f>
        <v>FEMC35775</v>
      </c>
      <c r="L200" s="2">
        <f>VLOOKUP(C200,'[1]ESTADO DE CADA FACTURA'!$G$3:$U$204,15,0)</f>
        <v>2344086</v>
      </c>
      <c r="M200" s="3">
        <v>0</v>
      </c>
      <c r="N200" s="3">
        <f>VLOOKUP(C200,'[1]ESTADO DE CADA FACTURA'!$G$3:$AE$204,25,0)</f>
        <v>0</v>
      </c>
      <c r="O200" s="3">
        <f t="shared" si="12"/>
        <v>2344086</v>
      </c>
      <c r="P200" t="s">
        <v>26</v>
      </c>
    </row>
    <row r="201" spans="1:16" ht="16.5" x14ac:dyDescent="0.3">
      <c r="A201" s="44" t="s">
        <v>165</v>
      </c>
      <c r="B201" s="52">
        <v>36411</v>
      </c>
      <c r="C201" s="44" t="s">
        <v>294</v>
      </c>
      <c r="D201" s="44" t="s">
        <v>295</v>
      </c>
      <c r="E201" s="45"/>
      <c r="F201" s="46">
        <v>59700</v>
      </c>
      <c r="G201" s="47">
        <v>0</v>
      </c>
      <c r="H201" s="47">
        <v>0</v>
      </c>
      <c r="I201" s="47">
        <f t="shared" si="10"/>
        <v>59700</v>
      </c>
      <c r="J201" s="48">
        <f t="shared" si="11"/>
        <v>129</v>
      </c>
      <c r="K201" s="17" t="str">
        <f>VLOOKUP(C201,'[1]ESTADO DE CADA FACTURA'!$G$3:$G$204,1,0)</f>
        <v>FEMC36411</v>
      </c>
      <c r="L201" s="2">
        <f>VLOOKUP(C201,'[1]ESTADO DE CADA FACTURA'!$G$3:$U$204,15,0)</f>
        <v>59700</v>
      </c>
      <c r="M201" s="3">
        <v>0</v>
      </c>
      <c r="N201" s="3">
        <f>VLOOKUP(C201,'[1]ESTADO DE CADA FACTURA'!$G$3:$AE$204,25,0)</f>
        <v>0</v>
      </c>
      <c r="O201" s="3">
        <f t="shared" si="12"/>
        <v>59700</v>
      </c>
      <c r="P201" t="s">
        <v>26</v>
      </c>
    </row>
    <row r="202" spans="1:16" ht="16.5" x14ac:dyDescent="0.3">
      <c r="A202" s="44" t="s">
        <v>165</v>
      </c>
      <c r="B202" s="52">
        <v>36893</v>
      </c>
      <c r="C202" s="44" t="s">
        <v>296</v>
      </c>
      <c r="D202" s="44" t="s">
        <v>297</v>
      </c>
      <c r="E202" s="51"/>
      <c r="F202" s="46">
        <v>59700</v>
      </c>
      <c r="G202" s="47">
        <v>0</v>
      </c>
      <c r="H202" s="47">
        <v>0</v>
      </c>
      <c r="I202" s="47">
        <f t="shared" si="10"/>
        <v>59700</v>
      </c>
      <c r="J202" s="48">
        <f t="shared" si="11"/>
        <v>125</v>
      </c>
      <c r="K202" s="17" t="str">
        <f>VLOOKUP(C202,'[1]ESTADO DE CADA FACTURA'!$G$3:$G$204,1,0)</f>
        <v>FEMC36893</v>
      </c>
      <c r="L202" s="2">
        <f>VLOOKUP(C202,'[1]ESTADO DE CADA FACTURA'!$G$3:$U$204,15,0)</f>
        <v>59700</v>
      </c>
      <c r="M202" s="3">
        <v>0</v>
      </c>
      <c r="N202" s="3">
        <f>VLOOKUP(C202,'[1]ESTADO DE CADA FACTURA'!$G$3:$AE$204,25,0)</f>
        <v>0</v>
      </c>
      <c r="O202" s="3">
        <f t="shared" si="12"/>
        <v>59700</v>
      </c>
      <c r="P202" t="s">
        <v>26</v>
      </c>
    </row>
    <row r="203" spans="1:16" ht="16.5" x14ac:dyDescent="0.3">
      <c r="A203" s="44" t="s">
        <v>165</v>
      </c>
      <c r="B203" s="52">
        <v>36994</v>
      </c>
      <c r="C203" s="44" t="s">
        <v>298</v>
      </c>
      <c r="D203" s="44" t="s">
        <v>299</v>
      </c>
      <c r="E203" s="45"/>
      <c r="F203" s="46">
        <v>40200</v>
      </c>
      <c r="G203" s="47">
        <v>0</v>
      </c>
      <c r="H203" s="47">
        <v>0</v>
      </c>
      <c r="I203" s="47">
        <f t="shared" si="10"/>
        <v>40200</v>
      </c>
      <c r="J203" s="48">
        <f t="shared" si="11"/>
        <v>124</v>
      </c>
      <c r="K203" s="23" t="str">
        <f>VLOOKUP(C203,'[1]ESTADO DE CADA FACTURA'!$G$3:$G$204,1,0)</f>
        <v>FEMC36994</v>
      </c>
      <c r="L203" s="24">
        <f>VLOOKUP(C203,'[1]ESTADO DE CADA FACTURA'!$G$3:$U$204,15,0)</f>
        <v>40200</v>
      </c>
      <c r="M203" s="25">
        <v>0</v>
      </c>
      <c r="N203" s="25">
        <f>VLOOKUP(C203,'[1]ESTADO DE CADA FACTURA'!$G$3:$AE$204,25,0)</f>
        <v>0</v>
      </c>
      <c r="O203" s="25">
        <f t="shared" ref="O203:O234" si="13">L203-N203-M203</f>
        <v>40200</v>
      </c>
      <c r="P203" s="16" t="s">
        <v>93</v>
      </c>
    </row>
    <row r="204" spans="1:16" ht="16.5" x14ac:dyDescent="0.3">
      <c r="A204" s="44" t="s">
        <v>165</v>
      </c>
      <c r="B204" s="52">
        <v>36971</v>
      </c>
      <c r="C204" s="44" t="s">
        <v>300</v>
      </c>
      <c r="D204" s="44" t="s">
        <v>299</v>
      </c>
      <c r="E204" s="45"/>
      <c r="F204" s="46">
        <v>185600</v>
      </c>
      <c r="G204" s="47">
        <v>0</v>
      </c>
      <c r="H204" s="47">
        <v>0</v>
      </c>
      <c r="I204" s="47">
        <f t="shared" ref="I204:I216" si="14">F204-G204-H204</f>
        <v>185600</v>
      </c>
      <c r="J204" s="48">
        <f t="shared" ref="J204:J221" si="15">DATEDIF(D204,$A$9,"d")</f>
        <v>124</v>
      </c>
      <c r="K204" s="17" t="str">
        <f>VLOOKUP(C204,'[1]ESTADO DE CADA FACTURA'!$G$3:$G$204,1,0)</f>
        <v>FEMC36971</v>
      </c>
      <c r="L204" s="2">
        <f>VLOOKUP(C204,'[1]ESTADO DE CADA FACTURA'!$G$3:$U$204,15,0)</f>
        <v>185600</v>
      </c>
      <c r="M204" s="3">
        <v>0</v>
      </c>
      <c r="N204" s="3">
        <f>VLOOKUP(C204,'[1]ESTADO DE CADA FACTURA'!$G$3:$AE$204,25,0)</f>
        <v>0</v>
      </c>
      <c r="O204" s="3">
        <f t="shared" si="13"/>
        <v>185600</v>
      </c>
      <c r="P204" t="s">
        <v>26</v>
      </c>
    </row>
    <row r="205" spans="1:16" ht="16.5" x14ac:dyDescent="0.3">
      <c r="A205" s="44" t="s">
        <v>165</v>
      </c>
      <c r="B205" s="52">
        <v>37095</v>
      </c>
      <c r="C205" s="44" t="s">
        <v>301</v>
      </c>
      <c r="D205" s="44" t="s">
        <v>299</v>
      </c>
      <c r="E205" s="45"/>
      <c r="F205" s="46">
        <v>48904658</v>
      </c>
      <c r="G205" s="47">
        <v>0</v>
      </c>
      <c r="H205" s="47">
        <v>0</v>
      </c>
      <c r="I205" s="47">
        <f t="shared" si="14"/>
        <v>48904658</v>
      </c>
      <c r="J205" s="48">
        <f t="shared" si="15"/>
        <v>124</v>
      </c>
      <c r="K205" s="17" t="str">
        <f>VLOOKUP(C205,'[1]ESTADO DE CADA FACTURA'!$G$3:$G$204,1,0)</f>
        <v>FEMC37095</v>
      </c>
      <c r="L205" s="2">
        <f>VLOOKUP(C205,'[1]ESTADO DE CADA FACTURA'!$G$3:$U$204,15,0)</f>
        <v>48904658</v>
      </c>
      <c r="M205" s="3">
        <v>0</v>
      </c>
      <c r="N205" s="3">
        <f>VLOOKUP(C205,'[1]ESTADO DE CADA FACTURA'!$G$3:$AE$204,25,0)</f>
        <v>0</v>
      </c>
      <c r="O205" s="3">
        <f t="shared" si="13"/>
        <v>48904658</v>
      </c>
      <c r="P205" t="s">
        <v>302</v>
      </c>
    </row>
    <row r="206" spans="1:16" ht="16.5" x14ac:dyDescent="0.3">
      <c r="A206" s="44" t="s">
        <v>165</v>
      </c>
      <c r="B206" s="52">
        <v>36975</v>
      </c>
      <c r="C206" s="44" t="s">
        <v>303</v>
      </c>
      <c r="D206" s="44" t="s">
        <v>299</v>
      </c>
      <c r="E206" s="45"/>
      <c r="F206" s="46">
        <v>71433259</v>
      </c>
      <c r="G206" s="47">
        <v>0</v>
      </c>
      <c r="H206" s="47">
        <v>0</v>
      </c>
      <c r="I206" s="47">
        <f t="shared" si="14"/>
        <v>71433259</v>
      </c>
      <c r="J206" s="48">
        <f t="shared" si="15"/>
        <v>124</v>
      </c>
      <c r="K206" s="17" t="str">
        <f>VLOOKUP(C206,'[1]ESTADO DE CADA FACTURA'!$G$3:$G$204,1,0)</f>
        <v>FEMC36975</v>
      </c>
      <c r="L206" s="2">
        <f>VLOOKUP(C206,'[1]ESTADO DE CADA FACTURA'!$G$3:$U$204,15,0)</f>
        <v>71433259</v>
      </c>
      <c r="M206" s="3">
        <v>0</v>
      </c>
      <c r="N206" s="3">
        <f>VLOOKUP(C206,'[1]ESTADO DE CADA FACTURA'!$G$3:$AE$204,25,0)</f>
        <v>0</v>
      </c>
      <c r="O206" s="3">
        <f t="shared" si="13"/>
        <v>71433259</v>
      </c>
      <c r="P206" t="s">
        <v>302</v>
      </c>
    </row>
    <row r="207" spans="1:16" ht="16.5" x14ac:dyDescent="0.3">
      <c r="A207" s="44" t="s">
        <v>165</v>
      </c>
      <c r="B207" s="52">
        <v>36993</v>
      </c>
      <c r="C207" s="44" t="s">
        <v>304</v>
      </c>
      <c r="D207" s="44" t="s">
        <v>299</v>
      </c>
      <c r="E207" s="45"/>
      <c r="F207" s="46">
        <v>40200</v>
      </c>
      <c r="G207" s="47">
        <v>0</v>
      </c>
      <c r="H207" s="47">
        <v>0</v>
      </c>
      <c r="I207" s="47">
        <f t="shared" si="14"/>
        <v>40200</v>
      </c>
      <c r="J207" s="48">
        <f t="shared" si="15"/>
        <v>124</v>
      </c>
      <c r="K207" s="23" t="str">
        <f>VLOOKUP(C207,'[1]ESTADO DE CADA FACTURA'!$G$3:$G$204,1,0)</f>
        <v>FEMC36993</v>
      </c>
      <c r="L207" s="24">
        <f>VLOOKUP(C207,'[1]ESTADO DE CADA FACTURA'!$G$3:$U$204,15,0)</f>
        <v>40200</v>
      </c>
      <c r="M207" s="25">
        <v>0</v>
      </c>
      <c r="N207" s="25">
        <f>VLOOKUP(C207,'[1]ESTADO DE CADA FACTURA'!$G$3:$AE$204,25,0)</f>
        <v>0</v>
      </c>
      <c r="O207" s="25">
        <f t="shared" si="13"/>
        <v>40200</v>
      </c>
      <c r="P207" s="16" t="s">
        <v>93</v>
      </c>
    </row>
    <row r="208" spans="1:16" ht="16.5" x14ac:dyDescent="0.3">
      <c r="A208" s="44" t="s">
        <v>165</v>
      </c>
      <c r="B208" s="52">
        <v>38079</v>
      </c>
      <c r="C208" s="44" t="s">
        <v>305</v>
      </c>
      <c r="D208" s="44" t="s">
        <v>306</v>
      </c>
      <c r="E208" s="45"/>
      <c r="F208" s="46">
        <v>272000</v>
      </c>
      <c r="G208" s="47">
        <v>0</v>
      </c>
      <c r="H208" s="47">
        <v>0</v>
      </c>
      <c r="I208" s="47">
        <f t="shared" si="14"/>
        <v>272000</v>
      </c>
      <c r="J208" s="48">
        <f t="shared" si="15"/>
        <v>116</v>
      </c>
      <c r="K208" s="17">
        <v>0</v>
      </c>
      <c r="L208" s="24" t="e">
        <f>VLOOKUP(C208,'[1]ESTADO DE CADA FACTURA'!$G$3:$U$204,15,0)</f>
        <v>#N/A</v>
      </c>
      <c r="M208" s="25">
        <v>0</v>
      </c>
      <c r="N208" s="25">
        <v>0</v>
      </c>
      <c r="O208" s="3">
        <f>I208</f>
        <v>272000</v>
      </c>
    </row>
    <row r="209" spans="1:15" ht="16.5" x14ac:dyDescent="0.3">
      <c r="A209" s="44" t="s">
        <v>165</v>
      </c>
      <c r="B209" s="52">
        <v>38234</v>
      </c>
      <c r="C209" s="44" t="s">
        <v>307</v>
      </c>
      <c r="D209" s="44" t="s">
        <v>308</v>
      </c>
      <c r="E209" s="45"/>
      <c r="F209" s="46">
        <v>39116720</v>
      </c>
      <c r="G209" s="47">
        <v>0</v>
      </c>
      <c r="H209" s="47">
        <v>0</v>
      </c>
      <c r="I209" s="47">
        <f t="shared" si="14"/>
        <v>39116720</v>
      </c>
      <c r="J209" s="48">
        <f t="shared" si="15"/>
        <v>113</v>
      </c>
      <c r="K209" s="17">
        <v>0</v>
      </c>
      <c r="L209" s="24" t="e">
        <f>VLOOKUP(C209,'[1]ESTADO DE CADA FACTURA'!$G$3:$U$204,15,0)</f>
        <v>#N/A</v>
      </c>
      <c r="M209" s="25">
        <v>0</v>
      </c>
      <c r="N209" s="25">
        <v>0</v>
      </c>
      <c r="O209" s="3">
        <f t="shared" ref="O209:O221" si="16">I209</f>
        <v>39116720</v>
      </c>
    </row>
    <row r="210" spans="1:15" ht="16.5" x14ac:dyDescent="0.3">
      <c r="A210" s="44" t="s">
        <v>165</v>
      </c>
      <c r="B210" s="52">
        <v>38401</v>
      </c>
      <c r="C210" s="44" t="s">
        <v>309</v>
      </c>
      <c r="D210" s="44" t="s">
        <v>310</v>
      </c>
      <c r="E210" s="45"/>
      <c r="F210" s="46">
        <v>2268520</v>
      </c>
      <c r="G210" s="47">
        <v>0</v>
      </c>
      <c r="H210" s="47">
        <v>0</v>
      </c>
      <c r="I210" s="47">
        <f t="shared" si="14"/>
        <v>2268520</v>
      </c>
      <c r="J210" s="48">
        <f t="shared" si="15"/>
        <v>112</v>
      </c>
      <c r="K210" s="17">
        <v>0</v>
      </c>
      <c r="L210" s="24" t="e">
        <f>VLOOKUP(C210,'[1]ESTADO DE CADA FACTURA'!$G$3:$U$204,15,0)</f>
        <v>#N/A</v>
      </c>
      <c r="M210" s="25">
        <v>0</v>
      </c>
      <c r="N210" s="25">
        <v>0</v>
      </c>
      <c r="O210" s="3">
        <f t="shared" si="16"/>
        <v>2268520</v>
      </c>
    </row>
    <row r="211" spans="1:15" ht="16.5" x14ac:dyDescent="0.3">
      <c r="A211" s="44" t="s">
        <v>165</v>
      </c>
      <c r="B211" s="52">
        <v>38955</v>
      </c>
      <c r="C211" s="44" t="s">
        <v>311</v>
      </c>
      <c r="D211" s="44" t="s">
        <v>312</v>
      </c>
      <c r="E211" s="45"/>
      <c r="F211" s="46">
        <v>200832</v>
      </c>
      <c r="G211" s="47">
        <v>0</v>
      </c>
      <c r="H211" s="47">
        <v>0</v>
      </c>
      <c r="I211" s="47">
        <f t="shared" si="14"/>
        <v>200832</v>
      </c>
      <c r="J211" s="48">
        <f t="shared" si="15"/>
        <v>107</v>
      </c>
      <c r="K211" s="17">
        <v>0</v>
      </c>
      <c r="L211" s="24" t="e">
        <f>VLOOKUP(C211,'[1]ESTADO DE CADA FACTURA'!$G$3:$U$204,15,0)</f>
        <v>#N/A</v>
      </c>
      <c r="M211" s="25">
        <v>0</v>
      </c>
      <c r="N211" s="25">
        <v>0</v>
      </c>
      <c r="O211" s="3">
        <f t="shared" si="16"/>
        <v>200832</v>
      </c>
    </row>
    <row r="212" spans="1:15" ht="16.5" x14ac:dyDescent="0.3">
      <c r="A212" s="44" t="s">
        <v>165</v>
      </c>
      <c r="B212" s="52">
        <v>40557</v>
      </c>
      <c r="C212" s="44" t="s">
        <v>313</v>
      </c>
      <c r="D212" s="44" t="s">
        <v>314</v>
      </c>
      <c r="E212" s="45"/>
      <c r="F212" s="55">
        <v>111940</v>
      </c>
      <c r="G212" s="56">
        <v>0</v>
      </c>
      <c r="H212" s="47">
        <v>0</v>
      </c>
      <c r="I212" s="47">
        <f t="shared" si="14"/>
        <v>111940</v>
      </c>
      <c r="J212" s="48">
        <f t="shared" si="15"/>
        <v>93</v>
      </c>
      <c r="K212" s="17">
        <v>0</v>
      </c>
      <c r="L212" s="24" t="e">
        <f>VLOOKUP(C212,'[1]ESTADO DE CADA FACTURA'!$G$3:$U$204,15,0)</f>
        <v>#N/A</v>
      </c>
      <c r="M212" s="25">
        <v>0</v>
      </c>
      <c r="N212" s="25">
        <v>0</v>
      </c>
      <c r="O212" s="3">
        <f t="shared" si="16"/>
        <v>111940</v>
      </c>
    </row>
    <row r="213" spans="1:15" ht="16.5" x14ac:dyDescent="0.3">
      <c r="A213" s="44" t="s">
        <v>165</v>
      </c>
      <c r="B213" s="52">
        <v>40759</v>
      </c>
      <c r="C213" s="44" t="s">
        <v>315</v>
      </c>
      <c r="D213" s="44" t="s">
        <v>316</v>
      </c>
      <c r="E213" s="45"/>
      <c r="F213" s="46">
        <v>40200</v>
      </c>
      <c r="G213" s="56">
        <v>0</v>
      </c>
      <c r="H213" s="47">
        <v>0</v>
      </c>
      <c r="I213" s="47">
        <f t="shared" si="14"/>
        <v>40200</v>
      </c>
      <c r="J213" s="48">
        <f t="shared" si="15"/>
        <v>91</v>
      </c>
      <c r="K213" s="17">
        <v>0</v>
      </c>
      <c r="L213" s="24" t="e">
        <f>VLOOKUP(C213,'[1]ESTADO DE CADA FACTURA'!$G$3:$U$204,15,0)</f>
        <v>#N/A</v>
      </c>
      <c r="M213" s="25">
        <v>0</v>
      </c>
      <c r="N213" s="25">
        <v>0</v>
      </c>
      <c r="O213" s="3">
        <f t="shared" si="16"/>
        <v>40200</v>
      </c>
    </row>
    <row r="214" spans="1:15" ht="16.5" x14ac:dyDescent="0.3">
      <c r="A214" s="44" t="s">
        <v>165</v>
      </c>
      <c r="B214" s="52">
        <v>40906</v>
      </c>
      <c r="C214" s="44" t="s">
        <v>317</v>
      </c>
      <c r="D214" s="44" t="s">
        <v>316</v>
      </c>
      <c r="E214" s="45"/>
      <c r="F214" s="46">
        <v>372600</v>
      </c>
      <c r="G214" s="56">
        <v>0</v>
      </c>
      <c r="H214" s="47">
        <v>0</v>
      </c>
      <c r="I214" s="47">
        <f t="shared" si="14"/>
        <v>372600</v>
      </c>
      <c r="J214" s="48">
        <f t="shared" si="15"/>
        <v>91</v>
      </c>
      <c r="K214" s="17">
        <v>0</v>
      </c>
      <c r="L214" s="24" t="e">
        <f>VLOOKUP(C214,'[1]ESTADO DE CADA FACTURA'!$G$3:$U$204,15,0)</f>
        <v>#N/A</v>
      </c>
      <c r="M214" s="25">
        <v>0</v>
      </c>
      <c r="N214" s="25">
        <v>0</v>
      </c>
      <c r="O214" s="3">
        <f t="shared" si="16"/>
        <v>372600</v>
      </c>
    </row>
    <row r="215" spans="1:15" ht="16.5" x14ac:dyDescent="0.3">
      <c r="A215" s="44" t="s">
        <v>165</v>
      </c>
      <c r="B215" s="52">
        <v>42802</v>
      </c>
      <c r="C215" s="44" t="s">
        <v>318</v>
      </c>
      <c r="D215" s="44" t="s">
        <v>319</v>
      </c>
      <c r="E215" s="45"/>
      <c r="F215" s="46">
        <v>253900</v>
      </c>
      <c r="G215" s="56">
        <v>0</v>
      </c>
      <c r="H215" s="47">
        <v>0</v>
      </c>
      <c r="I215" s="47">
        <f t="shared" si="14"/>
        <v>253900</v>
      </c>
      <c r="J215" s="48">
        <f t="shared" si="15"/>
        <v>76</v>
      </c>
      <c r="K215" s="17">
        <v>0</v>
      </c>
      <c r="L215" s="24" t="e">
        <f>VLOOKUP(C215,'[1]ESTADO DE CADA FACTURA'!$G$3:$U$204,15,0)</f>
        <v>#N/A</v>
      </c>
      <c r="M215" s="25">
        <v>0</v>
      </c>
      <c r="N215" s="25">
        <v>0</v>
      </c>
      <c r="O215" s="3">
        <f t="shared" si="16"/>
        <v>253900</v>
      </c>
    </row>
    <row r="216" spans="1:15" ht="16.5" x14ac:dyDescent="0.3">
      <c r="A216" s="44" t="s">
        <v>165</v>
      </c>
      <c r="B216" s="52">
        <v>45347</v>
      </c>
      <c r="C216" s="44" t="s">
        <v>320</v>
      </c>
      <c r="D216" s="44" t="s">
        <v>321</v>
      </c>
      <c r="E216" s="45"/>
      <c r="F216" s="46">
        <v>40200</v>
      </c>
      <c r="G216" s="56">
        <v>0</v>
      </c>
      <c r="H216" s="47">
        <v>0</v>
      </c>
      <c r="I216" s="47">
        <f t="shared" si="14"/>
        <v>40200</v>
      </c>
      <c r="J216" s="48">
        <f t="shared" si="15"/>
        <v>61</v>
      </c>
      <c r="K216" s="17">
        <v>0</v>
      </c>
      <c r="L216" s="24" t="e">
        <f>VLOOKUP(C216,'[1]ESTADO DE CADA FACTURA'!$G$3:$U$204,15,0)</f>
        <v>#N/A</v>
      </c>
      <c r="M216" s="25">
        <v>0</v>
      </c>
      <c r="N216" s="25">
        <v>0</v>
      </c>
      <c r="O216" s="3">
        <f t="shared" si="16"/>
        <v>40200</v>
      </c>
    </row>
    <row r="217" spans="1:15" ht="16.5" x14ac:dyDescent="0.3">
      <c r="A217" s="44" t="s">
        <v>165</v>
      </c>
      <c r="B217" s="44">
        <v>49542</v>
      </c>
      <c r="C217" s="44" t="s">
        <v>328</v>
      </c>
      <c r="D217" s="44" t="s">
        <v>329</v>
      </c>
      <c r="E217" s="45"/>
      <c r="F217" s="46">
        <v>372600</v>
      </c>
      <c r="G217" s="56">
        <v>0</v>
      </c>
      <c r="H217" s="47">
        <v>0</v>
      </c>
      <c r="I217" s="47">
        <f>F217</f>
        <v>372600</v>
      </c>
      <c r="J217" s="48">
        <f>DATEDIF(D217,$A$9,"d")</f>
        <v>32</v>
      </c>
      <c r="K217" s="17"/>
      <c r="L217" s="24" t="e">
        <f>VLOOKUP(C217,'[1]ESTADO DE CADA FACTURA'!$G$3:$U$204,15,0)</f>
        <v>#N/A</v>
      </c>
      <c r="M217" s="25">
        <v>0</v>
      </c>
      <c r="N217" s="25">
        <v>0</v>
      </c>
      <c r="O217" s="3">
        <f t="shared" si="16"/>
        <v>372600</v>
      </c>
    </row>
    <row r="218" spans="1:15" ht="16.5" x14ac:dyDescent="0.3">
      <c r="A218" s="44" t="s">
        <v>165</v>
      </c>
      <c r="B218" s="44">
        <v>50392</v>
      </c>
      <c r="C218" s="44" t="s">
        <v>330</v>
      </c>
      <c r="D218" s="44" t="s">
        <v>331</v>
      </c>
      <c r="E218" s="45"/>
      <c r="F218" s="46">
        <v>944000</v>
      </c>
      <c r="G218" s="56">
        <v>0</v>
      </c>
      <c r="H218" s="47">
        <v>0</v>
      </c>
      <c r="I218" s="47">
        <f t="shared" ref="I218:I221" si="17">F218</f>
        <v>944000</v>
      </c>
      <c r="J218" s="48">
        <f t="shared" si="15"/>
        <v>24</v>
      </c>
      <c r="K218" s="17"/>
      <c r="L218" s="24" t="e">
        <f>VLOOKUP(C218,'[1]ESTADO DE CADA FACTURA'!$G$3:$U$204,15,0)</f>
        <v>#N/A</v>
      </c>
      <c r="M218" s="25">
        <v>0</v>
      </c>
      <c r="N218" s="25">
        <v>0</v>
      </c>
      <c r="O218" s="3">
        <f t="shared" si="16"/>
        <v>944000</v>
      </c>
    </row>
    <row r="219" spans="1:15" ht="16.5" x14ac:dyDescent="0.3">
      <c r="A219" s="44" t="s">
        <v>165</v>
      </c>
      <c r="B219" s="44">
        <v>52077</v>
      </c>
      <c r="C219" s="44" t="s">
        <v>332</v>
      </c>
      <c r="D219" s="44" t="s">
        <v>333</v>
      </c>
      <c r="E219" s="45"/>
      <c r="F219" s="46">
        <v>65200</v>
      </c>
      <c r="G219" s="56">
        <v>0</v>
      </c>
      <c r="H219" s="47">
        <v>0</v>
      </c>
      <c r="I219" s="47">
        <f>F219</f>
        <v>65200</v>
      </c>
      <c r="J219" s="48">
        <f t="shared" si="15"/>
        <v>7</v>
      </c>
      <c r="K219" s="17"/>
      <c r="L219" s="24" t="e">
        <f>VLOOKUP(C219,'[1]ESTADO DE CADA FACTURA'!$G$3:$U$204,15,0)</f>
        <v>#N/A</v>
      </c>
      <c r="M219" s="25">
        <v>0</v>
      </c>
      <c r="N219" s="25">
        <v>0</v>
      </c>
      <c r="O219" s="3">
        <f t="shared" si="16"/>
        <v>65200</v>
      </c>
    </row>
    <row r="220" spans="1:15" ht="16.5" x14ac:dyDescent="0.3">
      <c r="A220" s="44" t="s">
        <v>165</v>
      </c>
      <c r="B220" s="44">
        <v>52814</v>
      </c>
      <c r="C220" s="44" t="s">
        <v>334</v>
      </c>
      <c r="D220" s="44" t="s">
        <v>335</v>
      </c>
      <c r="E220" s="45"/>
      <c r="F220" s="46">
        <v>59700</v>
      </c>
      <c r="G220" s="56">
        <v>0</v>
      </c>
      <c r="H220" s="47">
        <v>0</v>
      </c>
      <c r="I220" s="47">
        <f t="shared" si="17"/>
        <v>59700</v>
      </c>
      <c r="J220" s="48">
        <f t="shared" si="15"/>
        <v>1</v>
      </c>
      <c r="K220" s="17"/>
      <c r="L220" s="24" t="e">
        <f>VLOOKUP(C220,'[1]ESTADO DE CADA FACTURA'!$G$3:$U$204,15,0)</f>
        <v>#N/A</v>
      </c>
      <c r="M220" s="25">
        <v>0</v>
      </c>
      <c r="N220" s="25">
        <v>0</v>
      </c>
      <c r="O220" s="3">
        <f t="shared" si="16"/>
        <v>59700</v>
      </c>
    </row>
    <row r="221" spans="1:15" ht="16.5" x14ac:dyDescent="0.3">
      <c r="A221" s="44" t="s">
        <v>165</v>
      </c>
      <c r="B221" s="44">
        <v>53082</v>
      </c>
      <c r="C221" s="44" t="s">
        <v>336</v>
      </c>
      <c r="D221" s="44" t="s">
        <v>337</v>
      </c>
      <c r="E221" s="45"/>
      <c r="F221" s="46">
        <v>7496797</v>
      </c>
      <c r="G221" s="56">
        <v>0</v>
      </c>
      <c r="H221" s="47">
        <v>0</v>
      </c>
      <c r="I221" s="47">
        <f t="shared" si="17"/>
        <v>7496797</v>
      </c>
      <c r="J221" s="48">
        <f t="shared" si="15"/>
        <v>0</v>
      </c>
      <c r="K221" s="17"/>
      <c r="L221" s="24" t="e">
        <f>VLOOKUP(C221,'[1]ESTADO DE CADA FACTURA'!$G$3:$U$204,15,0)</f>
        <v>#N/A</v>
      </c>
      <c r="M221" s="25">
        <v>0</v>
      </c>
      <c r="N221" s="25">
        <v>0</v>
      </c>
      <c r="O221" s="3">
        <f t="shared" si="16"/>
        <v>7496797</v>
      </c>
    </row>
    <row r="222" spans="1:15" x14ac:dyDescent="0.25">
      <c r="F222" s="32">
        <f>SUM(F11:F221)</f>
        <v>331948057</v>
      </c>
      <c r="G222" s="32">
        <f>SUM(G11:G221)</f>
        <v>7859405</v>
      </c>
      <c r="H222" s="32">
        <f>SUM(H11:H221)</f>
        <v>0</v>
      </c>
      <c r="I222" s="32">
        <f>SUM(I11:I221)</f>
        <v>313161226</v>
      </c>
    </row>
    <row r="225" spans="4:15" ht="16.5" x14ac:dyDescent="0.3">
      <c r="F225" s="35"/>
      <c r="G225" s="36"/>
      <c r="I225" s="37"/>
      <c r="O225" s="3"/>
    </row>
    <row r="226" spans="4:15" ht="15.75" x14ac:dyDescent="0.3">
      <c r="F226" s="74" t="s">
        <v>338</v>
      </c>
      <c r="G226" s="74"/>
      <c r="H226" s="38">
        <f>F222</f>
        <v>331948057</v>
      </c>
      <c r="I226" s="39"/>
    </row>
    <row r="227" spans="4:15" ht="15.75" x14ac:dyDescent="0.3">
      <c r="F227" s="35"/>
      <c r="G227" s="36"/>
      <c r="I227" s="39"/>
    </row>
    <row r="228" spans="4:15" x14ac:dyDescent="0.25">
      <c r="F228" s="35"/>
      <c r="G228" s="36"/>
      <c r="I228"/>
    </row>
    <row r="230" spans="4:15" x14ac:dyDescent="0.25">
      <c r="D230" s="36"/>
      <c r="F230"/>
      <c r="G230" s="33"/>
      <c r="H230" s="33"/>
      <c r="I230" s="33"/>
    </row>
    <row r="231" spans="4:15" ht="15.75" x14ac:dyDescent="0.3">
      <c r="D231" s="36"/>
      <c r="E231" s="40" t="s">
        <v>322</v>
      </c>
      <c r="F231" s="41" t="s">
        <v>323</v>
      </c>
      <c r="G231" s="42" t="s">
        <v>324</v>
      </c>
      <c r="H231" s="42" t="s">
        <v>325</v>
      </c>
      <c r="I231" s="42" t="s">
        <v>326</v>
      </c>
      <c r="J231" s="43" t="s">
        <v>327</v>
      </c>
    </row>
    <row r="232" spans="4:15" ht="15.75" x14ac:dyDescent="0.3">
      <c r="D232" s="36"/>
      <c r="E232" s="57">
        <v>8938297</v>
      </c>
      <c r="F232" s="58">
        <v>294100</v>
      </c>
      <c r="G232" s="59">
        <v>167979348</v>
      </c>
      <c r="H232" s="59">
        <v>53285460</v>
      </c>
      <c r="I232" s="60">
        <v>82664021</v>
      </c>
      <c r="J232" s="61">
        <f>SUM(E232:I232)</f>
        <v>313161226</v>
      </c>
    </row>
    <row r="233" spans="4:15" x14ac:dyDescent="0.25">
      <c r="D233" s="36"/>
      <c r="F233"/>
      <c r="G233" s="33"/>
      <c r="H233" s="33"/>
      <c r="I233" s="33"/>
    </row>
    <row r="234" spans="4:15" x14ac:dyDescent="0.25">
      <c r="D234" s="36"/>
      <c r="F234"/>
      <c r="G234" s="33"/>
      <c r="H234" s="33"/>
      <c r="I234" s="33"/>
    </row>
    <row r="235" spans="4:15" x14ac:dyDescent="0.25">
      <c r="D235" s="36"/>
      <c r="F235"/>
      <c r="G235" s="33"/>
      <c r="H235" s="33"/>
      <c r="I235" s="33"/>
    </row>
  </sheetData>
  <autoFilter ref="A10:Q224" xr:uid="{65A83674-8FF6-4D81-A4DA-C0A2BD730DA8}"/>
  <mergeCells count="6">
    <mergeCell ref="F226:G226"/>
    <mergeCell ref="A1:J5"/>
    <mergeCell ref="A6:J6"/>
    <mergeCell ref="A7:J7"/>
    <mergeCell ref="A8:J8"/>
    <mergeCell ref="A9:J9"/>
  </mergeCells>
  <conditionalFormatting sqref="B10">
    <cfRule type="duplicateValues" dxfId="1" priority="1"/>
  </conditionalFormatting>
  <conditionalFormatting sqref="B11:B110">
    <cfRule type="duplicateValues" dxfId="0" priority="2"/>
  </conditionalFormatting>
  <pageMargins left="0.7" right="0.7" top="0.75" bottom="0.75" header="0.3" footer="0.3"/>
  <pageSetup scale="68" fitToHeight="0" orientation="landscape" r:id="rId1"/>
  <ignoredErrors>
    <ignoredError sqref="J218:J221"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F1279-C43E-4896-895C-31344E5DCAEF}">
  <dimension ref="A3:E13"/>
  <sheetViews>
    <sheetView showGridLines="0" zoomScale="85" zoomScaleNormal="85" workbookViewId="0">
      <selection activeCell="E13" sqref="A4:E13"/>
    </sheetView>
  </sheetViews>
  <sheetFormatPr baseColWidth="10" defaultRowHeight="15" x14ac:dyDescent="0.25"/>
  <cols>
    <col min="1" max="1" width="51" bestFit="1" customWidth="1"/>
    <col min="2" max="2" width="15.7109375" bestFit="1" customWidth="1"/>
    <col min="3" max="3" width="23.140625" bestFit="1" customWidth="1"/>
    <col min="4" max="4" width="23.5703125" bestFit="1" customWidth="1"/>
    <col min="5" max="5" width="24.7109375" bestFit="1" customWidth="1"/>
  </cols>
  <sheetData>
    <row r="3" spans="1:5" x14ac:dyDescent="0.25">
      <c r="A3" s="81" t="s">
        <v>858</v>
      </c>
      <c r="B3" t="s">
        <v>860</v>
      </c>
      <c r="C3" t="s">
        <v>861</v>
      </c>
      <c r="D3" t="s">
        <v>862</v>
      </c>
      <c r="E3" t="s">
        <v>863</v>
      </c>
    </row>
    <row r="4" spans="1:5" x14ac:dyDescent="0.25">
      <c r="A4" s="82" t="s">
        <v>24</v>
      </c>
      <c r="B4" s="83">
        <v>54</v>
      </c>
      <c r="C4" s="84">
        <v>10865682</v>
      </c>
      <c r="D4" s="84"/>
      <c r="E4" s="84">
        <v>0</v>
      </c>
    </row>
    <row r="5" spans="1:5" x14ac:dyDescent="0.25">
      <c r="A5" s="82" t="s">
        <v>857</v>
      </c>
      <c r="B5" s="83">
        <v>1</v>
      </c>
      <c r="C5" s="84">
        <v>8030348</v>
      </c>
      <c r="D5" s="84"/>
      <c r="E5" s="84">
        <v>0</v>
      </c>
    </row>
    <row r="6" spans="1:5" x14ac:dyDescent="0.25">
      <c r="A6" s="82" t="s">
        <v>852</v>
      </c>
      <c r="B6" s="83">
        <v>2</v>
      </c>
      <c r="C6" s="84">
        <v>81240</v>
      </c>
      <c r="D6" s="84"/>
      <c r="E6" s="84">
        <v>0</v>
      </c>
    </row>
    <row r="7" spans="1:5" x14ac:dyDescent="0.25">
      <c r="A7" s="82" t="s">
        <v>853</v>
      </c>
      <c r="B7" s="83">
        <v>3</v>
      </c>
      <c r="C7" s="84">
        <v>1002200</v>
      </c>
      <c r="D7" s="84"/>
      <c r="E7" s="84">
        <v>0</v>
      </c>
    </row>
    <row r="8" spans="1:5" x14ac:dyDescent="0.25">
      <c r="A8" s="82" t="s">
        <v>26</v>
      </c>
      <c r="B8" s="83">
        <v>3</v>
      </c>
      <c r="C8" s="84">
        <v>1068900</v>
      </c>
      <c r="D8" s="84"/>
      <c r="E8" s="84">
        <v>0</v>
      </c>
    </row>
    <row r="9" spans="1:5" x14ac:dyDescent="0.25">
      <c r="A9" s="82" t="s">
        <v>93</v>
      </c>
      <c r="B9" s="83">
        <v>69</v>
      </c>
      <c r="C9" s="84">
        <v>99915402</v>
      </c>
      <c r="D9" s="84"/>
      <c r="E9" s="84">
        <v>99915402</v>
      </c>
    </row>
    <row r="10" spans="1:5" x14ac:dyDescent="0.25">
      <c r="A10" s="82" t="s">
        <v>35</v>
      </c>
      <c r="B10" s="83">
        <v>62</v>
      </c>
      <c r="C10" s="84">
        <v>66808220</v>
      </c>
      <c r="D10" s="84"/>
      <c r="E10" s="84"/>
    </row>
    <row r="11" spans="1:5" x14ac:dyDescent="0.25">
      <c r="A11" s="82" t="s">
        <v>851</v>
      </c>
      <c r="B11" s="83">
        <v>13</v>
      </c>
      <c r="C11" s="84">
        <v>125036734</v>
      </c>
      <c r="D11" s="84">
        <v>97361935</v>
      </c>
      <c r="E11" s="84">
        <v>0</v>
      </c>
    </row>
    <row r="12" spans="1:5" x14ac:dyDescent="0.25">
      <c r="A12" s="82" t="s">
        <v>15</v>
      </c>
      <c r="B12" s="83">
        <v>4</v>
      </c>
      <c r="C12" s="84">
        <v>352500</v>
      </c>
      <c r="D12" s="84"/>
      <c r="E12" s="84">
        <v>0</v>
      </c>
    </row>
    <row r="13" spans="1:5" x14ac:dyDescent="0.25">
      <c r="A13" s="82" t="s">
        <v>859</v>
      </c>
      <c r="B13" s="83">
        <v>211</v>
      </c>
      <c r="C13" s="84">
        <v>313161226</v>
      </c>
      <c r="D13" s="84">
        <v>97361935</v>
      </c>
      <c r="E13" s="84">
        <v>99915402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85039-D820-414D-B44E-A264877F2C39}">
  <dimension ref="A1:AQ213"/>
  <sheetViews>
    <sheetView showGridLines="0" topLeftCell="C1" zoomScale="85" zoomScaleNormal="85" workbookViewId="0">
      <selection activeCell="I2" sqref="I2"/>
    </sheetView>
  </sheetViews>
  <sheetFormatPr baseColWidth="10" defaultRowHeight="15" x14ac:dyDescent="0.25"/>
  <cols>
    <col min="1" max="1" width="10.28515625" bestFit="1" customWidth="1"/>
    <col min="2" max="2" width="32.5703125" bestFit="1" customWidth="1"/>
    <col min="3" max="3" width="10.7109375" bestFit="1" customWidth="1"/>
    <col min="4" max="4" width="9.140625" bestFit="1" customWidth="1"/>
    <col min="5" max="5" width="8" bestFit="1" customWidth="1"/>
    <col min="6" max="6" width="11.140625" bestFit="1" customWidth="1"/>
    <col min="7" max="7" width="11.28515625" bestFit="1" customWidth="1"/>
    <col min="8" max="8" width="12.140625" bestFit="1" customWidth="1"/>
    <col min="9" max="9" width="22.42578125" customWidth="1"/>
    <col min="11" max="12" width="15.140625" bestFit="1" customWidth="1"/>
    <col min="13" max="13" width="31.140625" customWidth="1"/>
    <col min="14" max="14" width="51" customWidth="1"/>
    <col min="15" max="15" width="15.140625" bestFit="1" customWidth="1"/>
    <col min="16" max="16" width="22.7109375" bestFit="1" customWidth="1"/>
    <col min="17" max="17" width="16.42578125" bestFit="1" customWidth="1"/>
    <col min="18" max="18" width="14.5703125" bestFit="1" customWidth="1"/>
    <col min="19" max="19" width="15.42578125" bestFit="1" customWidth="1"/>
    <col min="20" max="20" width="13.42578125" bestFit="1" customWidth="1"/>
    <col min="21" max="21" width="35" customWidth="1"/>
    <col min="22" max="22" width="14.140625" bestFit="1" customWidth="1"/>
    <col min="23" max="23" width="36.140625" customWidth="1"/>
    <col min="24" max="24" width="14.42578125" bestFit="1" customWidth="1"/>
    <col min="25" max="25" width="14.140625" bestFit="1" customWidth="1"/>
    <col min="26" max="26" width="11.140625" bestFit="1" customWidth="1"/>
    <col min="27" max="27" width="15.85546875" bestFit="1" customWidth="1"/>
    <col min="28" max="29" width="19.7109375" bestFit="1" customWidth="1"/>
    <col min="30" max="30" width="14.42578125" bestFit="1" customWidth="1"/>
    <col min="31" max="31" width="12.28515625" bestFit="1" customWidth="1"/>
    <col min="32" max="32" width="19.140625" bestFit="1" customWidth="1"/>
    <col min="33" max="33" width="10.85546875" bestFit="1" customWidth="1"/>
    <col min="34" max="34" width="12.28515625" bestFit="1" customWidth="1"/>
    <col min="35" max="35" width="12.85546875" bestFit="1" customWidth="1"/>
    <col min="36" max="36" width="13.85546875" bestFit="1" customWidth="1"/>
    <col min="38" max="38" width="13.7109375" bestFit="1" customWidth="1"/>
    <col min="39" max="39" width="11.5703125" bestFit="1" customWidth="1"/>
    <col min="40" max="40" width="11" bestFit="1" customWidth="1"/>
    <col min="41" max="41" width="18.42578125" bestFit="1" customWidth="1"/>
    <col min="42" max="42" width="24.5703125" bestFit="1" customWidth="1"/>
    <col min="43" max="43" width="9.28515625" bestFit="1" customWidth="1"/>
  </cols>
  <sheetData>
    <row r="1" spans="1:43" x14ac:dyDescent="0.25">
      <c r="J1" s="79" t="s">
        <v>327</v>
      </c>
      <c r="K1" s="80">
        <f>SUBTOTAL(9,K3:K213)</f>
        <v>331948057</v>
      </c>
      <c r="L1" s="80">
        <f>SUBTOTAL(9,L3:L213)</f>
        <v>313161226</v>
      </c>
      <c r="O1" s="80">
        <f>SUBTOTAL(9,O3:O213)</f>
        <v>97361935</v>
      </c>
      <c r="S1" s="80">
        <f>SUBTOTAL(9,S3:S213)</f>
        <v>275828297</v>
      </c>
      <c r="T1" s="80">
        <f>SUBTOTAL(9,T3:T213)</f>
        <v>7711947</v>
      </c>
      <c r="V1" s="80">
        <f>SUBTOTAL(9,V3:V213)</f>
        <v>99915402</v>
      </c>
      <c r="X1" s="80">
        <f>SUBTOTAL(9,X3:X213)</f>
        <v>168200948</v>
      </c>
      <c r="AA1" s="80">
        <f>SUBTOTAL(9,AA3:AA213)</f>
        <v>45758002</v>
      </c>
    </row>
    <row r="2" spans="1:43" ht="39.950000000000003" customHeight="1" x14ac:dyDescent="0.25">
      <c r="A2" s="76" t="s">
        <v>391</v>
      </c>
      <c r="B2" s="76" t="s">
        <v>339</v>
      </c>
      <c r="C2" s="76" t="s">
        <v>340</v>
      </c>
      <c r="D2" s="76" t="s">
        <v>392</v>
      </c>
      <c r="E2" s="76" t="s">
        <v>393</v>
      </c>
      <c r="F2" s="76" t="s">
        <v>394</v>
      </c>
      <c r="G2" s="76" t="s">
        <v>395</v>
      </c>
      <c r="H2" s="77" t="s">
        <v>5</v>
      </c>
      <c r="I2" s="77" t="s">
        <v>424</v>
      </c>
      <c r="J2" s="76" t="s">
        <v>396</v>
      </c>
      <c r="K2" s="76" t="s">
        <v>397</v>
      </c>
      <c r="L2" s="76" t="s">
        <v>398</v>
      </c>
      <c r="M2" s="76" t="s">
        <v>399</v>
      </c>
      <c r="N2" s="77" t="s">
        <v>847</v>
      </c>
      <c r="O2" s="77" t="s">
        <v>848</v>
      </c>
      <c r="P2" s="77" t="s">
        <v>849</v>
      </c>
      <c r="Q2" s="77" t="s">
        <v>850</v>
      </c>
      <c r="R2" s="76" t="s">
        <v>400</v>
      </c>
      <c r="S2" s="76" t="s">
        <v>401</v>
      </c>
      <c r="T2" s="77" t="s">
        <v>402</v>
      </c>
      <c r="U2" s="77" t="s">
        <v>422</v>
      </c>
      <c r="V2" s="77" t="s">
        <v>403</v>
      </c>
      <c r="W2" s="77" t="s">
        <v>411</v>
      </c>
      <c r="X2" s="76" t="s">
        <v>404</v>
      </c>
      <c r="Y2" s="76" t="s">
        <v>405</v>
      </c>
      <c r="Z2" s="77" t="s">
        <v>341</v>
      </c>
      <c r="AA2" s="77" t="s">
        <v>406</v>
      </c>
      <c r="AB2" s="77" t="s">
        <v>407</v>
      </c>
      <c r="AC2" s="77" t="s">
        <v>408</v>
      </c>
      <c r="AD2" s="76" t="s">
        <v>409</v>
      </c>
      <c r="AE2" s="76" t="s">
        <v>342</v>
      </c>
      <c r="AF2" s="76" t="s">
        <v>410</v>
      </c>
      <c r="AG2" s="76" t="s">
        <v>412</v>
      </c>
      <c r="AH2" s="76" t="s">
        <v>413</v>
      </c>
      <c r="AI2" s="76" t="s">
        <v>414</v>
      </c>
      <c r="AJ2" s="76" t="s">
        <v>415</v>
      </c>
      <c r="AK2" s="76" t="s">
        <v>416</v>
      </c>
      <c r="AL2" s="76" t="s">
        <v>417</v>
      </c>
      <c r="AM2" s="76" t="s">
        <v>418</v>
      </c>
      <c r="AN2" s="76" t="s">
        <v>419</v>
      </c>
      <c r="AO2" s="76" t="s">
        <v>420</v>
      </c>
      <c r="AP2" s="76" t="s">
        <v>421</v>
      </c>
      <c r="AQ2" s="76" t="s">
        <v>423</v>
      </c>
    </row>
    <row r="3" spans="1:43" x14ac:dyDescent="0.25">
      <c r="A3" s="16">
        <v>890399047</v>
      </c>
      <c r="B3" s="16" t="s">
        <v>343</v>
      </c>
      <c r="C3" s="16" t="s">
        <v>19</v>
      </c>
      <c r="D3" s="16">
        <v>119574</v>
      </c>
      <c r="E3" s="16" t="s">
        <v>70</v>
      </c>
      <c r="F3" s="16">
        <v>119574</v>
      </c>
      <c r="G3" s="16">
        <v>1221390781</v>
      </c>
      <c r="H3" s="16" t="s">
        <v>636</v>
      </c>
      <c r="I3" s="16" t="s">
        <v>425</v>
      </c>
      <c r="J3" s="75">
        <v>43433</v>
      </c>
      <c r="K3" s="78">
        <v>50800</v>
      </c>
      <c r="L3" s="78">
        <v>0</v>
      </c>
      <c r="M3" s="16"/>
      <c r="N3" s="16" t="s">
        <v>24</v>
      </c>
      <c r="O3" s="16"/>
      <c r="P3" s="16"/>
      <c r="Q3" s="16"/>
      <c r="R3" s="16" t="s">
        <v>344</v>
      </c>
      <c r="S3" s="78">
        <v>50800</v>
      </c>
      <c r="T3" s="78">
        <v>0</v>
      </c>
      <c r="U3" s="16"/>
      <c r="V3" s="78">
        <v>0</v>
      </c>
      <c r="W3" s="16"/>
      <c r="X3" s="78">
        <v>50800</v>
      </c>
      <c r="Y3" s="78">
        <v>0</v>
      </c>
      <c r="Z3" s="16">
        <v>0</v>
      </c>
      <c r="AA3" s="78">
        <v>50800</v>
      </c>
      <c r="AB3" s="16">
        <v>4800030385</v>
      </c>
      <c r="AC3" s="75">
        <v>43464</v>
      </c>
      <c r="AD3" s="16">
        <v>1485010</v>
      </c>
      <c r="AE3" s="16">
        <v>182901331849048</v>
      </c>
      <c r="AF3" s="16"/>
      <c r="AG3" s="75">
        <v>43433</v>
      </c>
      <c r="AH3" s="16"/>
      <c r="AI3" s="16">
        <v>2</v>
      </c>
      <c r="AJ3" s="16"/>
      <c r="AK3" s="16"/>
      <c r="AL3" s="16">
        <v>1</v>
      </c>
      <c r="AM3" s="16">
        <v>20181230</v>
      </c>
      <c r="AN3" s="16">
        <v>20181204</v>
      </c>
      <c r="AO3" s="16">
        <v>50800</v>
      </c>
      <c r="AP3" s="16">
        <v>0</v>
      </c>
      <c r="AQ3" s="16">
        <v>20220106</v>
      </c>
    </row>
    <row r="4" spans="1:43" x14ac:dyDescent="0.25">
      <c r="A4" s="16">
        <v>890399047</v>
      </c>
      <c r="B4" s="16" t="s">
        <v>343</v>
      </c>
      <c r="C4" s="16" t="s">
        <v>165</v>
      </c>
      <c r="D4" s="16">
        <v>4003</v>
      </c>
      <c r="E4" s="16"/>
      <c r="F4" s="16"/>
      <c r="G4" s="16"/>
      <c r="H4" s="16" t="s">
        <v>637</v>
      </c>
      <c r="I4" s="16" t="s">
        <v>426</v>
      </c>
      <c r="J4" s="75">
        <v>44137</v>
      </c>
      <c r="K4" s="78">
        <v>558800</v>
      </c>
      <c r="L4" s="78">
        <v>558800</v>
      </c>
      <c r="M4" s="16" t="s">
        <v>345</v>
      </c>
      <c r="N4" s="16" t="s">
        <v>35</v>
      </c>
      <c r="O4" s="16"/>
      <c r="P4" s="16"/>
      <c r="Q4" s="16"/>
      <c r="R4" s="16" t="s">
        <v>346</v>
      </c>
      <c r="S4" s="78"/>
      <c r="T4" s="78"/>
      <c r="U4" s="16"/>
      <c r="V4" s="78"/>
      <c r="W4" s="16"/>
      <c r="X4" s="78"/>
      <c r="Y4" s="78"/>
      <c r="Z4" s="16"/>
      <c r="AA4" s="78"/>
      <c r="AB4" s="16"/>
      <c r="AC4" s="16"/>
      <c r="AD4" s="16"/>
      <c r="AE4" s="16"/>
      <c r="AF4" s="16"/>
      <c r="AG4" s="75">
        <v>44137</v>
      </c>
      <c r="AH4" s="16"/>
      <c r="AI4" s="16"/>
      <c r="AJ4" s="16"/>
      <c r="AK4" s="16"/>
      <c r="AL4" s="16"/>
      <c r="AM4" s="16"/>
      <c r="AN4" s="16"/>
      <c r="AO4" s="16"/>
      <c r="AP4" s="16"/>
      <c r="AQ4" s="16">
        <v>20220106</v>
      </c>
    </row>
    <row r="5" spans="1:43" x14ac:dyDescent="0.25">
      <c r="A5" s="16">
        <v>890399047</v>
      </c>
      <c r="B5" s="16" t="s">
        <v>343</v>
      </c>
      <c r="C5" s="16" t="s">
        <v>165</v>
      </c>
      <c r="D5" s="16">
        <v>6070</v>
      </c>
      <c r="E5" s="16"/>
      <c r="F5" s="16"/>
      <c r="G5" s="16"/>
      <c r="H5" s="16" t="s">
        <v>638</v>
      </c>
      <c r="I5" s="16" t="s">
        <v>427</v>
      </c>
      <c r="J5" s="75">
        <v>44149</v>
      </c>
      <c r="K5" s="78">
        <v>54400</v>
      </c>
      <c r="L5" s="78">
        <v>54400</v>
      </c>
      <c r="M5" s="16" t="s">
        <v>345</v>
      </c>
      <c r="N5" s="16" t="s">
        <v>35</v>
      </c>
      <c r="O5" s="16"/>
      <c r="P5" s="16"/>
      <c r="Q5" s="16"/>
      <c r="R5" s="16" t="s">
        <v>346</v>
      </c>
      <c r="S5" s="78"/>
      <c r="T5" s="78"/>
      <c r="U5" s="16"/>
      <c r="V5" s="78"/>
      <c r="W5" s="16"/>
      <c r="X5" s="78"/>
      <c r="Y5" s="78"/>
      <c r="Z5" s="16"/>
      <c r="AA5" s="78"/>
      <c r="AB5" s="16"/>
      <c r="AC5" s="16"/>
      <c r="AD5" s="16"/>
      <c r="AE5" s="16"/>
      <c r="AF5" s="16"/>
      <c r="AG5" s="75">
        <v>44149</v>
      </c>
      <c r="AH5" s="16"/>
      <c r="AI5" s="16"/>
      <c r="AJ5" s="16"/>
      <c r="AK5" s="16"/>
      <c r="AL5" s="16"/>
      <c r="AM5" s="16"/>
      <c r="AN5" s="16"/>
      <c r="AO5" s="16"/>
      <c r="AP5" s="16"/>
      <c r="AQ5" s="16">
        <v>20220106</v>
      </c>
    </row>
    <row r="6" spans="1:43" x14ac:dyDescent="0.25">
      <c r="A6" s="16">
        <v>890399047</v>
      </c>
      <c r="B6" s="16" t="s">
        <v>343</v>
      </c>
      <c r="C6" s="16" t="s">
        <v>165</v>
      </c>
      <c r="D6" s="16">
        <v>6256</v>
      </c>
      <c r="E6" s="16"/>
      <c r="F6" s="16"/>
      <c r="G6" s="16"/>
      <c r="H6" s="16" t="s">
        <v>639</v>
      </c>
      <c r="I6" s="16" t="s">
        <v>428</v>
      </c>
      <c r="J6" s="75">
        <v>44152</v>
      </c>
      <c r="K6" s="78">
        <v>138300</v>
      </c>
      <c r="L6" s="78">
        <v>138300</v>
      </c>
      <c r="M6" s="16" t="s">
        <v>345</v>
      </c>
      <c r="N6" s="16" t="s">
        <v>35</v>
      </c>
      <c r="O6" s="16"/>
      <c r="P6" s="16"/>
      <c r="Q6" s="16"/>
      <c r="R6" s="16" t="s">
        <v>346</v>
      </c>
      <c r="S6" s="78"/>
      <c r="T6" s="78"/>
      <c r="U6" s="16"/>
      <c r="V6" s="78"/>
      <c r="W6" s="16"/>
      <c r="X6" s="78"/>
      <c r="Y6" s="78"/>
      <c r="Z6" s="16"/>
      <c r="AA6" s="78"/>
      <c r="AB6" s="16"/>
      <c r="AC6" s="16"/>
      <c r="AD6" s="16"/>
      <c r="AE6" s="16"/>
      <c r="AF6" s="16"/>
      <c r="AG6" s="75">
        <v>44152</v>
      </c>
      <c r="AH6" s="16"/>
      <c r="AI6" s="16"/>
      <c r="AJ6" s="16"/>
      <c r="AK6" s="16"/>
      <c r="AL6" s="16"/>
      <c r="AM6" s="16"/>
      <c r="AN6" s="16"/>
      <c r="AO6" s="16"/>
      <c r="AP6" s="16"/>
      <c r="AQ6" s="16">
        <v>20220106</v>
      </c>
    </row>
    <row r="7" spans="1:43" x14ac:dyDescent="0.25">
      <c r="A7" s="16">
        <v>890399047</v>
      </c>
      <c r="B7" s="16" t="s">
        <v>343</v>
      </c>
      <c r="C7" s="16" t="s">
        <v>165</v>
      </c>
      <c r="D7" s="16">
        <v>7793</v>
      </c>
      <c r="E7" s="16"/>
      <c r="F7" s="16"/>
      <c r="G7" s="16"/>
      <c r="H7" s="16" t="s">
        <v>640</v>
      </c>
      <c r="I7" s="16" t="s">
        <v>429</v>
      </c>
      <c r="J7" s="75">
        <v>44160</v>
      </c>
      <c r="K7" s="78">
        <v>248200</v>
      </c>
      <c r="L7" s="78">
        <v>248200</v>
      </c>
      <c r="M7" s="16" t="s">
        <v>345</v>
      </c>
      <c r="N7" s="16" t="s">
        <v>35</v>
      </c>
      <c r="O7" s="16"/>
      <c r="P7" s="16"/>
      <c r="Q7" s="16"/>
      <c r="R7" s="16" t="s">
        <v>346</v>
      </c>
      <c r="S7" s="78"/>
      <c r="T7" s="78"/>
      <c r="U7" s="16"/>
      <c r="V7" s="78"/>
      <c r="W7" s="16"/>
      <c r="X7" s="78"/>
      <c r="Y7" s="78"/>
      <c r="Z7" s="16"/>
      <c r="AA7" s="78"/>
      <c r="AB7" s="16"/>
      <c r="AC7" s="16"/>
      <c r="AD7" s="16"/>
      <c r="AE7" s="16"/>
      <c r="AF7" s="16"/>
      <c r="AG7" s="75">
        <v>44160</v>
      </c>
      <c r="AH7" s="16"/>
      <c r="AI7" s="16"/>
      <c r="AJ7" s="16"/>
      <c r="AK7" s="16"/>
      <c r="AL7" s="16"/>
      <c r="AM7" s="16"/>
      <c r="AN7" s="16"/>
      <c r="AO7" s="16"/>
      <c r="AP7" s="16"/>
      <c r="AQ7" s="16">
        <v>20220106</v>
      </c>
    </row>
    <row r="8" spans="1:43" x14ac:dyDescent="0.25">
      <c r="A8" s="16">
        <v>890399047</v>
      </c>
      <c r="B8" s="16" t="s">
        <v>343</v>
      </c>
      <c r="C8" s="16" t="s">
        <v>165</v>
      </c>
      <c r="D8" s="16">
        <v>8228</v>
      </c>
      <c r="E8" s="16"/>
      <c r="F8" s="16"/>
      <c r="G8" s="16"/>
      <c r="H8" s="16" t="s">
        <v>641</v>
      </c>
      <c r="I8" s="16" t="s">
        <v>430</v>
      </c>
      <c r="J8" s="75">
        <v>44163</v>
      </c>
      <c r="K8" s="78">
        <v>54400</v>
      </c>
      <c r="L8" s="78">
        <v>54400</v>
      </c>
      <c r="M8" s="16" t="s">
        <v>345</v>
      </c>
      <c r="N8" s="16" t="s">
        <v>35</v>
      </c>
      <c r="O8" s="16"/>
      <c r="P8" s="16"/>
      <c r="Q8" s="16"/>
      <c r="R8" s="16" t="s">
        <v>346</v>
      </c>
      <c r="S8" s="78"/>
      <c r="T8" s="78"/>
      <c r="U8" s="16"/>
      <c r="V8" s="78"/>
      <c r="W8" s="16"/>
      <c r="X8" s="78"/>
      <c r="Y8" s="78"/>
      <c r="Z8" s="16"/>
      <c r="AA8" s="78"/>
      <c r="AB8" s="16"/>
      <c r="AC8" s="16"/>
      <c r="AD8" s="16"/>
      <c r="AE8" s="16"/>
      <c r="AF8" s="16"/>
      <c r="AG8" s="75">
        <v>44163</v>
      </c>
      <c r="AH8" s="16"/>
      <c r="AI8" s="16"/>
      <c r="AJ8" s="16"/>
      <c r="AK8" s="16"/>
      <c r="AL8" s="16"/>
      <c r="AM8" s="16"/>
      <c r="AN8" s="16"/>
      <c r="AO8" s="16"/>
      <c r="AP8" s="16"/>
      <c r="AQ8" s="16">
        <v>20220106</v>
      </c>
    </row>
    <row r="9" spans="1:43" x14ac:dyDescent="0.25">
      <c r="A9" s="16">
        <v>890399047</v>
      </c>
      <c r="B9" s="16" t="s">
        <v>343</v>
      </c>
      <c r="C9" s="16" t="s">
        <v>19</v>
      </c>
      <c r="D9" s="16">
        <v>22048</v>
      </c>
      <c r="E9" s="16"/>
      <c r="F9" s="16"/>
      <c r="G9" s="16"/>
      <c r="H9" s="16" t="s">
        <v>642</v>
      </c>
      <c r="I9" s="16" t="s">
        <v>431</v>
      </c>
      <c r="J9" s="75">
        <v>42459</v>
      </c>
      <c r="K9" s="78">
        <v>6107800</v>
      </c>
      <c r="L9" s="78">
        <v>6107800</v>
      </c>
      <c r="M9" s="16" t="s">
        <v>345</v>
      </c>
      <c r="N9" s="16" t="s">
        <v>35</v>
      </c>
      <c r="O9" s="16"/>
      <c r="P9" s="16"/>
      <c r="Q9" s="16"/>
      <c r="R9" s="16" t="s">
        <v>346</v>
      </c>
      <c r="S9" s="78"/>
      <c r="T9" s="78"/>
      <c r="U9" s="16"/>
      <c r="V9" s="78"/>
      <c r="W9" s="16"/>
      <c r="X9" s="78"/>
      <c r="Y9" s="78"/>
      <c r="Z9" s="16"/>
      <c r="AA9" s="78"/>
      <c r="AB9" s="16"/>
      <c r="AC9" s="16"/>
      <c r="AD9" s="16"/>
      <c r="AE9" s="16"/>
      <c r="AF9" s="16"/>
      <c r="AG9" s="75">
        <v>42459</v>
      </c>
      <c r="AH9" s="16"/>
      <c r="AI9" s="16"/>
      <c r="AJ9" s="16"/>
      <c r="AK9" s="16"/>
      <c r="AL9" s="16"/>
      <c r="AM9" s="16"/>
      <c r="AN9" s="16"/>
      <c r="AO9" s="16"/>
      <c r="AP9" s="16"/>
      <c r="AQ9" s="16">
        <v>20220106</v>
      </c>
    </row>
    <row r="10" spans="1:43" x14ac:dyDescent="0.25">
      <c r="A10" s="16">
        <v>890399047</v>
      </c>
      <c r="B10" s="16" t="s">
        <v>343</v>
      </c>
      <c r="C10" s="16" t="s">
        <v>19</v>
      </c>
      <c r="D10" s="16">
        <v>22096</v>
      </c>
      <c r="E10" s="16"/>
      <c r="F10" s="16"/>
      <c r="G10" s="16"/>
      <c r="H10" s="16" t="s">
        <v>643</v>
      </c>
      <c r="I10" s="16" t="s">
        <v>432</v>
      </c>
      <c r="J10" s="75">
        <v>42489</v>
      </c>
      <c r="K10" s="78">
        <v>598200</v>
      </c>
      <c r="L10" s="78">
        <v>598200</v>
      </c>
      <c r="M10" s="16" t="s">
        <v>345</v>
      </c>
      <c r="N10" s="16" t="s">
        <v>35</v>
      </c>
      <c r="O10" s="16"/>
      <c r="P10" s="16"/>
      <c r="Q10" s="16"/>
      <c r="R10" s="16" t="s">
        <v>346</v>
      </c>
      <c r="S10" s="78"/>
      <c r="T10" s="78"/>
      <c r="U10" s="16"/>
      <c r="V10" s="78"/>
      <c r="W10" s="16"/>
      <c r="X10" s="78"/>
      <c r="Y10" s="78"/>
      <c r="Z10" s="16"/>
      <c r="AA10" s="78"/>
      <c r="AB10" s="16"/>
      <c r="AC10" s="16"/>
      <c r="AD10" s="16"/>
      <c r="AE10" s="16"/>
      <c r="AF10" s="16"/>
      <c r="AG10" s="75">
        <v>42489</v>
      </c>
      <c r="AH10" s="16"/>
      <c r="AI10" s="16"/>
      <c r="AJ10" s="16"/>
      <c r="AK10" s="16"/>
      <c r="AL10" s="16"/>
      <c r="AM10" s="16"/>
      <c r="AN10" s="16"/>
      <c r="AO10" s="16"/>
      <c r="AP10" s="16"/>
      <c r="AQ10" s="16">
        <v>20220106</v>
      </c>
    </row>
    <row r="11" spans="1:43" x14ac:dyDescent="0.25">
      <c r="A11" s="16">
        <v>890399047</v>
      </c>
      <c r="B11" s="16" t="s">
        <v>343</v>
      </c>
      <c r="C11" s="16" t="s">
        <v>19</v>
      </c>
      <c r="D11" s="16">
        <v>22097</v>
      </c>
      <c r="E11" s="16"/>
      <c r="F11" s="16"/>
      <c r="G11" s="16"/>
      <c r="H11" s="16" t="s">
        <v>644</v>
      </c>
      <c r="I11" s="16" t="s">
        <v>433</v>
      </c>
      <c r="J11" s="75">
        <v>42489</v>
      </c>
      <c r="K11" s="78">
        <v>717100</v>
      </c>
      <c r="L11" s="78">
        <v>717100</v>
      </c>
      <c r="M11" s="16" t="s">
        <v>345</v>
      </c>
      <c r="N11" s="16" t="s">
        <v>35</v>
      </c>
      <c r="O11" s="16"/>
      <c r="P11" s="16"/>
      <c r="Q11" s="16"/>
      <c r="R11" s="16" t="s">
        <v>346</v>
      </c>
      <c r="S11" s="78"/>
      <c r="T11" s="78"/>
      <c r="U11" s="16"/>
      <c r="V11" s="78"/>
      <c r="W11" s="16"/>
      <c r="X11" s="78"/>
      <c r="Y11" s="78"/>
      <c r="Z11" s="16"/>
      <c r="AA11" s="78"/>
      <c r="AB11" s="16"/>
      <c r="AC11" s="16"/>
      <c r="AD11" s="16"/>
      <c r="AE11" s="16"/>
      <c r="AF11" s="16"/>
      <c r="AG11" s="75">
        <v>42489</v>
      </c>
      <c r="AH11" s="16"/>
      <c r="AI11" s="16"/>
      <c r="AJ11" s="16"/>
      <c r="AK11" s="16"/>
      <c r="AL11" s="16"/>
      <c r="AM11" s="16"/>
      <c r="AN11" s="16"/>
      <c r="AO11" s="16"/>
      <c r="AP11" s="16"/>
      <c r="AQ11" s="16">
        <v>20220106</v>
      </c>
    </row>
    <row r="12" spans="1:43" x14ac:dyDescent="0.25">
      <c r="A12" s="16">
        <v>890399047</v>
      </c>
      <c r="B12" s="16" t="s">
        <v>343</v>
      </c>
      <c r="C12" s="16" t="s">
        <v>19</v>
      </c>
      <c r="D12" s="16">
        <v>22143</v>
      </c>
      <c r="E12" s="16"/>
      <c r="F12" s="16"/>
      <c r="G12" s="16"/>
      <c r="H12" s="16" t="s">
        <v>645</v>
      </c>
      <c r="I12" s="16" t="s">
        <v>434</v>
      </c>
      <c r="J12" s="75">
        <v>42520</v>
      </c>
      <c r="K12" s="78">
        <v>297300</v>
      </c>
      <c r="L12" s="78">
        <v>297300</v>
      </c>
      <c r="M12" s="16" t="s">
        <v>345</v>
      </c>
      <c r="N12" s="16" t="s">
        <v>35</v>
      </c>
      <c r="O12" s="16"/>
      <c r="P12" s="16"/>
      <c r="Q12" s="16"/>
      <c r="R12" s="16" t="s">
        <v>346</v>
      </c>
      <c r="S12" s="78"/>
      <c r="T12" s="78"/>
      <c r="U12" s="16"/>
      <c r="V12" s="78"/>
      <c r="W12" s="16"/>
      <c r="X12" s="78"/>
      <c r="Y12" s="78"/>
      <c r="Z12" s="16"/>
      <c r="AA12" s="78"/>
      <c r="AB12" s="16"/>
      <c r="AC12" s="16"/>
      <c r="AD12" s="16"/>
      <c r="AE12" s="16"/>
      <c r="AF12" s="16"/>
      <c r="AG12" s="75">
        <v>42520</v>
      </c>
      <c r="AH12" s="16"/>
      <c r="AI12" s="16"/>
      <c r="AJ12" s="16"/>
      <c r="AK12" s="16"/>
      <c r="AL12" s="16"/>
      <c r="AM12" s="16"/>
      <c r="AN12" s="16"/>
      <c r="AO12" s="16"/>
      <c r="AP12" s="16"/>
      <c r="AQ12" s="16">
        <v>20220106</v>
      </c>
    </row>
    <row r="13" spans="1:43" x14ac:dyDescent="0.25">
      <c r="A13" s="16">
        <v>890399047</v>
      </c>
      <c r="B13" s="16" t="s">
        <v>343</v>
      </c>
      <c r="C13" s="16" t="s">
        <v>19</v>
      </c>
      <c r="D13" s="16">
        <v>22144</v>
      </c>
      <c r="E13" s="16"/>
      <c r="F13" s="16"/>
      <c r="G13" s="16"/>
      <c r="H13" s="16" t="s">
        <v>646</v>
      </c>
      <c r="I13" s="16" t="s">
        <v>435</v>
      </c>
      <c r="J13" s="75">
        <v>42520</v>
      </c>
      <c r="K13" s="78">
        <v>187900</v>
      </c>
      <c r="L13" s="78">
        <v>187900</v>
      </c>
      <c r="M13" s="16" t="s">
        <v>345</v>
      </c>
      <c r="N13" s="16" t="s">
        <v>35</v>
      </c>
      <c r="O13" s="16"/>
      <c r="P13" s="16"/>
      <c r="Q13" s="16"/>
      <c r="R13" s="16" t="s">
        <v>346</v>
      </c>
      <c r="S13" s="78"/>
      <c r="T13" s="78"/>
      <c r="U13" s="16"/>
      <c r="V13" s="78"/>
      <c r="W13" s="16"/>
      <c r="X13" s="78"/>
      <c r="Y13" s="78"/>
      <c r="Z13" s="16"/>
      <c r="AA13" s="78"/>
      <c r="AB13" s="16"/>
      <c r="AC13" s="16"/>
      <c r="AD13" s="16"/>
      <c r="AE13" s="16"/>
      <c r="AF13" s="16"/>
      <c r="AG13" s="75">
        <v>42520</v>
      </c>
      <c r="AH13" s="16"/>
      <c r="AI13" s="16"/>
      <c r="AJ13" s="16"/>
      <c r="AK13" s="16"/>
      <c r="AL13" s="16"/>
      <c r="AM13" s="16"/>
      <c r="AN13" s="16"/>
      <c r="AO13" s="16"/>
      <c r="AP13" s="16"/>
      <c r="AQ13" s="16">
        <v>20220106</v>
      </c>
    </row>
    <row r="14" spans="1:43" x14ac:dyDescent="0.25">
      <c r="A14" s="16">
        <v>890399047</v>
      </c>
      <c r="B14" s="16" t="s">
        <v>343</v>
      </c>
      <c r="C14" s="16" t="s">
        <v>19</v>
      </c>
      <c r="D14" s="16">
        <v>22234</v>
      </c>
      <c r="E14" s="16"/>
      <c r="F14" s="16"/>
      <c r="G14" s="16"/>
      <c r="H14" s="16" t="s">
        <v>647</v>
      </c>
      <c r="I14" s="16" t="s">
        <v>436</v>
      </c>
      <c r="J14" s="75">
        <v>42550</v>
      </c>
      <c r="K14" s="78">
        <v>176900</v>
      </c>
      <c r="L14" s="78">
        <v>176900</v>
      </c>
      <c r="M14" s="16" t="s">
        <v>345</v>
      </c>
      <c r="N14" s="16" t="s">
        <v>35</v>
      </c>
      <c r="O14" s="16"/>
      <c r="P14" s="16"/>
      <c r="Q14" s="16"/>
      <c r="R14" s="16" t="s">
        <v>346</v>
      </c>
      <c r="S14" s="78"/>
      <c r="T14" s="78"/>
      <c r="U14" s="16"/>
      <c r="V14" s="78"/>
      <c r="W14" s="16"/>
      <c r="X14" s="78"/>
      <c r="Y14" s="78"/>
      <c r="Z14" s="16"/>
      <c r="AA14" s="78"/>
      <c r="AB14" s="16"/>
      <c r="AC14" s="16"/>
      <c r="AD14" s="16"/>
      <c r="AE14" s="16"/>
      <c r="AF14" s="16"/>
      <c r="AG14" s="75">
        <v>42550</v>
      </c>
      <c r="AH14" s="16"/>
      <c r="AI14" s="16"/>
      <c r="AJ14" s="16"/>
      <c r="AK14" s="16"/>
      <c r="AL14" s="16"/>
      <c r="AM14" s="16"/>
      <c r="AN14" s="16"/>
      <c r="AO14" s="16"/>
      <c r="AP14" s="16"/>
      <c r="AQ14" s="16">
        <v>20220106</v>
      </c>
    </row>
    <row r="15" spans="1:43" x14ac:dyDescent="0.25">
      <c r="A15" s="16">
        <v>890399047</v>
      </c>
      <c r="B15" s="16" t="s">
        <v>343</v>
      </c>
      <c r="C15" s="16" t="s">
        <v>19</v>
      </c>
      <c r="D15" s="16">
        <v>22301</v>
      </c>
      <c r="E15" s="16"/>
      <c r="F15" s="16"/>
      <c r="G15" s="16"/>
      <c r="H15" s="16" t="s">
        <v>648</v>
      </c>
      <c r="I15" s="16" t="s">
        <v>437</v>
      </c>
      <c r="J15" s="75">
        <v>42550</v>
      </c>
      <c r="K15" s="78">
        <v>305500</v>
      </c>
      <c r="L15" s="78">
        <v>305500</v>
      </c>
      <c r="M15" s="16" t="s">
        <v>345</v>
      </c>
      <c r="N15" s="16" t="s">
        <v>35</v>
      </c>
      <c r="O15" s="16"/>
      <c r="P15" s="16"/>
      <c r="Q15" s="16"/>
      <c r="R15" s="16" t="s">
        <v>346</v>
      </c>
      <c r="S15" s="78"/>
      <c r="T15" s="78"/>
      <c r="U15" s="16"/>
      <c r="V15" s="78"/>
      <c r="W15" s="16"/>
      <c r="X15" s="78"/>
      <c r="Y15" s="78"/>
      <c r="Z15" s="16"/>
      <c r="AA15" s="78"/>
      <c r="AB15" s="16"/>
      <c r="AC15" s="16"/>
      <c r="AD15" s="16"/>
      <c r="AE15" s="16"/>
      <c r="AF15" s="16"/>
      <c r="AG15" s="75">
        <v>42550</v>
      </c>
      <c r="AH15" s="16"/>
      <c r="AI15" s="16"/>
      <c r="AJ15" s="16"/>
      <c r="AK15" s="16"/>
      <c r="AL15" s="16"/>
      <c r="AM15" s="16"/>
      <c r="AN15" s="16"/>
      <c r="AO15" s="16"/>
      <c r="AP15" s="16"/>
      <c r="AQ15" s="16">
        <v>20220106</v>
      </c>
    </row>
    <row r="16" spans="1:43" x14ac:dyDescent="0.25">
      <c r="A16" s="16">
        <v>890399047</v>
      </c>
      <c r="B16" s="16" t="s">
        <v>343</v>
      </c>
      <c r="C16" s="16" t="s">
        <v>19</v>
      </c>
      <c r="D16" s="16">
        <v>22321</v>
      </c>
      <c r="E16" s="16"/>
      <c r="F16" s="16"/>
      <c r="G16" s="16"/>
      <c r="H16" s="16" t="s">
        <v>649</v>
      </c>
      <c r="I16" s="16" t="s">
        <v>438</v>
      </c>
      <c r="J16" s="75">
        <v>42581</v>
      </c>
      <c r="K16" s="78">
        <v>1111300</v>
      </c>
      <c r="L16" s="78">
        <v>1111300</v>
      </c>
      <c r="M16" s="16" t="s">
        <v>345</v>
      </c>
      <c r="N16" s="16" t="s">
        <v>35</v>
      </c>
      <c r="O16" s="16"/>
      <c r="P16" s="16"/>
      <c r="Q16" s="16"/>
      <c r="R16" s="16" t="s">
        <v>346</v>
      </c>
      <c r="S16" s="78"/>
      <c r="T16" s="78"/>
      <c r="U16" s="16"/>
      <c r="V16" s="78"/>
      <c r="W16" s="16"/>
      <c r="X16" s="78"/>
      <c r="Y16" s="78"/>
      <c r="Z16" s="16"/>
      <c r="AA16" s="78"/>
      <c r="AB16" s="16"/>
      <c r="AC16" s="16"/>
      <c r="AD16" s="16"/>
      <c r="AE16" s="16"/>
      <c r="AF16" s="16"/>
      <c r="AG16" s="75">
        <v>42581</v>
      </c>
      <c r="AH16" s="16"/>
      <c r="AI16" s="16"/>
      <c r="AJ16" s="16"/>
      <c r="AK16" s="16"/>
      <c r="AL16" s="16"/>
      <c r="AM16" s="16"/>
      <c r="AN16" s="16"/>
      <c r="AO16" s="16"/>
      <c r="AP16" s="16"/>
      <c r="AQ16" s="16">
        <v>20220106</v>
      </c>
    </row>
    <row r="17" spans="1:43" x14ac:dyDescent="0.25">
      <c r="A17" s="16">
        <v>890399047</v>
      </c>
      <c r="B17" s="16" t="s">
        <v>343</v>
      </c>
      <c r="C17" s="16" t="s">
        <v>19</v>
      </c>
      <c r="D17" s="16">
        <v>22430</v>
      </c>
      <c r="E17" s="16"/>
      <c r="F17" s="16"/>
      <c r="G17" s="16"/>
      <c r="H17" s="16" t="s">
        <v>650</v>
      </c>
      <c r="I17" s="16" t="s">
        <v>439</v>
      </c>
      <c r="J17" s="75">
        <v>42612</v>
      </c>
      <c r="K17" s="78">
        <v>46400</v>
      </c>
      <c r="L17" s="78">
        <v>46400</v>
      </c>
      <c r="M17" s="16" t="s">
        <v>345</v>
      </c>
      <c r="N17" s="16" t="s">
        <v>35</v>
      </c>
      <c r="O17" s="16"/>
      <c r="P17" s="16"/>
      <c r="Q17" s="16"/>
      <c r="R17" s="16" t="s">
        <v>346</v>
      </c>
      <c r="S17" s="78"/>
      <c r="T17" s="78"/>
      <c r="U17" s="16"/>
      <c r="V17" s="78"/>
      <c r="W17" s="16"/>
      <c r="X17" s="78"/>
      <c r="Y17" s="78"/>
      <c r="Z17" s="16"/>
      <c r="AA17" s="78"/>
      <c r="AB17" s="16"/>
      <c r="AC17" s="16"/>
      <c r="AD17" s="16"/>
      <c r="AE17" s="16"/>
      <c r="AF17" s="16"/>
      <c r="AG17" s="75">
        <v>42612</v>
      </c>
      <c r="AH17" s="16"/>
      <c r="AI17" s="16"/>
      <c r="AJ17" s="16"/>
      <c r="AK17" s="16"/>
      <c r="AL17" s="16"/>
      <c r="AM17" s="16"/>
      <c r="AN17" s="16"/>
      <c r="AO17" s="16"/>
      <c r="AP17" s="16"/>
      <c r="AQ17" s="16">
        <v>20220106</v>
      </c>
    </row>
    <row r="18" spans="1:43" x14ac:dyDescent="0.25">
      <c r="A18" s="16">
        <v>890399047</v>
      </c>
      <c r="B18" s="16" t="s">
        <v>343</v>
      </c>
      <c r="C18" s="16" t="s">
        <v>19</v>
      </c>
      <c r="D18" s="16">
        <v>22436</v>
      </c>
      <c r="E18" s="16"/>
      <c r="F18" s="16"/>
      <c r="G18" s="16"/>
      <c r="H18" s="16" t="s">
        <v>651</v>
      </c>
      <c r="I18" s="16" t="s">
        <v>440</v>
      </c>
      <c r="J18" s="75">
        <v>42612</v>
      </c>
      <c r="K18" s="78">
        <v>1233200</v>
      </c>
      <c r="L18" s="78">
        <v>1233200</v>
      </c>
      <c r="M18" s="16" t="s">
        <v>345</v>
      </c>
      <c r="N18" s="16" t="s">
        <v>35</v>
      </c>
      <c r="O18" s="16"/>
      <c r="P18" s="16"/>
      <c r="Q18" s="16"/>
      <c r="R18" s="16" t="s">
        <v>346</v>
      </c>
      <c r="S18" s="78"/>
      <c r="T18" s="78"/>
      <c r="U18" s="16"/>
      <c r="V18" s="78"/>
      <c r="W18" s="16"/>
      <c r="X18" s="78"/>
      <c r="Y18" s="78"/>
      <c r="Z18" s="16"/>
      <c r="AA18" s="78"/>
      <c r="AB18" s="16"/>
      <c r="AC18" s="16"/>
      <c r="AD18" s="16"/>
      <c r="AE18" s="16"/>
      <c r="AF18" s="16"/>
      <c r="AG18" s="75">
        <v>42612</v>
      </c>
      <c r="AH18" s="16"/>
      <c r="AI18" s="16"/>
      <c r="AJ18" s="16"/>
      <c r="AK18" s="16"/>
      <c r="AL18" s="16"/>
      <c r="AM18" s="16"/>
      <c r="AN18" s="16"/>
      <c r="AO18" s="16"/>
      <c r="AP18" s="16"/>
      <c r="AQ18" s="16">
        <v>20220106</v>
      </c>
    </row>
    <row r="19" spans="1:43" x14ac:dyDescent="0.25">
      <c r="A19" s="16">
        <v>890399047</v>
      </c>
      <c r="B19" s="16" t="s">
        <v>343</v>
      </c>
      <c r="C19" s="16" t="s">
        <v>19</v>
      </c>
      <c r="D19" s="16">
        <v>22473</v>
      </c>
      <c r="E19" s="16"/>
      <c r="F19" s="16"/>
      <c r="G19" s="16"/>
      <c r="H19" s="16" t="s">
        <v>652</v>
      </c>
      <c r="I19" s="16" t="s">
        <v>441</v>
      </c>
      <c r="J19" s="75">
        <v>42642</v>
      </c>
      <c r="K19" s="78">
        <v>2352600</v>
      </c>
      <c r="L19" s="78">
        <v>2352600</v>
      </c>
      <c r="M19" s="16" t="s">
        <v>345</v>
      </c>
      <c r="N19" s="16" t="s">
        <v>35</v>
      </c>
      <c r="O19" s="16"/>
      <c r="P19" s="16"/>
      <c r="Q19" s="16"/>
      <c r="R19" s="16" t="s">
        <v>346</v>
      </c>
      <c r="S19" s="78"/>
      <c r="T19" s="78"/>
      <c r="U19" s="16"/>
      <c r="V19" s="78"/>
      <c r="W19" s="16"/>
      <c r="X19" s="78"/>
      <c r="Y19" s="78"/>
      <c r="Z19" s="16"/>
      <c r="AA19" s="78"/>
      <c r="AB19" s="16"/>
      <c r="AC19" s="16"/>
      <c r="AD19" s="16"/>
      <c r="AE19" s="16"/>
      <c r="AF19" s="16"/>
      <c r="AG19" s="75">
        <v>42642</v>
      </c>
      <c r="AH19" s="16"/>
      <c r="AI19" s="16"/>
      <c r="AJ19" s="16"/>
      <c r="AK19" s="16"/>
      <c r="AL19" s="16"/>
      <c r="AM19" s="16"/>
      <c r="AN19" s="16"/>
      <c r="AO19" s="16"/>
      <c r="AP19" s="16"/>
      <c r="AQ19" s="16">
        <v>20220106</v>
      </c>
    </row>
    <row r="20" spans="1:43" x14ac:dyDescent="0.25">
      <c r="A20" s="16">
        <v>890399047</v>
      </c>
      <c r="B20" s="16" t="s">
        <v>343</v>
      </c>
      <c r="C20" s="16" t="s">
        <v>19</v>
      </c>
      <c r="D20" s="16">
        <v>22475</v>
      </c>
      <c r="E20" s="16"/>
      <c r="F20" s="16"/>
      <c r="G20" s="16"/>
      <c r="H20" s="16" t="s">
        <v>653</v>
      </c>
      <c r="I20" s="16" t="s">
        <v>442</v>
      </c>
      <c r="J20" s="75">
        <v>42642</v>
      </c>
      <c r="K20" s="78">
        <v>1323800</v>
      </c>
      <c r="L20" s="78">
        <v>1323800</v>
      </c>
      <c r="M20" s="16" t="s">
        <v>345</v>
      </c>
      <c r="N20" s="16" t="s">
        <v>35</v>
      </c>
      <c r="O20" s="16"/>
      <c r="P20" s="16"/>
      <c r="Q20" s="16"/>
      <c r="R20" s="16" t="s">
        <v>346</v>
      </c>
      <c r="S20" s="78"/>
      <c r="T20" s="78"/>
      <c r="U20" s="16"/>
      <c r="V20" s="78"/>
      <c r="W20" s="16"/>
      <c r="X20" s="78"/>
      <c r="Y20" s="78"/>
      <c r="Z20" s="16"/>
      <c r="AA20" s="78"/>
      <c r="AB20" s="16"/>
      <c r="AC20" s="16"/>
      <c r="AD20" s="16"/>
      <c r="AE20" s="16"/>
      <c r="AF20" s="16"/>
      <c r="AG20" s="75">
        <v>42642</v>
      </c>
      <c r="AH20" s="16"/>
      <c r="AI20" s="16"/>
      <c r="AJ20" s="16"/>
      <c r="AK20" s="16"/>
      <c r="AL20" s="16"/>
      <c r="AM20" s="16"/>
      <c r="AN20" s="16"/>
      <c r="AO20" s="16"/>
      <c r="AP20" s="16"/>
      <c r="AQ20" s="16">
        <v>20220106</v>
      </c>
    </row>
    <row r="21" spans="1:43" x14ac:dyDescent="0.25">
      <c r="A21" s="16">
        <v>890399047</v>
      </c>
      <c r="B21" s="16" t="s">
        <v>343</v>
      </c>
      <c r="C21" s="16" t="s">
        <v>19</v>
      </c>
      <c r="D21" s="16">
        <v>22576</v>
      </c>
      <c r="E21" s="16"/>
      <c r="F21" s="16"/>
      <c r="G21" s="16"/>
      <c r="H21" s="16" t="s">
        <v>654</v>
      </c>
      <c r="I21" s="16" t="s">
        <v>443</v>
      </c>
      <c r="J21" s="75">
        <v>42673</v>
      </c>
      <c r="K21" s="78">
        <v>925600</v>
      </c>
      <c r="L21" s="78">
        <v>925600</v>
      </c>
      <c r="M21" s="16" t="s">
        <v>345</v>
      </c>
      <c r="N21" s="16" t="s">
        <v>35</v>
      </c>
      <c r="O21" s="16"/>
      <c r="P21" s="16"/>
      <c r="Q21" s="16"/>
      <c r="R21" s="16" t="s">
        <v>346</v>
      </c>
      <c r="S21" s="78"/>
      <c r="T21" s="78"/>
      <c r="U21" s="16"/>
      <c r="V21" s="78"/>
      <c r="W21" s="16"/>
      <c r="X21" s="78"/>
      <c r="Y21" s="78"/>
      <c r="Z21" s="16"/>
      <c r="AA21" s="78"/>
      <c r="AB21" s="16"/>
      <c r="AC21" s="16"/>
      <c r="AD21" s="16"/>
      <c r="AE21" s="16"/>
      <c r="AF21" s="16"/>
      <c r="AG21" s="75">
        <v>42673</v>
      </c>
      <c r="AH21" s="16"/>
      <c r="AI21" s="16"/>
      <c r="AJ21" s="16"/>
      <c r="AK21" s="16"/>
      <c r="AL21" s="16"/>
      <c r="AM21" s="16"/>
      <c r="AN21" s="16"/>
      <c r="AO21" s="16"/>
      <c r="AP21" s="16"/>
      <c r="AQ21" s="16">
        <v>20220106</v>
      </c>
    </row>
    <row r="22" spans="1:43" x14ac:dyDescent="0.25">
      <c r="A22" s="16">
        <v>890399047</v>
      </c>
      <c r="B22" s="16" t="s">
        <v>343</v>
      </c>
      <c r="C22" s="16" t="s">
        <v>19</v>
      </c>
      <c r="D22" s="16">
        <v>22666</v>
      </c>
      <c r="E22" s="16"/>
      <c r="F22" s="16"/>
      <c r="G22" s="16"/>
      <c r="H22" s="16" t="s">
        <v>655</v>
      </c>
      <c r="I22" s="16" t="s">
        <v>444</v>
      </c>
      <c r="J22" s="75">
        <v>42703</v>
      </c>
      <c r="K22" s="78">
        <v>99100</v>
      </c>
      <c r="L22" s="78">
        <v>99100</v>
      </c>
      <c r="M22" s="16" t="s">
        <v>345</v>
      </c>
      <c r="N22" s="16" t="s">
        <v>35</v>
      </c>
      <c r="O22" s="16"/>
      <c r="P22" s="16"/>
      <c r="Q22" s="16"/>
      <c r="R22" s="16" t="s">
        <v>346</v>
      </c>
      <c r="S22" s="78"/>
      <c r="T22" s="78"/>
      <c r="U22" s="16"/>
      <c r="V22" s="78"/>
      <c r="W22" s="16"/>
      <c r="X22" s="78"/>
      <c r="Y22" s="78"/>
      <c r="Z22" s="16"/>
      <c r="AA22" s="78"/>
      <c r="AB22" s="16"/>
      <c r="AC22" s="16"/>
      <c r="AD22" s="16"/>
      <c r="AE22" s="16"/>
      <c r="AF22" s="16"/>
      <c r="AG22" s="75">
        <v>42703</v>
      </c>
      <c r="AH22" s="16"/>
      <c r="AI22" s="16"/>
      <c r="AJ22" s="16"/>
      <c r="AK22" s="16"/>
      <c r="AL22" s="16"/>
      <c r="AM22" s="16"/>
      <c r="AN22" s="16"/>
      <c r="AO22" s="16"/>
      <c r="AP22" s="16"/>
      <c r="AQ22" s="16">
        <v>20220106</v>
      </c>
    </row>
    <row r="23" spans="1:43" x14ac:dyDescent="0.25">
      <c r="A23" s="16">
        <v>890399047</v>
      </c>
      <c r="B23" s="16" t="s">
        <v>343</v>
      </c>
      <c r="C23" s="16" t="s">
        <v>19</v>
      </c>
      <c r="D23" s="16">
        <v>22667</v>
      </c>
      <c r="E23" s="16"/>
      <c r="F23" s="16"/>
      <c r="G23" s="16"/>
      <c r="H23" s="16" t="s">
        <v>656</v>
      </c>
      <c r="I23" s="16" t="s">
        <v>445</v>
      </c>
      <c r="J23" s="75">
        <v>42703</v>
      </c>
      <c r="K23" s="78">
        <v>294800</v>
      </c>
      <c r="L23" s="78">
        <v>294800</v>
      </c>
      <c r="M23" s="16" t="s">
        <v>345</v>
      </c>
      <c r="N23" s="16" t="s">
        <v>35</v>
      </c>
      <c r="O23" s="16"/>
      <c r="P23" s="16"/>
      <c r="Q23" s="16"/>
      <c r="R23" s="16" t="s">
        <v>346</v>
      </c>
      <c r="S23" s="78"/>
      <c r="T23" s="78"/>
      <c r="U23" s="16"/>
      <c r="V23" s="78"/>
      <c r="W23" s="16"/>
      <c r="X23" s="78"/>
      <c r="Y23" s="78"/>
      <c r="Z23" s="16"/>
      <c r="AA23" s="78"/>
      <c r="AB23" s="16"/>
      <c r="AC23" s="16"/>
      <c r="AD23" s="16"/>
      <c r="AE23" s="16"/>
      <c r="AF23" s="16"/>
      <c r="AG23" s="75">
        <v>42703</v>
      </c>
      <c r="AH23" s="16"/>
      <c r="AI23" s="16"/>
      <c r="AJ23" s="16"/>
      <c r="AK23" s="16"/>
      <c r="AL23" s="16"/>
      <c r="AM23" s="16"/>
      <c r="AN23" s="16"/>
      <c r="AO23" s="16"/>
      <c r="AP23" s="16"/>
      <c r="AQ23" s="16">
        <v>20220106</v>
      </c>
    </row>
    <row r="24" spans="1:43" x14ac:dyDescent="0.25">
      <c r="A24" s="16">
        <v>890399047</v>
      </c>
      <c r="B24" s="16" t="s">
        <v>343</v>
      </c>
      <c r="C24" s="16" t="s">
        <v>19</v>
      </c>
      <c r="D24" s="16">
        <v>22668</v>
      </c>
      <c r="E24" s="16"/>
      <c r="F24" s="16"/>
      <c r="G24" s="16"/>
      <c r="H24" s="16" t="s">
        <v>657</v>
      </c>
      <c r="I24" s="16" t="s">
        <v>446</v>
      </c>
      <c r="J24" s="75">
        <v>42703</v>
      </c>
      <c r="K24" s="78">
        <v>3271000</v>
      </c>
      <c r="L24" s="78">
        <v>3271000</v>
      </c>
      <c r="M24" s="16" t="s">
        <v>345</v>
      </c>
      <c r="N24" s="16" t="s">
        <v>35</v>
      </c>
      <c r="O24" s="16"/>
      <c r="P24" s="16"/>
      <c r="Q24" s="16"/>
      <c r="R24" s="16" t="s">
        <v>346</v>
      </c>
      <c r="S24" s="78"/>
      <c r="T24" s="78"/>
      <c r="U24" s="16"/>
      <c r="V24" s="78"/>
      <c r="W24" s="16"/>
      <c r="X24" s="78"/>
      <c r="Y24" s="78"/>
      <c r="Z24" s="16"/>
      <c r="AA24" s="78"/>
      <c r="AB24" s="16"/>
      <c r="AC24" s="16"/>
      <c r="AD24" s="16"/>
      <c r="AE24" s="16"/>
      <c r="AF24" s="16"/>
      <c r="AG24" s="75">
        <v>42703</v>
      </c>
      <c r="AH24" s="16"/>
      <c r="AI24" s="16"/>
      <c r="AJ24" s="16"/>
      <c r="AK24" s="16"/>
      <c r="AL24" s="16"/>
      <c r="AM24" s="16"/>
      <c r="AN24" s="16"/>
      <c r="AO24" s="16"/>
      <c r="AP24" s="16"/>
      <c r="AQ24" s="16">
        <v>20220106</v>
      </c>
    </row>
    <row r="25" spans="1:43" x14ac:dyDescent="0.25">
      <c r="A25" s="16">
        <v>890399047</v>
      </c>
      <c r="B25" s="16" t="s">
        <v>343</v>
      </c>
      <c r="C25" s="16" t="s">
        <v>19</v>
      </c>
      <c r="D25" s="16">
        <v>22770</v>
      </c>
      <c r="E25" s="16"/>
      <c r="F25" s="16"/>
      <c r="G25" s="16"/>
      <c r="H25" s="16" t="s">
        <v>658</v>
      </c>
      <c r="I25" s="16" t="s">
        <v>447</v>
      </c>
      <c r="J25" s="75">
        <v>42732</v>
      </c>
      <c r="K25" s="78">
        <v>2352600</v>
      </c>
      <c r="L25" s="78">
        <v>2352600</v>
      </c>
      <c r="M25" s="16" t="s">
        <v>345</v>
      </c>
      <c r="N25" s="16" t="s">
        <v>35</v>
      </c>
      <c r="O25" s="16"/>
      <c r="P25" s="16"/>
      <c r="Q25" s="16"/>
      <c r="R25" s="16" t="s">
        <v>346</v>
      </c>
      <c r="S25" s="78"/>
      <c r="T25" s="78"/>
      <c r="U25" s="16"/>
      <c r="V25" s="78"/>
      <c r="W25" s="16"/>
      <c r="X25" s="78"/>
      <c r="Y25" s="78"/>
      <c r="Z25" s="16"/>
      <c r="AA25" s="78"/>
      <c r="AB25" s="16"/>
      <c r="AC25" s="16"/>
      <c r="AD25" s="16"/>
      <c r="AE25" s="16"/>
      <c r="AF25" s="16"/>
      <c r="AG25" s="75">
        <v>42732</v>
      </c>
      <c r="AH25" s="16"/>
      <c r="AI25" s="16"/>
      <c r="AJ25" s="16"/>
      <c r="AK25" s="16"/>
      <c r="AL25" s="16"/>
      <c r="AM25" s="16"/>
      <c r="AN25" s="16"/>
      <c r="AO25" s="16"/>
      <c r="AP25" s="16"/>
      <c r="AQ25" s="16">
        <v>20220106</v>
      </c>
    </row>
    <row r="26" spans="1:43" x14ac:dyDescent="0.25">
      <c r="A26" s="16">
        <v>890399047</v>
      </c>
      <c r="B26" s="16" t="s">
        <v>343</v>
      </c>
      <c r="C26" s="16" t="s">
        <v>19</v>
      </c>
      <c r="D26" s="16">
        <v>22771</v>
      </c>
      <c r="E26" s="16"/>
      <c r="F26" s="16"/>
      <c r="G26" s="16"/>
      <c r="H26" s="16" t="s">
        <v>659</v>
      </c>
      <c r="I26" s="16" t="s">
        <v>448</v>
      </c>
      <c r="J26" s="75">
        <v>42732</v>
      </c>
      <c r="K26" s="78">
        <v>996300</v>
      </c>
      <c r="L26" s="78">
        <v>996300</v>
      </c>
      <c r="M26" s="16" t="s">
        <v>345</v>
      </c>
      <c r="N26" s="16" t="s">
        <v>35</v>
      </c>
      <c r="O26" s="16"/>
      <c r="P26" s="16"/>
      <c r="Q26" s="16"/>
      <c r="R26" s="16" t="s">
        <v>346</v>
      </c>
      <c r="S26" s="78"/>
      <c r="T26" s="78"/>
      <c r="U26" s="16"/>
      <c r="V26" s="78"/>
      <c r="W26" s="16"/>
      <c r="X26" s="78"/>
      <c r="Y26" s="78"/>
      <c r="Z26" s="16"/>
      <c r="AA26" s="78"/>
      <c r="AB26" s="16"/>
      <c r="AC26" s="16"/>
      <c r="AD26" s="16"/>
      <c r="AE26" s="16"/>
      <c r="AF26" s="16"/>
      <c r="AG26" s="75">
        <v>42732</v>
      </c>
      <c r="AH26" s="16"/>
      <c r="AI26" s="16"/>
      <c r="AJ26" s="16"/>
      <c r="AK26" s="16"/>
      <c r="AL26" s="16"/>
      <c r="AM26" s="16"/>
      <c r="AN26" s="16"/>
      <c r="AO26" s="16"/>
      <c r="AP26" s="16"/>
      <c r="AQ26" s="16">
        <v>20220106</v>
      </c>
    </row>
    <row r="27" spans="1:43" x14ac:dyDescent="0.25">
      <c r="A27" s="16">
        <v>890399047</v>
      </c>
      <c r="B27" s="16" t="s">
        <v>343</v>
      </c>
      <c r="C27" s="16" t="s">
        <v>19</v>
      </c>
      <c r="D27" s="16">
        <v>22867</v>
      </c>
      <c r="E27" s="16"/>
      <c r="F27" s="16"/>
      <c r="G27" s="16"/>
      <c r="H27" s="16" t="s">
        <v>660</v>
      </c>
      <c r="I27" s="16" t="s">
        <v>449</v>
      </c>
      <c r="J27" s="75">
        <v>42765</v>
      </c>
      <c r="K27" s="78">
        <v>2817300</v>
      </c>
      <c r="L27" s="78">
        <v>2817300</v>
      </c>
      <c r="M27" s="16" t="s">
        <v>345</v>
      </c>
      <c r="N27" s="16" t="s">
        <v>35</v>
      </c>
      <c r="O27" s="16"/>
      <c r="P27" s="16"/>
      <c r="Q27" s="16"/>
      <c r="R27" s="16" t="s">
        <v>346</v>
      </c>
      <c r="S27" s="78"/>
      <c r="T27" s="78"/>
      <c r="U27" s="16"/>
      <c r="V27" s="78"/>
      <c r="W27" s="16"/>
      <c r="X27" s="78"/>
      <c r="Y27" s="78"/>
      <c r="Z27" s="16"/>
      <c r="AA27" s="78"/>
      <c r="AB27" s="16"/>
      <c r="AC27" s="16"/>
      <c r="AD27" s="16"/>
      <c r="AE27" s="16"/>
      <c r="AF27" s="16"/>
      <c r="AG27" s="75">
        <v>42765</v>
      </c>
      <c r="AH27" s="16"/>
      <c r="AI27" s="16"/>
      <c r="AJ27" s="16"/>
      <c r="AK27" s="16"/>
      <c r="AL27" s="16"/>
      <c r="AM27" s="16"/>
      <c r="AN27" s="16"/>
      <c r="AO27" s="16"/>
      <c r="AP27" s="16"/>
      <c r="AQ27" s="16">
        <v>20220106</v>
      </c>
    </row>
    <row r="28" spans="1:43" x14ac:dyDescent="0.25">
      <c r="A28" s="16">
        <v>890399047</v>
      </c>
      <c r="B28" s="16" t="s">
        <v>343</v>
      </c>
      <c r="C28" s="16" t="s">
        <v>19</v>
      </c>
      <c r="D28" s="16">
        <v>22961</v>
      </c>
      <c r="E28" s="16"/>
      <c r="F28" s="16"/>
      <c r="G28" s="16"/>
      <c r="H28" s="16" t="s">
        <v>661</v>
      </c>
      <c r="I28" s="16" t="s">
        <v>450</v>
      </c>
      <c r="J28" s="75">
        <v>42793</v>
      </c>
      <c r="K28" s="78">
        <v>591000</v>
      </c>
      <c r="L28" s="78">
        <v>591000</v>
      </c>
      <c r="M28" s="16" t="s">
        <v>345</v>
      </c>
      <c r="N28" s="16" t="s">
        <v>35</v>
      </c>
      <c r="O28" s="16"/>
      <c r="P28" s="16"/>
      <c r="Q28" s="16"/>
      <c r="R28" s="16" t="s">
        <v>346</v>
      </c>
      <c r="S28" s="78"/>
      <c r="T28" s="78"/>
      <c r="U28" s="16"/>
      <c r="V28" s="78"/>
      <c r="W28" s="16"/>
      <c r="X28" s="78"/>
      <c r="Y28" s="78"/>
      <c r="Z28" s="16"/>
      <c r="AA28" s="78"/>
      <c r="AB28" s="16"/>
      <c r="AC28" s="16"/>
      <c r="AD28" s="16"/>
      <c r="AE28" s="16"/>
      <c r="AF28" s="16"/>
      <c r="AG28" s="75">
        <v>42793</v>
      </c>
      <c r="AH28" s="16"/>
      <c r="AI28" s="16"/>
      <c r="AJ28" s="16"/>
      <c r="AK28" s="16"/>
      <c r="AL28" s="16"/>
      <c r="AM28" s="16"/>
      <c r="AN28" s="16"/>
      <c r="AO28" s="16"/>
      <c r="AP28" s="16"/>
      <c r="AQ28" s="16">
        <v>20220106</v>
      </c>
    </row>
    <row r="29" spans="1:43" x14ac:dyDescent="0.25">
      <c r="A29" s="16">
        <v>890399047</v>
      </c>
      <c r="B29" s="16" t="s">
        <v>343</v>
      </c>
      <c r="C29" s="16" t="s">
        <v>19</v>
      </c>
      <c r="D29" s="16">
        <v>23043</v>
      </c>
      <c r="E29" s="16"/>
      <c r="F29" s="16"/>
      <c r="G29" s="16"/>
      <c r="H29" s="16" t="s">
        <v>662</v>
      </c>
      <c r="I29" s="16" t="s">
        <v>451</v>
      </c>
      <c r="J29" s="75">
        <v>42824</v>
      </c>
      <c r="K29" s="78">
        <v>2686300</v>
      </c>
      <c r="L29" s="78">
        <v>2686300</v>
      </c>
      <c r="M29" s="16" t="s">
        <v>345</v>
      </c>
      <c r="N29" s="16" t="s">
        <v>35</v>
      </c>
      <c r="O29" s="16"/>
      <c r="P29" s="16"/>
      <c r="Q29" s="16"/>
      <c r="R29" s="16" t="s">
        <v>346</v>
      </c>
      <c r="S29" s="78"/>
      <c r="T29" s="78"/>
      <c r="U29" s="16"/>
      <c r="V29" s="78"/>
      <c r="W29" s="16"/>
      <c r="X29" s="78"/>
      <c r="Y29" s="78"/>
      <c r="Z29" s="16"/>
      <c r="AA29" s="78"/>
      <c r="AB29" s="16"/>
      <c r="AC29" s="16"/>
      <c r="AD29" s="16"/>
      <c r="AE29" s="16"/>
      <c r="AF29" s="16"/>
      <c r="AG29" s="75">
        <v>42824</v>
      </c>
      <c r="AH29" s="16"/>
      <c r="AI29" s="16"/>
      <c r="AJ29" s="16"/>
      <c r="AK29" s="16"/>
      <c r="AL29" s="16"/>
      <c r="AM29" s="16"/>
      <c r="AN29" s="16"/>
      <c r="AO29" s="16"/>
      <c r="AP29" s="16"/>
      <c r="AQ29" s="16">
        <v>20220106</v>
      </c>
    </row>
    <row r="30" spans="1:43" x14ac:dyDescent="0.25">
      <c r="A30" s="16">
        <v>890399047</v>
      </c>
      <c r="B30" s="16" t="s">
        <v>343</v>
      </c>
      <c r="C30" s="16" t="s">
        <v>19</v>
      </c>
      <c r="D30" s="16">
        <v>23132</v>
      </c>
      <c r="E30" s="16"/>
      <c r="F30" s="16"/>
      <c r="G30" s="16"/>
      <c r="H30" s="16" t="s">
        <v>663</v>
      </c>
      <c r="I30" s="16" t="s">
        <v>452</v>
      </c>
      <c r="J30" s="75">
        <v>42854</v>
      </c>
      <c r="K30" s="78">
        <v>2521800</v>
      </c>
      <c r="L30" s="78">
        <v>2521800</v>
      </c>
      <c r="M30" s="16" t="s">
        <v>345</v>
      </c>
      <c r="N30" s="16" t="s">
        <v>35</v>
      </c>
      <c r="O30" s="16"/>
      <c r="P30" s="16"/>
      <c r="Q30" s="16"/>
      <c r="R30" s="16" t="s">
        <v>346</v>
      </c>
      <c r="S30" s="78"/>
      <c r="T30" s="78"/>
      <c r="U30" s="16"/>
      <c r="V30" s="78"/>
      <c r="W30" s="16"/>
      <c r="X30" s="78"/>
      <c r="Y30" s="78"/>
      <c r="Z30" s="16"/>
      <c r="AA30" s="78"/>
      <c r="AB30" s="16"/>
      <c r="AC30" s="16"/>
      <c r="AD30" s="16"/>
      <c r="AE30" s="16"/>
      <c r="AF30" s="16"/>
      <c r="AG30" s="75">
        <v>42854</v>
      </c>
      <c r="AH30" s="16"/>
      <c r="AI30" s="16"/>
      <c r="AJ30" s="16"/>
      <c r="AK30" s="16"/>
      <c r="AL30" s="16"/>
      <c r="AM30" s="16"/>
      <c r="AN30" s="16"/>
      <c r="AO30" s="16"/>
      <c r="AP30" s="16"/>
      <c r="AQ30" s="16">
        <v>20220106</v>
      </c>
    </row>
    <row r="31" spans="1:43" x14ac:dyDescent="0.25">
      <c r="A31" s="16">
        <v>890399047</v>
      </c>
      <c r="B31" s="16" t="s">
        <v>343</v>
      </c>
      <c r="C31" s="16" t="s">
        <v>19</v>
      </c>
      <c r="D31" s="16">
        <v>23213</v>
      </c>
      <c r="E31" s="16"/>
      <c r="F31" s="16"/>
      <c r="G31" s="16"/>
      <c r="H31" s="16" t="s">
        <v>664</v>
      </c>
      <c r="I31" s="16" t="s">
        <v>453</v>
      </c>
      <c r="J31" s="75">
        <v>42885</v>
      </c>
      <c r="K31" s="78">
        <v>275100</v>
      </c>
      <c r="L31" s="78">
        <v>275100</v>
      </c>
      <c r="M31" s="16" t="s">
        <v>345</v>
      </c>
      <c r="N31" s="16" t="s">
        <v>35</v>
      </c>
      <c r="O31" s="16"/>
      <c r="P31" s="16"/>
      <c r="Q31" s="16"/>
      <c r="R31" s="16" t="s">
        <v>346</v>
      </c>
      <c r="S31" s="78"/>
      <c r="T31" s="78"/>
      <c r="U31" s="16"/>
      <c r="V31" s="78"/>
      <c r="W31" s="16"/>
      <c r="X31" s="78"/>
      <c r="Y31" s="78"/>
      <c r="Z31" s="16"/>
      <c r="AA31" s="78"/>
      <c r="AB31" s="16"/>
      <c r="AC31" s="16"/>
      <c r="AD31" s="16"/>
      <c r="AE31" s="16"/>
      <c r="AF31" s="16"/>
      <c r="AG31" s="75">
        <v>42885</v>
      </c>
      <c r="AH31" s="16"/>
      <c r="AI31" s="16"/>
      <c r="AJ31" s="16"/>
      <c r="AK31" s="16"/>
      <c r="AL31" s="16"/>
      <c r="AM31" s="16"/>
      <c r="AN31" s="16"/>
      <c r="AO31" s="16"/>
      <c r="AP31" s="16"/>
      <c r="AQ31" s="16">
        <v>20220106</v>
      </c>
    </row>
    <row r="32" spans="1:43" x14ac:dyDescent="0.25">
      <c r="A32" s="16">
        <v>890399047</v>
      </c>
      <c r="B32" s="16" t="s">
        <v>343</v>
      </c>
      <c r="C32" s="16" t="s">
        <v>19</v>
      </c>
      <c r="D32" s="16">
        <v>23317</v>
      </c>
      <c r="E32" s="16"/>
      <c r="F32" s="16"/>
      <c r="G32" s="16"/>
      <c r="H32" s="16" t="s">
        <v>665</v>
      </c>
      <c r="I32" s="16" t="s">
        <v>454</v>
      </c>
      <c r="J32" s="75">
        <v>42915</v>
      </c>
      <c r="K32" s="78">
        <v>1365400</v>
      </c>
      <c r="L32" s="78">
        <v>1365400</v>
      </c>
      <c r="M32" s="16" t="s">
        <v>345</v>
      </c>
      <c r="N32" s="16" t="s">
        <v>35</v>
      </c>
      <c r="O32" s="16"/>
      <c r="P32" s="16"/>
      <c r="Q32" s="16"/>
      <c r="R32" s="16" t="s">
        <v>346</v>
      </c>
      <c r="S32" s="78"/>
      <c r="T32" s="78"/>
      <c r="U32" s="16"/>
      <c r="V32" s="78"/>
      <c r="W32" s="16"/>
      <c r="X32" s="78"/>
      <c r="Y32" s="78"/>
      <c r="Z32" s="16"/>
      <c r="AA32" s="78"/>
      <c r="AB32" s="16"/>
      <c r="AC32" s="16"/>
      <c r="AD32" s="16"/>
      <c r="AE32" s="16"/>
      <c r="AF32" s="16"/>
      <c r="AG32" s="75">
        <v>42915</v>
      </c>
      <c r="AH32" s="16"/>
      <c r="AI32" s="16"/>
      <c r="AJ32" s="16"/>
      <c r="AK32" s="16"/>
      <c r="AL32" s="16"/>
      <c r="AM32" s="16"/>
      <c r="AN32" s="16"/>
      <c r="AO32" s="16"/>
      <c r="AP32" s="16"/>
      <c r="AQ32" s="16">
        <v>20220106</v>
      </c>
    </row>
    <row r="33" spans="1:43" x14ac:dyDescent="0.25">
      <c r="A33" s="16">
        <v>890399047</v>
      </c>
      <c r="B33" s="16" t="s">
        <v>343</v>
      </c>
      <c r="C33" s="16" t="s">
        <v>19</v>
      </c>
      <c r="D33" s="16">
        <v>23485</v>
      </c>
      <c r="E33" s="16"/>
      <c r="F33" s="16"/>
      <c r="G33" s="16"/>
      <c r="H33" s="16" t="s">
        <v>666</v>
      </c>
      <c r="I33" s="16" t="s">
        <v>455</v>
      </c>
      <c r="J33" s="75">
        <v>42977</v>
      </c>
      <c r="K33" s="78">
        <v>1856400</v>
      </c>
      <c r="L33" s="78">
        <v>1856400</v>
      </c>
      <c r="M33" s="16" t="s">
        <v>345</v>
      </c>
      <c r="N33" s="16" t="s">
        <v>35</v>
      </c>
      <c r="O33" s="16"/>
      <c r="P33" s="16"/>
      <c r="Q33" s="16"/>
      <c r="R33" s="16" t="s">
        <v>346</v>
      </c>
      <c r="S33" s="78"/>
      <c r="T33" s="78"/>
      <c r="U33" s="16"/>
      <c r="V33" s="78"/>
      <c r="W33" s="16"/>
      <c r="X33" s="78"/>
      <c r="Y33" s="78"/>
      <c r="Z33" s="16"/>
      <c r="AA33" s="78"/>
      <c r="AB33" s="16"/>
      <c r="AC33" s="16"/>
      <c r="AD33" s="16"/>
      <c r="AE33" s="16"/>
      <c r="AF33" s="16"/>
      <c r="AG33" s="75">
        <v>42977</v>
      </c>
      <c r="AH33" s="16"/>
      <c r="AI33" s="16"/>
      <c r="AJ33" s="16"/>
      <c r="AK33" s="16"/>
      <c r="AL33" s="16"/>
      <c r="AM33" s="16"/>
      <c r="AN33" s="16"/>
      <c r="AO33" s="16"/>
      <c r="AP33" s="16"/>
      <c r="AQ33" s="16">
        <v>20220106</v>
      </c>
    </row>
    <row r="34" spans="1:43" x14ac:dyDescent="0.25">
      <c r="A34" s="16">
        <v>890399047</v>
      </c>
      <c r="B34" s="16" t="s">
        <v>343</v>
      </c>
      <c r="C34" s="16" t="s">
        <v>19</v>
      </c>
      <c r="D34" s="16">
        <v>116730</v>
      </c>
      <c r="E34" s="16"/>
      <c r="F34" s="16"/>
      <c r="G34" s="16"/>
      <c r="H34" s="16" t="s">
        <v>667</v>
      </c>
      <c r="I34" s="16" t="s">
        <v>456</v>
      </c>
      <c r="J34" s="75">
        <v>43433</v>
      </c>
      <c r="K34" s="78">
        <v>871505</v>
      </c>
      <c r="L34" s="78">
        <v>871505</v>
      </c>
      <c r="M34" s="16" t="s">
        <v>345</v>
      </c>
      <c r="N34" s="16" t="s">
        <v>35</v>
      </c>
      <c r="O34" s="16"/>
      <c r="P34" s="16"/>
      <c r="Q34" s="16"/>
      <c r="R34" s="16" t="s">
        <v>346</v>
      </c>
      <c r="S34" s="78"/>
      <c r="T34" s="78"/>
      <c r="U34" s="16"/>
      <c r="V34" s="78"/>
      <c r="W34" s="16"/>
      <c r="X34" s="78"/>
      <c r="Y34" s="78"/>
      <c r="Z34" s="16"/>
      <c r="AA34" s="78"/>
      <c r="AB34" s="16"/>
      <c r="AC34" s="16"/>
      <c r="AD34" s="16"/>
      <c r="AE34" s="16"/>
      <c r="AF34" s="16"/>
      <c r="AG34" s="75">
        <v>43433</v>
      </c>
      <c r="AH34" s="16"/>
      <c r="AI34" s="16"/>
      <c r="AJ34" s="16"/>
      <c r="AK34" s="16"/>
      <c r="AL34" s="16"/>
      <c r="AM34" s="16"/>
      <c r="AN34" s="16"/>
      <c r="AO34" s="16"/>
      <c r="AP34" s="16"/>
      <c r="AQ34" s="16">
        <v>20220106</v>
      </c>
    </row>
    <row r="35" spans="1:43" x14ac:dyDescent="0.25">
      <c r="A35" s="16">
        <v>890399047</v>
      </c>
      <c r="B35" s="16" t="s">
        <v>343</v>
      </c>
      <c r="C35" s="16" t="s">
        <v>19</v>
      </c>
      <c r="D35" s="16">
        <v>120541</v>
      </c>
      <c r="E35" s="16"/>
      <c r="F35" s="16"/>
      <c r="G35" s="16"/>
      <c r="H35" s="16" t="s">
        <v>668</v>
      </c>
      <c r="I35" s="16" t="s">
        <v>457</v>
      </c>
      <c r="J35" s="75">
        <v>43461</v>
      </c>
      <c r="K35" s="78">
        <v>1129644</v>
      </c>
      <c r="L35" s="78">
        <v>1129644</v>
      </c>
      <c r="M35" s="16" t="s">
        <v>345</v>
      </c>
      <c r="N35" s="16" t="s">
        <v>35</v>
      </c>
      <c r="O35" s="16"/>
      <c r="P35" s="16"/>
      <c r="Q35" s="16"/>
      <c r="R35" s="16" t="s">
        <v>346</v>
      </c>
      <c r="S35" s="78"/>
      <c r="T35" s="78"/>
      <c r="U35" s="16"/>
      <c r="V35" s="78"/>
      <c r="W35" s="16"/>
      <c r="X35" s="78"/>
      <c r="Y35" s="78"/>
      <c r="Z35" s="16"/>
      <c r="AA35" s="78"/>
      <c r="AB35" s="16"/>
      <c r="AC35" s="16"/>
      <c r="AD35" s="16"/>
      <c r="AE35" s="16"/>
      <c r="AF35" s="16"/>
      <c r="AG35" s="75">
        <v>43461</v>
      </c>
      <c r="AH35" s="16"/>
      <c r="AI35" s="16"/>
      <c r="AJ35" s="16"/>
      <c r="AK35" s="16"/>
      <c r="AL35" s="16"/>
      <c r="AM35" s="16"/>
      <c r="AN35" s="16"/>
      <c r="AO35" s="16"/>
      <c r="AP35" s="16"/>
      <c r="AQ35" s="16">
        <v>20220106</v>
      </c>
    </row>
    <row r="36" spans="1:43" x14ac:dyDescent="0.25">
      <c r="A36" s="16">
        <v>890399047</v>
      </c>
      <c r="B36" s="16" t="s">
        <v>343</v>
      </c>
      <c r="C36" s="16" t="s">
        <v>19</v>
      </c>
      <c r="D36" s="16">
        <v>201804</v>
      </c>
      <c r="E36" s="16"/>
      <c r="F36" s="16"/>
      <c r="G36" s="16"/>
      <c r="H36" s="16" t="s">
        <v>669</v>
      </c>
      <c r="I36" s="16" t="s">
        <v>458</v>
      </c>
      <c r="J36" s="75">
        <v>43219</v>
      </c>
      <c r="K36" s="78">
        <v>237460</v>
      </c>
      <c r="L36" s="78">
        <v>237460</v>
      </c>
      <c r="M36" s="16" t="s">
        <v>345</v>
      </c>
      <c r="N36" s="16" t="s">
        <v>35</v>
      </c>
      <c r="O36" s="16"/>
      <c r="P36" s="16"/>
      <c r="Q36" s="16"/>
      <c r="R36" s="16" t="s">
        <v>346</v>
      </c>
      <c r="S36" s="78"/>
      <c r="T36" s="78"/>
      <c r="U36" s="16"/>
      <c r="V36" s="78"/>
      <c r="W36" s="16"/>
      <c r="X36" s="78"/>
      <c r="Y36" s="78"/>
      <c r="Z36" s="16"/>
      <c r="AA36" s="78"/>
      <c r="AB36" s="16"/>
      <c r="AC36" s="16"/>
      <c r="AD36" s="16"/>
      <c r="AE36" s="16"/>
      <c r="AF36" s="16"/>
      <c r="AG36" s="75">
        <v>43219</v>
      </c>
      <c r="AH36" s="16"/>
      <c r="AI36" s="16"/>
      <c r="AJ36" s="16"/>
      <c r="AK36" s="16"/>
      <c r="AL36" s="16"/>
      <c r="AM36" s="16"/>
      <c r="AN36" s="16"/>
      <c r="AO36" s="16"/>
      <c r="AP36" s="16"/>
      <c r="AQ36" s="16">
        <v>20220106</v>
      </c>
    </row>
    <row r="37" spans="1:43" x14ac:dyDescent="0.25">
      <c r="A37" s="16">
        <v>890399047</v>
      </c>
      <c r="B37" s="16" t="s">
        <v>343</v>
      </c>
      <c r="C37" s="16" t="s">
        <v>19</v>
      </c>
      <c r="D37" s="16">
        <v>201805</v>
      </c>
      <c r="E37" s="16"/>
      <c r="F37" s="16"/>
      <c r="G37" s="16"/>
      <c r="H37" s="16" t="s">
        <v>670</v>
      </c>
      <c r="I37" s="16" t="s">
        <v>459</v>
      </c>
      <c r="J37" s="75">
        <v>43249</v>
      </c>
      <c r="K37" s="78">
        <v>824100</v>
      </c>
      <c r="L37" s="78">
        <v>824100</v>
      </c>
      <c r="M37" s="16" t="s">
        <v>345</v>
      </c>
      <c r="N37" s="16" t="s">
        <v>35</v>
      </c>
      <c r="O37" s="16"/>
      <c r="P37" s="16"/>
      <c r="Q37" s="16"/>
      <c r="R37" s="16" t="s">
        <v>346</v>
      </c>
      <c r="S37" s="78"/>
      <c r="T37" s="78"/>
      <c r="U37" s="16"/>
      <c r="V37" s="78"/>
      <c r="W37" s="16"/>
      <c r="X37" s="78"/>
      <c r="Y37" s="78"/>
      <c r="Z37" s="16"/>
      <c r="AA37" s="78"/>
      <c r="AB37" s="16"/>
      <c r="AC37" s="16"/>
      <c r="AD37" s="16"/>
      <c r="AE37" s="16"/>
      <c r="AF37" s="16"/>
      <c r="AG37" s="75">
        <v>43249</v>
      </c>
      <c r="AH37" s="16"/>
      <c r="AI37" s="16"/>
      <c r="AJ37" s="16"/>
      <c r="AK37" s="16"/>
      <c r="AL37" s="16"/>
      <c r="AM37" s="16"/>
      <c r="AN37" s="16"/>
      <c r="AO37" s="16"/>
      <c r="AP37" s="16"/>
      <c r="AQ37" s="16">
        <v>20220106</v>
      </c>
    </row>
    <row r="38" spans="1:43" x14ac:dyDescent="0.25">
      <c r="A38" s="16">
        <v>890399047</v>
      </c>
      <c r="B38" s="16" t="s">
        <v>343</v>
      </c>
      <c r="C38" s="16" t="s">
        <v>19</v>
      </c>
      <c r="D38" s="16">
        <v>201806</v>
      </c>
      <c r="E38" s="16"/>
      <c r="F38" s="16"/>
      <c r="G38" s="16"/>
      <c r="H38" s="16" t="s">
        <v>671</v>
      </c>
      <c r="I38" s="16" t="s">
        <v>460</v>
      </c>
      <c r="J38" s="75">
        <v>43280</v>
      </c>
      <c r="K38" s="78">
        <v>2275960</v>
      </c>
      <c r="L38" s="78">
        <v>2275960</v>
      </c>
      <c r="M38" s="16" t="s">
        <v>345</v>
      </c>
      <c r="N38" s="16" t="s">
        <v>35</v>
      </c>
      <c r="O38" s="16"/>
      <c r="P38" s="16"/>
      <c r="Q38" s="16"/>
      <c r="R38" s="16" t="s">
        <v>346</v>
      </c>
      <c r="S38" s="78"/>
      <c r="T38" s="78"/>
      <c r="U38" s="16"/>
      <c r="V38" s="78"/>
      <c r="W38" s="16"/>
      <c r="X38" s="78"/>
      <c r="Y38" s="78"/>
      <c r="Z38" s="16"/>
      <c r="AA38" s="78"/>
      <c r="AB38" s="16"/>
      <c r="AC38" s="16"/>
      <c r="AD38" s="16"/>
      <c r="AE38" s="16"/>
      <c r="AF38" s="16"/>
      <c r="AG38" s="75">
        <v>43280</v>
      </c>
      <c r="AH38" s="16"/>
      <c r="AI38" s="16"/>
      <c r="AJ38" s="16"/>
      <c r="AK38" s="16"/>
      <c r="AL38" s="16"/>
      <c r="AM38" s="16"/>
      <c r="AN38" s="16"/>
      <c r="AO38" s="16"/>
      <c r="AP38" s="16"/>
      <c r="AQ38" s="16">
        <v>20220106</v>
      </c>
    </row>
    <row r="39" spans="1:43" x14ac:dyDescent="0.25">
      <c r="A39" s="16">
        <v>890399047</v>
      </c>
      <c r="B39" s="16" t="s">
        <v>343</v>
      </c>
      <c r="C39" s="16" t="s">
        <v>19</v>
      </c>
      <c r="D39" s="16">
        <v>201807</v>
      </c>
      <c r="E39" s="16"/>
      <c r="F39" s="16"/>
      <c r="G39" s="16"/>
      <c r="H39" s="16" t="s">
        <v>672</v>
      </c>
      <c r="I39" s="16" t="s">
        <v>461</v>
      </c>
      <c r="J39" s="75">
        <v>43311</v>
      </c>
      <c r="K39" s="78">
        <v>3138020</v>
      </c>
      <c r="L39" s="78">
        <v>3138020</v>
      </c>
      <c r="M39" s="16" t="s">
        <v>345</v>
      </c>
      <c r="N39" s="16" t="s">
        <v>35</v>
      </c>
      <c r="O39" s="16"/>
      <c r="P39" s="16"/>
      <c r="Q39" s="16"/>
      <c r="R39" s="16" t="s">
        <v>346</v>
      </c>
      <c r="S39" s="78"/>
      <c r="T39" s="78"/>
      <c r="U39" s="16"/>
      <c r="V39" s="78"/>
      <c r="W39" s="16"/>
      <c r="X39" s="78"/>
      <c r="Y39" s="78"/>
      <c r="Z39" s="16"/>
      <c r="AA39" s="78"/>
      <c r="AB39" s="16"/>
      <c r="AC39" s="16"/>
      <c r="AD39" s="16"/>
      <c r="AE39" s="16"/>
      <c r="AF39" s="16"/>
      <c r="AG39" s="75">
        <v>43311</v>
      </c>
      <c r="AH39" s="16"/>
      <c r="AI39" s="16"/>
      <c r="AJ39" s="16"/>
      <c r="AK39" s="16"/>
      <c r="AL39" s="16"/>
      <c r="AM39" s="16"/>
      <c r="AN39" s="16"/>
      <c r="AO39" s="16"/>
      <c r="AP39" s="16"/>
      <c r="AQ39" s="16">
        <v>20220106</v>
      </c>
    </row>
    <row r="40" spans="1:43" x14ac:dyDescent="0.25">
      <c r="A40" s="16">
        <v>890399047</v>
      </c>
      <c r="B40" s="16" t="s">
        <v>343</v>
      </c>
      <c r="C40" s="16" t="s">
        <v>19</v>
      </c>
      <c r="D40" s="16">
        <v>201808</v>
      </c>
      <c r="E40" s="16"/>
      <c r="F40" s="16"/>
      <c r="G40" s="16"/>
      <c r="H40" s="16" t="s">
        <v>673</v>
      </c>
      <c r="I40" s="16" t="s">
        <v>462</v>
      </c>
      <c r="J40" s="75">
        <v>43342</v>
      </c>
      <c r="K40" s="78">
        <v>1298983</v>
      </c>
      <c r="L40" s="78">
        <v>1298983</v>
      </c>
      <c r="M40" s="16" t="s">
        <v>345</v>
      </c>
      <c r="N40" s="16" t="s">
        <v>35</v>
      </c>
      <c r="O40" s="16"/>
      <c r="P40" s="16"/>
      <c r="Q40" s="16"/>
      <c r="R40" s="16" t="s">
        <v>346</v>
      </c>
      <c r="S40" s="78"/>
      <c r="T40" s="78"/>
      <c r="U40" s="16"/>
      <c r="V40" s="78"/>
      <c r="W40" s="16"/>
      <c r="X40" s="78"/>
      <c r="Y40" s="78"/>
      <c r="Z40" s="16"/>
      <c r="AA40" s="78"/>
      <c r="AB40" s="16"/>
      <c r="AC40" s="16"/>
      <c r="AD40" s="16"/>
      <c r="AE40" s="16"/>
      <c r="AF40" s="16"/>
      <c r="AG40" s="75">
        <v>43342</v>
      </c>
      <c r="AH40" s="16"/>
      <c r="AI40" s="16"/>
      <c r="AJ40" s="16"/>
      <c r="AK40" s="16"/>
      <c r="AL40" s="16"/>
      <c r="AM40" s="16"/>
      <c r="AN40" s="16"/>
      <c r="AO40" s="16"/>
      <c r="AP40" s="16"/>
      <c r="AQ40" s="16">
        <v>20220106</v>
      </c>
    </row>
    <row r="41" spans="1:43" x14ac:dyDescent="0.25">
      <c r="A41" s="16">
        <v>890399047</v>
      </c>
      <c r="B41" s="16" t="s">
        <v>343</v>
      </c>
      <c r="C41" s="16" t="s">
        <v>19</v>
      </c>
      <c r="D41" s="16">
        <v>201809</v>
      </c>
      <c r="E41" s="16"/>
      <c r="F41" s="16"/>
      <c r="G41" s="16"/>
      <c r="H41" s="16" t="s">
        <v>674</v>
      </c>
      <c r="I41" s="16" t="s">
        <v>463</v>
      </c>
      <c r="J41" s="75">
        <v>43372</v>
      </c>
      <c r="K41" s="78">
        <v>3464700</v>
      </c>
      <c r="L41" s="78">
        <v>3464700</v>
      </c>
      <c r="M41" s="16" t="s">
        <v>345</v>
      </c>
      <c r="N41" s="16" t="s">
        <v>35</v>
      </c>
      <c r="O41" s="16"/>
      <c r="P41" s="16"/>
      <c r="Q41" s="16"/>
      <c r="R41" s="16" t="s">
        <v>346</v>
      </c>
      <c r="S41" s="78"/>
      <c r="T41" s="78"/>
      <c r="U41" s="16"/>
      <c r="V41" s="78"/>
      <c r="W41" s="16"/>
      <c r="X41" s="78"/>
      <c r="Y41" s="78"/>
      <c r="Z41" s="16"/>
      <c r="AA41" s="78"/>
      <c r="AB41" s="16"/>
      <c r="AC41" s="16"/>
      <c r="AD41" s="16"/>
      <c r="AE41" s="16"/>
      <c r="AF41" s="16"/>
      <c r="AG41" s="75">
        <v>43372</v>
      </c>
      <c r="AH41" s="16"/>
      <c r="AI41" s="16"/>
      <c r="AJ41" s="16"/>
      <c r="AK41" s="16"/>
      <c r="AL41" s="16"/>
      <c r="AM41" s="16"/>
      <c r="AN41" s="16"/>
      <c r="AO41" s="16"/>
      <c r="AP41" s="16"/>
      <c r="AQ41" s="16">
        <v>20220106</v>
      </c>
    </row>
    <row r="42" spans="1:43" x14ac:dyDescent="0.25">
      <c r="A42" s="16">
        <v>890399047</v>
      </c>
      <c r="B42" s="16" t="s">
        <v>343</v>
      </c>
      <c r="C42" s="16" t="s">
        <v>19</v>
      </c>
      <c r="D42" s="16">
        <v>201810</v>
      </c>
      <c r="E42" s="16"/>
      <c r="F42" s="16"/>
      <c r="G42" s="16"/>
      <c r="H42" s="16" t="s">
        <v>675</v>
      </c>
      <c r="I42" s="16" t="s">
        <v>464</v>
      </c>
      <c r="J42" s="75">
        <v>43403</v>
      </c>
      <c r="K42" s="78">
        <v>847717</v>
      </c>
      <c r="L42" s="78">
        <v>847717</v>
      </c>
      <c r="M42" s="16" t="s">
        <v>345</v>
      </c>
      <c r="N42" s="16" t="s">
        <v>35</v>
      </c>
      <c r="O42" s="16"/>
      <c r="P42" s="16"/>
      <c r="Q42" s="16"/>
      <c r="R42" s="16" t="s">
        <v>346</v>
      </c>
      <c r="S42" s="78"/>
      <c r="T42" s="78"/>
      <c r="U42" s="16"/>
      <c r="V42" s="78"/>
      <c r="W42" s="16"/>
      <c r="X42" s="78"/>
      <c r="Y42" s="78"/>
      <c r="Z42" s="16"/>
      <c r="AA42" s="78"/>
      <c r="AB42" s="16"/>
      <c r="AC42" s="16"/>
      <c r="AD42" s="16"/>
      <c r="AE42" s="16"/>
      <c r="AF42" s="16"/>
      <c r="AG42" s="75">
        <v>43403</v>
      </c>
      <c r="AH42" s="16"/>
      <c r="AI42" s="16"/>
      <c r="AJ42" s="16"/>
      <c r="AK42" s="16"/>
      <c r="AL42" s="16"/>
      <c r="AM42" s="16"/>
      <c r="AN42" s="16"/>
      <c r="AO42" s="16"/>
      <c r="AP42" s="16"/>
      <c r="AQ42" s="16">
        <v>20220106</v>
      </c>
    </row>
    <row r="43" spans="1:43" x14ac:dyDescent="0.25">
      <c r="A43" s="16">
        <v>890399047</v>
      </c>
      <c r="B43" s="16" t="s">
        <v>343</v>
      </c>
      <c r="C43" s="16" t="s">
        <v>19</v>
      </c>
      <c r="D43" s="16">
        <v>201901</v>
      </c>
      <c r="E43" s="16"/>
      <c r="F43" s="16"/>
      <c r="G43" s="16"/>
      <c r="H43" s="16" t="s">
        <v>676</v>
      </c>
      <c r="I43" s="16" t="s">
        <v>465</v>
      </c>
      <c r="J43" s="75">
        <v>43489</v>
      </c>
      <c r="K43" s="78">
        <v>3240159</v>
      </c>
      <c r="L43" s="78">
        <v>3240159</v>
      </c>
      <c r="M43" s="16" t="s">
        <v>345</v>
      </c>
      <c r="N43" s="16" t="s">
        <v>35</v>
      </c>
      <c r="O43" s="16"/>
      <c r="P43" s="16"/>
      <c r="Q43" s="16"/>
      <c r="R43" s="16" t="s">
        <v>346</v>
      </c>
      <c r="S43" s="78"/>
      <c r="T43" s="78"/>
      <c r="U43" s="16"/>
      <c r="V43" s="78"/>
      <c r="W43" s="16"/>
      <c r="X43" s="78"/>
      <c r="Y43" s="78"/>
      <c r="Z43" s="16"/>
      <c r="AA43" s="78"/>
      <c r="AB43" s="16"/>
      <c r="AC43" s="16"/>
      <c r="AD43" s="16"/>
      <c r="AE43" s="16"/>
      <c r="AF43" s="16"/>
      <c r="AG43" s="75">
        <v>43489</v>
      </c>
      <c r="AH43" s="16"/>
      <c r="AI43" s="16"/>
      <c r="AJ43" s="16"/>
      <c r="AK43" s="16"/>
      <c r="AL43" s="16"/>
      <c r="AM43" s="16"/>
      <c r="AN43" s="16"/>
      <c r="AO43" s="16"/>
      <c r="AP43" s="16"/>
      <c r="AQ43" s="16">
        <v>20220106</v>
      </c>
    </row>
    <row r="44" spans="1:43" x14ac:dyDescent="0.25">
      <c r="A44" s="16">
        <v>890399047</v>
      </c>
      <c r="B44" s="16" t="s">
        <v>343</v>
      </c>
      <c r="C44" s="16" t="s">
        <v>19</v>
      </c>
      <c r="D44" s="16">
        <v>201902</v>
      </c>
      <c r="E44" s="16"/>
      <c r="F44" s="16"/>
      <c r="G44" s="16"/>
      <c r="H44" s="16" t="s">
        <v>677</v>
      </c>
      <c r="I44" s="16" t="s">
        <v>466</v>
      </c>
      <c r="J44" s="75">
        <v>43520</v>
      </c>
      <c r="K44" s="78">
        <v>883751</v>
      </c>
      <c r="L44" s="78">
        <v>883751</v>
      </c>
      <c r="M44" s="16" t="s">
        <v>345</v>
      </c>
      <c r="N44" s="16" t="s">
        <v>35</v>
      </c>
      <c r="O44" s="16"/>
      <c r="P44" s="16"/>
      <c r="Q44" s="16"/>
      <c r="R44" s="16" t="s">
        <v>346</v>
      </c>
      <c r="S44" s="78"/>
      <c r="T44" s="78"/>
      <c r="U44" s="16"/>
      <c r="V44" s="78"/>
      <c r="W44" s="16"/>
      <c r="X44" s="78"/>
      <c r="Y44" s="78"/>
      <c r="Z44" s="16"/>
      <c r="AA44" s="78"/>
      <c r="AB44" s="16"/>
      <c r="AC44" s="16"/>
      <c r="AD44" s="16"/>
      <c r="AE44" s="16"/>
      <c r="AF44" s="16"/>
      <c r="AG44" s="75">
        <v>43520</v>
      </c>
      <c r="AH44" s="16"/>
      <c r="AI44" s="16"/>
      <c r="AJ44" s="16"/>
      <c r="AK44" s="16"/>
      <c r="AL44" s="16"/>
      <c r="AM44" s="16"/>
      <c r="AN44" s="16"/>
      <c r="AO44" s="16"/>
      <c r="AP44" s="16"/>
      <c r="AQ44" s="16">
        <v>20220106</v>
      </c>
    </row>
    <row r="45" spans="1:43" x14ac:dyDescent="0.25">
      <c r="A45" s="16">
        <v>890399047</v>
      </c>
      <c r="B45" s="16" t="s">
        <v>343</v>
      </c>
      <c r="C45" s="16" t="s">
        <v>19</v>
      </c>
      <c r="D45" s="16">
        <v>201903</v>
      </c>
      <c r="E45" s="16"/>
      <c r="F45" s="16"/>
      <c r="G45" s="16"/>
      <c r="H45" s="16" t="s">
        <v>678</v>
      </c>
      <c r="I45" s="16" t="s">
        <v>467</v>
      </c>
      <c r="J45" s="75">
        <v>43548</v>
      </c>
      <c r="K45" s="78">
        <v>10029836</v>
      </c>
      <c r="L45" s="78">
        <v>10029836</v>
      </c>
      <c r="M45" s="16" t="s">
        <v>345</v>
      </c>
      <c r="N45" s="16" t="s">
        <v>35</v>
      </c>
      <c r="O45" s="16"/>
      <c r="P45" s="16"/>
      <c r="Q45" s="16"/>
      <c r="R45" s="16" t="s">
        <v>346</v>
      </c>
      <c r="S45" s="78"/>
      <c r="T45" s="78"/>
      <c r="U45" s="16"/>
      <c r="V45" s="78"/>
      <c r="W45" s="16"/>
      <c r="X45" s="78"/>
      <c r="Y45" s="78"/>
      <c r="Z45" s="16"/>
      <c r="AA45" s="78"/>
      <c r="AB45" s="16"/>
      <c r="AC45" s="16"/>
      <c r="AD45" s="16"/>
      <c r="AE45" s="16"/>
      <c r="AF45" s="16"/>
      <c r="AG45" s="75">
        <v>43548</v>
      </c>
      <c r="AH45" s="16"/>
      <c r="AI45" s="16"/>
      <c r="AJ45" s="16"/>
      <c r="AK45" s="16"/>
      <c r="AL45" s="16"/>
      <c r="AM45" s="16"/>
      <c r="AN45" s="16"/>
      <c r="AO45" s="16"/>
      <c r="AP45" s="16"/>
      <c r="AQ45" s="16">
        <v>20220106</v>
      </c>
    </row>
    <row r="46" spans="1:43" x14ac:dyDescent="0.25">
      <c r="A46" s="16">
        <v>890399047</v>
      </c>
      <c r="B46" s="16" t="s">
        <v>343</v>
      </c>
      <c r="C46" s="16" t="s">
        <v>19</v>
      </c>
      <c r="D46" s="16">
        <v>201904</v>
      </c>
      <c r="E46" s="16"/>
      <c r="F46" s="16"/>
      <c r="G46" s="16"/>
      <c r="H46" s="16" t="s">
        <v>679</v>
      </c>
      <c r="I46" s="16" t="s">
        <v>468</v>
      </c>
      <c r="J46" s="75">
        <v>43579</v>
      </c>
      <c r="K46" s="78">
        <v>301104</v>
      </c>
      <c r="L46" s="78">
        <v>301104</v>
      </c>
      <c r="M46" s="16" t="s">
        <v>345</v>
      </c>
      <c r="N46" s="16" t="s">
        <v>35</v>
      </c>
      <c r="O46" s="16"/>
      <c r="P46" s="16"/>
      <c r="Q46" s="16"/>
      <c r="R46" s="16" t="s">
        <v>346</v>
      </c>
      <c r="S46" s="78"/>
      <c r="T46" s="78"/>
      <c r="U46" s="16"/>
      <c r="V46" s="78"/>
      <c r="W46" s="16"/>
      <c r="X46" s="78"/>
      <c r="Y46" s="78"/>
      <c r="Z46" s="16"/>
      <c r="AA46" s="78"/>
      <c r="AB46" s="16"/>
      <c r="AC46" s="16"/>
      <c r="AD46" s="16"/>
      <c r="AE46" s="16"/>
      <c r="AF46" s="16"/>
      <c r="AG46" s="75">
        <v>43579</v>
      </c>
      <c r="AH46" s="16"/>
      <c r="AI46" s="16"/>
      <c r="AJ46" s="16"/>
      <c r="AK46" s="16"/>
      <c r="AL46" s="16"/>
      <c r="AM46" s="16"/>
      <c r="AN46" s="16"/>
      <c r="AO46" s="16"/>
      <c r="AP46" s="16"/>
      <c r="AQ46" s="16">
        <v>20220106</v>
      </c>
    </row>
    <row r="47" spans="1:43" x14ac:dyDescent="0.25">
      <c r="A47" s="16">
        <v>890399047</v>
      </c>
      <c r="B47" s="16" t="s">
        <v>343</v>
      </c>
      <c r="C47" s="16" t="s">
        <v>19</v>
      </c>
      <c r="D47" s="16">
        <v>201906</v>
      </c>
      <c r="E47" s="16"/>
      <c r="F47" s="16"/>
      <c r="G47" s="16"/>
      <c r="H47" s="16" t="s">
        <v>680</v>
      </c>
      <c r="I47" s="16" t="s">
        <v>469</v>
      </c>
      <c r="J47" s="75">
        <v>43643</v>
      </c>
      <c r="K47" s="78">
        <v>529820</v>
      </c>
      <c r="L47" s="78">
        <v>529820</v>
      </c>
      <c r="M47" s="16" t="s">
        <v>345</v>
      </c>
      <c r="N47" s="16" t="s">
        <v>35</v>
      </c>
      <c r="O47" s="16"/>
      <c r="P47" s="16"/>
      <c r="Q47" s="16"/>
      <c r="R47" s="16" t="s">
        <v>346</v>
      </c>
      <c r="S47" s="78"/>
      <c r="T47" s="78"/>
      <c r="U47" s="16"/>
      <c r="V47" s="78"/>
      <c r="W47" s="16"/>
      <c r="X47" s="78"/>
      <c r="Y47" s="78"/>
      <c r="Z47" s="16"/>
      <c r="AA47" s="78"/>
      <c r="AB47" s="16"/>
      <c r="AC47" s="16"/>
      <c r="AD47" s="16"/>
      <c r="AE47" s="16"/>
      <c r="AF47" s="16"/>
      <c r="AG47" s="75">
        <v>43643</v>
      </c>
      <c r="AH47" s="16"/>
      <c r="AI47" s="16"/>
      <c r="AJ47" s="16"/>
      <c r="AK47" s="16"/>
      <c r="AL47" s="16"/>
      <c r="AM47" s="16"/>
      <c r="AN47" s="16"/>
      <c r="AO47" s="16"/>
      <c r="AP47" s="16"/>
      <c r="AQ47" s="16">
        <v>20220106</v>
      </c>
    </row>
    <row r="48" spans="1:43" x14ac:dyDescent="0.25">
      <c r="A48" s="16">
        <v>890399047</v>
      </c>
      <c r="B48" s="16" t="s">
        <v>343</v>
      </c>
      <c r="C48" s="16" t="s">
        <v>19</v>
      </c>
      <c r="D48" s="16">
        <v>201907</v>
      </c>
      <c r="E48" s="16"/>
      <c r="F48" s="16"/>
      <c r="G48" s="16"/>
      <c r="H48" s="16" t="s">
        <v>681</v>
      </c>
      <c r="I48" s="16" t="s">
        <v>470</v>
      </c>
      <c r="J48" s="75">
        <v>43674</v>
      </c>
      <c r="K48" s="78">
        <v>50800</v>
      </c>
      <c r="L48" s="78">
        <v>50800</v>
      </c>
      <c r="M48" s="16" t="s">
        <v>345</v>
      </c>
      <c r="N48" s="16" t="s">
        <v>35</v>
      </c>
      <c r="O48" s="16"/>
      <c r="P48" s="16"/>
      <c r="Q48" s="16"/>
      <c r="R48" s="16" t="s">
        <v>346</v>
      </c>
      <c r="S48" s="78"/>
      <c r="T48" s="78"/>
      <c r="U48" s="16"/>
      <c r="V48" s="78"/>
      <c r="W48" s="16"/>
      <c r="X48" s="78"/>
      <c r="Y48" s="78"/>
      <c r="Z48" s="16"/>
      <c r="AA48" s="78"/>
      <c r="AB48" s="16"/>
      <c r="AC48" s="16"/>
      <c r="AD48" s="16"/>
      <c r="AE48" s="16"/>
      <c r="AF48" s="16"/>
      <c r="AG48" s="75">
        <v>43674</v>
      </c>
      <c r="AH48" s="16"/>
      <c r="AI48" s="16"/>
      <c r="AJ48" s="16"/>
      <c r="AK48" s="16"/>
      <c r="AL48" s="16"/>
      <c r="AM48" s="16"/>
      <c r="AN48" s="16"/>
      <c r="AO48" s="16"/>
      <c r="AP48" s="16"/>
      <c r="AQ48" s="16">
        <v>20220106</v>
      </c>
    </row>
    <row r="49" spans="1:43" x14ac:dyDescent="0.25">
      <c r="A49" s="16">
        <v>890399047</v>
      </c>
      <c r="B49" s="16" t="s">
        <v>343</v>
      </c>
      <c r="C49" s="16" t="s">
        <v>70</v>
      </c>
      <c r="D49" s="16">
        <v>266773</v>
      </c>
      <c r="E49" s="16"/>
      <c r="F49" s="16"/>
      <c r="G49" s="16"/>
      <c r="H49" s="16" t="s">
        <v>682</v>
      </c>
      <c r="I49" s="16" t="s">
        <v>471</v>
      </c>
      <c r="J49" s="75">
        <v>43863</v>
      </c>
      <c r="K49" s="78">
        <v>113200</v>
      </c>
      <c r="L49" s="78">
        <v>113200</v>
      </c>
      <c r="M49" s="16" t="s">
        <v>345</v>
      </c>
      <c r="N49" s="16" t="s">
        <v>35</v>
      </c>
      <c r="O49" s="16"/>
      <c r="P49" s="16"/>
      <c r="Q49" s="16"/>
      <c r="R49" s="16" t="s">
        <v>346</v>
      </c>
      <c r="S49" s="78"/>
      <c r="T49" s="78"/>
      <c r="U49" s="16"/>
      <c r="V49" s="78"/>
      <c r="W49" s="16"/>
      <c r="X49" s="78"/>
      <c r="Y49" s="78"/>
      <c r="Z49" s="16"/>
      <c r="AA49" s="78"/>
      <c r="AB49" s="16"/>
      <c r="AC49" s="16"/>
      <c r="AD49" s="16"/>
      <c r="AE49" s="16"/>
      <c r="AF49" s="16"/>
      <c r="AG49" s="75">
        <v>43863</v>
      </c>
      <c r="AH49" s="16"/>
      <c r="AI49" s="16"/>
      <c r="AJ49" s="16"/>
      <c r="AK49" s="16"/>
      <c r="AL49" s="16"/>
      <c r="AM49" s="16"/>
      <c r="AN49" s="16"/>
      <c r="AO49" s="16"/>
      <c r="AP49" s="16"/>
      <c r="AQ49" s="16">
        <v>20220106</v>
      </c>
    </row>
    <row r="50" spans="1:43" x14ac:dyDescent="0.25">
      <c r="A50" s="16">
        <v>890399047</v>
      </c>
      <c r="B50" s="16" t="s">
        <v>343</v>
      </c>
      <c r="C50" s="16" t="s">
        <v>70</v>
      </c>
      <c r="D50" s="16">
        <v>268293</v>
      </c>
      <c r="E50" s="16"/>
      <c r="F50" s="16"/>
      <c r="G50" s="16"/>
      <c r="H50" s="16" t="s">
        <v>683</v>
      </c>
      <c r="I50" s="16" t="s">
        <v>472</v>
      </c>
      <c r="J50" s="75">
        <v>43867</v>
      </c>
      <c r="K50" s="78">
        <v>214026</v>
      </c>
      <c r="L50" s="78">
        <v>214026</v>
      </c>
      <c r="M50" s="16" t="s">
        <v>345</v>
      </c>
      <c r="N50" s="16" t="s">
        <v>35</v>
      </c>
      <c r="O50" s="16"/>
      <c r="P50" s="16"/>
      <c r="Q50" s="16"/>
      <c r="R50" s="16" t="s">
        <v>346</v>
      </c>
      <c r="S50" s="78"/>
      <c r="T50" s="78"/>
      <c r="U50" s="16"/>
      <c r="V50" s="78"/>
      <c r="W50" s="16"/>
      <c r="X50" s="78"/>
      <c r="Y50" s="78"/>
      <c r="Z50" s="16"/>
      <c r="AA50" s="78"/>
      <c r="AB50" s="16"/>
      <c r="AC50" s="16"/>
      <c r="AD50" s="16"/>
      <c r="AE50" s="16"/>
      <c r="AF50" s="16"/>
      <c r="AG50" s="75">
        <v>43867</v>
      </c>
      <c r="AH50" s="16"/>
      <c r="AI50" s="16"/>
      <c r="AJ50" s="16"/>
      <c r="AK50" s="16"/>
      <c r="AL50" s="16"/>
      <c r="AM50" s="16"/>
      <c r="AN50" s="16"/>
      <c r="AO50" s="16"/>
      <c r="AP50" s="16"/>
      <c r="AQ50" s="16">
        <v>20220106</v>
      </c>
    </row>
    <row r="51" spans="1:43" x14ac:dyDescent="0.25">
      <c r="A51" s="16">
        <v>890399047</v>
      </c>
      <c r="B51" s="16" t="s">
        <v>343</v>
      </c>
      <c r="C51" s="16" t="s">
        <v>70</v>
      </c>
      <c r="D51" s="16">
        <v>274381</v>
      </c>
      <c r="E51" s="16"/>
      <c r="F51" s="16"/>
      <c r="G51" s="16"/>
      <c r="H51" s="16" t="s">
        <v>684</v>
      </c>
      <c r="I51" s="16" t="s">
        <v>473</v>
      </c>
      <c r="J51" s="75">
        <v>43882</v>
      </c>
      <c r="K51" s="78">
        <v>66100</v>
      </c>
      <c r="L51" s="78">
        <v>66100</v>
      </c>
      <c r="M51" s="16" t="s">
        <v>345</v>
      </c>
      <c r="N51" s="16" t="s">
        <v>35</v>
      </c>
      <c r="O51" s="16"/>
      <c r="P51" s="16"/>
      <c r="Q51" s="16"/>
      <c r="R51" s="16" t="s">
        <v>346</v>
      </c>
      <c r="S51" s="78"/>
      <c r="T51" s="78"/>
      <c r="U51" s="16"/>
      <c r="V51" s="78"/>
      <c r="W51" s="16"/>
      <c r="X51" s="78"/>
      <c r="Y51" s="78"/>
      <c r="Z51" s="16"/>
      <c r="AA51" s="78"/>
      <c r="AB51" s="16"/>
      <c r="AC51" s="16"/>
      <c r="AD51" s="16"/>
      <c r="AE51" s="16"/>
      <c r="AF51" s="16"/>
      <c r="AG51" s="75">
        <v>43882</v>
      </c>
      <c r="AH51" s="16"/>
      <c r="AI51" s="16"/>
      <c r="AJ51" s="16"/>
      <c r="AK51" s="16"/>
      <c r="AL51" s="16"/>
      <c r="AM51" s="16"/>
      <c r="AN51" s="16"/>
      <c r="AO51" s="16"/>
      <c r="AP51" s="16"/>
      <c r="AQ51" s="16">
        <v>20220106</v>
      </c>
    </row>
    <row r="52" spans="1:43" x14ac:dyDescent="0.25">
      <c r="A52" s="16">
        <v>890399047</v>
      </c>
      <c r="B52" s="16" t="s">
        <v>343</v>
      </c>
      <c r="C52" s="16" t="s">
        <v>70</v>
      </c>
      <c r="D52" s="16">
        <v>280411</v>
      </c>
      <c r="E52" s="16"/>
      <c r="F52" s="16"/>
      <c r="G52" s="16"/>
      <c r="H52" s="16" t="s">
        <v>685</v>
      </c>
      <c r="I52" s="16" t="s">
        <v>474</v>
      </c>
      <c r="J52" s="75">
        <v>43897</v>
      </c>
      <c r="K52" s="78">
        <v>69900</v>
      </c>
      <c r="L52" s="78">
        <v>69900</v>
      </c>
      <c r="M52" s="16" t="s">
        <v>345</v>
      </c>
      <c r="N52" s="16" t="s">
        <v>35</v>
      </c>
      <c r="O52" s="16"/>
      <c r="P52" s="16"/>
      <c r="Q52" s="16"/>
      <c r="R52" s="16" t="s">
        <v>346</v>
      </c>
      <c r="S52" s="78"/>
      <c r="T52" s="78"/>
      <c r="U52" s="16"/>
      <c r="V52" s="78"/>
      <c r="W52" s="16"/>
      <c r="X52" s="78"/>
      <c r="Y52" s="78"/>
      <c r="Z52" s="16"/>
      <c r="AA52" s="78"/>
      <c r="AB52" s="16"/>
      <c r="AC52" s="16"/>
      <c r="AD52" s="16"/>
      <c r="AE52" s="16"/>
      <c r="AF52" s="16"/>
      <c r="AG52" s="75">
        <v>43897</v>
      </c>
      <c r="AH52" s="16"/>
      <c r="AI52" s="16"/>
      <c r="AJ52" s="16"/>
      <c r="AK52" s="16"/>
      <c r="AL52" s="16"/>
      <c r="AM52" s="16"/>
      <c r="AN52" s="16"/>
      <c r="AO52" s="16"/>
      <c r="AP52" s="16"/>
      <c r="AQ52" s="16">
        <v>20220106</v>
      </c>
    </row>
    <row r="53" spans="1:43" x14ac:dyDescent="0.25">
      <c r="A53" s="16">
        <v>890399047</v>
      </c>
      <c r="B53" s="16" t="s">
        <v>343</v>
      </c>
      <c r="C53" s="16" t="s">
        <v>70</v>
      </c>
      <c r="D53" s="16">
        <v>283681</v>
      </c>
      <c r="E53" s="16"/>
      <c r="F53" s="16"/>
      <c r="G53" s="16"/>
      <c r="H53" s="16" t="s">
        <v>686</v>
      </c>
      <c r="I53" s="16" t="s">
        <v>475</v>
      </c>
      <c r="J53" s="75">
        <v>43908</v>
      </c>
      <c r="K53" s="78">
        <v>73320</v>
      </c>
      <c r="L53" s="78">
        <v>73320</v>
      </c>
      <c r="M53" s="16" t="s">
        <v>345</v>
      </c>
      <c r="N53" s="16" t="s">
        <v>35</v>
      </c>
      <c r="O53" s="16"/>
      <c r="P53" s="16"/>
      <c r="Q53" s="16"/>
      <c r="R53" s="16" t="s">
        <v>346</v>
      </c>
      <c r="S53" s="78"/>
      <c r="T53" s="78"/>
      <c r="U53" s="16"/>
      <c r="V53" s="78"/>
      <c r="W53" s="16"/>
      <c r="X53" s="78"/>
      <c r="Y53" s="78"/>
      <c r="Z53" s="16"/>
      <c r="AA53" s="78"/>
      <c r="AB53" s="16"/>
      <c r="AC53" s="16"/>
      <c r="AD53" s="16"/>
      <c r="AE53" s="16"/>
      <c r="AF53" s="16"/>
      <c r="AG53" s="75">
        <v>43908</v>
      </c>
      <c r="AH53" s="16"/>
      <c r="AI53" s="16"/>
      <c r="AJ53" s="16"/>
      <c r="AK53" s="16"/>
      <c r="AL53" s="16"/>
      <c r="AM53" s="16"/>
      <c r="AN53" s="16"/>
      <c r="AO53" s="16"/>
      <c r="AP53" s="16"/>
      <c r="AQ53" s="16">
        <v>20220106</v>
      </c>
    </row>
    <row r="54" spans="1:43" x14ac:dyDescent="0.25">
      <c r="A54" s="16">
        <v>890399047</v>
      </c>
      <c r="B54" s="16" t="s">
        <v>343</v>
      </c>
      <c r="C54" s="16" t="s">
        <v>70</v>
      </c>
      <c r="D54" s="16">
        <v>287921</v>
      </c>
      <c r="E54" s="16"/>
      <c r="F54" s="16"/>
      <c r="G54" s="16"/>
      <c r="H54" s="16" t="s">
        <v>687</v>
      </c>
      <c r="I54" s="16" t="s">
        <v>476</v>
      </c>
      <c r="J54" s="75">
        <v>43937</v>
      </c>
      <c r="K54" s="78">
        <v>54400</v>
      </c>
      <c r="L54" s="78">
        <v>54400</v>
      </c>
      <c r="M54" s="16" t="s">
        <v>345</v>
      </c>
      <c r="N54" s="16" t="s">
        <v>35</v>
      </c>
      <c r="O54" s="16"/>
      <c r="P54" s="16"/>
      <c r="Q54" s="16"/>
      <c r="R54" s="16" t="s">
        <v>346</v>
      </c>
      <c r="S54" s="78"/>
      <c r="T54" s="78"/>
      <c r="U54" s="16"/>
      <c r="V54" s="78"/>
      <c r="W54" s="16"/>
      <c r="X54" s="78"/>
      <c r="Y54" s="78"/>
      <c r="Z54" s="16"/>
      <c r="AA54" s="78"/>
      <c r="AB54" s="16"/>
      <c r="AC54" s="16"/>
      <c r="AD54" s="16"/>
      <c r="AE54" s="16"/>
      <c r="AF54" s="16"/>
      <c r="AG54" s="75">
        <v>43937</v>
      </c>
      <c r="AH54" s="16"/>
      <c r="AI54" s="16"/>
      <c r="AJ54" s="16"/>
      <c r="AK54" s="16"/>
      <c r="AL54" s="16"/>
      <c r="AM54" s="16"/>
      <c r="AN54" s="16"/>
      <c r="AO54" s="16"/>
      <c r="AP54" s="16"/>
      <c r="AQ54" s="16">
        <v>20220106</v>
      </c>
    </row>
    <row r="55" spans="1:43" x14ac:dyDescent="0.25">
      <c r="A55" s="16">
        <v>890399047</v>
      </c>
      <c r="B55" s="16" t="s">
        <v>343</v>
      </c>
      <c r="C55" s="16" t="s">
        <v>70</v>
      </c>
      <c r="D55" s="16">
        <v>288134</v>
      </c>
      <c r="E55" s="16"/>
      <c r="F55" s="16"/>
      <c r="G55" s="16"/>
      <c r="H55" s="16" t="s">
        <v>688</v>
      </c>
      <c r="I55" s="16" t="s">
        <v>477</v>
      </c>
      <c r="J55" s="75">
        <v>43941</v>
      </c>
      <c r="K55" s="78">
        <v>54400</v>
      </c>
      <c r="L55" s="78">
        <v>54400</v>
      </c>
      <c r="M55" s="16" t="s">
        <v>345</v>
      </c>
      <c r="N55" s="16" t="s">
        <v>35</v>
      </c>
      <c r="O55" s="16"/>
      <c r="P55" s="16"/>
      <c r="Q55" s="16"/>
      <c r="R55" s="16" t="s">
        <v>346</v>
      </c>
      <c r="S55" s="78"/>
      <c r="T55" s="78"/>
      <c r="U55" s="16"/>
      <c r="V55" s="78"/>
      <c r="W55" s="16"/>
      <c r="X55" s="78"/>
      <c r="Y55" s="78"/>
      <c r="Z55" s="16"/>
      <c r="AA55" s="78"/>
      <c r="AB55" s="16"/>
      <c r="AC55" s="16"/>
      <c r="AD55" s="16"/>
      <c r="AE55" s="16"/>
      <c r="AF55" s="16"/>
      <c r="AG55" s="75">
        <v>43941</v>
      </c>
      <c r="AH55" s="16"/>
      <c r="AI55" s="16"/>
      <c r="AJ55" s="16"/>
      <c r="AK55" s="16"/>
      <c r="AL55" s="16"/>
      <c r="AM55" s="16"/>
      <c r="AN55" s="16"/>
      <c r="AO55" s="16"/>
      <c r="AP55" s="16"/>
      <c r="AQ55" s="16">
        <v>20220106</v>
      </c>
    </row>
    <row r="56" spans="1:43" x14ac:dyDescent="0.25">
      <c r="A56" s="16">
        <v>890399047</v>
      </c>
      <c r="B56" s="16" t="s">
        <v>343</v>
      </c>
      <c r="C56" s="16" t="s">
        <v>70</v>
      </c>
      <c r="D56" s="16">
        <v>288683</v>
      </c>
      <c r="E56" s="16"/>
      <c r="F56" s="16"/>
      <c r="G56" s="16"/>
      <c r="H56" s="16" t="s">
        <v>689</v>
      </c>
      <c r="I56" s="16" t="s">
        <v>478</v>
      </c>
      <c r="J56" s="75">
        <v>43948</v>
      </c>
      <c r="K56" s="78">
        <v>54400</v>
      </c>
      <c r="L56" s="78">
        <v>54400</v>
      </c>
      <c r="M56" s="16" t="s">
        <v>345</v>
      </c>
      <c r="N56" s="16" t="s">
        <v>35</v>
      </c>
      <c r="O56" s="16"/>
      <c r="P56" s="16"/>
      <c r="Q56" s="16"/>
      <c r="R56" s="16" t="s">
        <v>346</v>
      </c>
      <c r="S56" s="78"/>
      <c r="T56" s="78"/>
      <c r="U56" s="16"/>
      <c r="V56" s="78"/>
      <c r="W56" s="16"/>
      <c r="X56" s="78"/>
      <c r="Y56" s="78"/>
      <c r="Z56" s="16"/>
      <c r="AA56" s="78"/>
      <c r="AB56" s="16"/>
      <c r="AC56" s="16"/>
      <c r="AD56" s="16"/>
      <c r="AE56" s="16"/>
      <c r="AF56" s="16"/>
      <c r="AG56" s="75">
        <v>43948</v>
      </c>
      <c r="AH56" s="16"/>
      <c r="AI56" s="16"/>
      <c r="AJ56" s="16"/>
      <c r="AK56" s="16"/>
      <c r="AL56" s="16"/>
      <c r="AM56" s="16"/>
      <c r="AN56" s="16"/>
      <c r="AO56" s="16"/>
      <c r="AP56" s="16"/>
      <c r="AQ56" s="16">
        <v>20220106</v>
      </c>
    </row>
    <row r="57" spans="1:43" x14ac:dyDescent="0.25">
      <c r="A57" s="16">
        <v>890399047</v>
      </c>
      <c r="B57" s="16" t="s">
        <v>343</v>
      </c>
      <c r="C57" s="16" t="s">
        <v>70</v>
      </c>
      <c r="D57" s="16">
        <v>289038</v>
      </c>
      <c r="E57" s="16"/>
      <c r="F57" s="16"/>
      <c r="G57" s="16"/>
      <c r="H57" s="16" t="s">
        <v>690</v>
      </c>
      <c r="I57" s="16" t="s">
        <v>479</v>
      </c>
      <c r="J57" s="75">
        <v>43951</v>
      </c>
      <c r="K57" s="78">
        <v>54400</v>
      </c>
      <c r="L57" s="78">
        <v>54400</v>
      </c>
      <c r="M57" s="16" t="s">
        <v>345</v>
      </c>
      <c r="N57" s="16" t="s">
        <v>35</v>
      </c>
      <c r="O57" s="16"/>
      <c r="P57" s="16"/>
      <c r="Q57" s="16"/>
      <c r="R57" s="16" t="s">
        <v>346</v>
      </c>
      <c r="S57" s="78"/>
      <c r="T57" s="78"/>
      <c r="U57" s="16"/>
      <c r="V57" s="78"/>
      <c r="W57" s="16"/>
      <c r="X57" s="78"/>
      <c r="Y57" s="78"/>
      <c r="Z57" s="16"/>
      <c r="AA57" s="78"/>
      <c r="AB57" s="16"/>
      <c r="AC57" s="16"/>
      <c r="AD57" s="16"/>
      <c r="AE57" s="16"/>
      <c r="AF57" s="16"/>
      <c r="AG57" s="75">
        <v>43951</v>
      </c>
      <c r="AH57" s="16"/>
      <c r="AI57" s="16"/>
      <c r="AJ57" s="16"/>
      <c r="AK57" s="16"/>
      <c r="AL57" s="16"/>
      <c r="AM57" s="16"/>
      <c r="AN57" s="16"/>
      <c r="AO57" s="16"/>
      <c r="AP57" s="16"/>
      <c r="AQ57" s="16">
        <v>20220106</v>
      </c>
    </row>
    <row r="58" spans="1:43" x14ac:dyDescent="0.25">
      <c r="A58" s="16">
        <v>890399047</v>
      </c>
      <c r="B58" s="16" t="s">
        <v>343</v>
      </c>
      <c r="C58" s="16" t="s">
        <v>70</v>
      </c>
      <c r="D58" s="16">
        <v>289114</v>
      </c>
      <c r="E58" s="16"/>
      <c r="F58" s="16"/>
      <c r="G58" s="16"/>
      <c r="H58" s="16" t="s">
        <v>691</v>
      </c>
      <c r="I58" s="16" t="s">
        <v>480</v>
      </c>
      <c r="J58" s="75">
        <v>43954</v>
      </c>
      <c r="K58" s="78">
        <v>217300</v>
      </c>
      <c r="L58" s="78">
        <v>217300</v>
      </c>
      <c r="M58" s="16" t="s">
        <v>345</v>
      </c>
      <c r="N58" s="16" t="s">
        <v>35</v>
      </c>
      <c r="O58" s="16"/>
      <c r="P58" s="16"/>
      <c r="Q58" s="16"/>
      <c r="R58" s="16" t="s">
        <v>346</v>
      </c>
      <c r="S58" s="78"/>
      <c r="T58" s="78"/>
      <c r="U58" s="16"/>
      <c r="V58" s="78"/>
      <c r="W58" s="16"/>
      <c r="X58" s="78"/>
      <c r="Y58" s="78"/>
      <c r="Z58" s="16"/>
      <c r="AA58" s="78"/>
      <c r="AB58" s="16"/>
      <c r="AC58" s="16"/>
      <c r="AD58" s="16"/>
      <c r="AE58" s="16"/>
      <c r="AF58" s="16"/>
      <c r="AG58" s="75">
        <v>43954</v>
      </c>
      <c r="AH58" s="16"/>
      <c r="AI58" s="16"/>
      <c r="AJ58" s="16"/>
      <c r="AK58" s="16"/>
      <c r="AL58" s="16"/>
      <c r="AM58" s="16"/>
      <c r="AN58" s="16"/>
      <c r="AO58" s="16"/>
      <c r="AP58" s="16"/>
      <c r="AQ58" s="16">
        <v>20220106</v>
      </c>
    </row>
    <row r="59" spans="1:43" x14ac:dyDescent="0.25">
      <c r="A59" s="16">
        <v>890399047</v>
      </c>
      <c r="B59" s="16" t="s">
        <v>343</v>
      </c>
      <c r="C59" s="16" t="s">
        <v>70</v>
      </c>
      <c r="D59" s="16">
        <v>289792</v>
      </c>
      <c r="E59" s="16"/>
      <c r="F59" s="16"/>
      <c r="G59" s="16"/>
      <c r="H59" s="16" t="s">
        <v>692</v>
      </c>
      <c r="I59" s="16" t="s">
        <v>481</v>
      </c>
      <c r="J59" s="75">
        <v>43970</v>
      </c>
      <c r="K59" s="78">
        <v>55300</v>
      </c>
      <c r="L59" s="78">
        <v>55300</v>
      </c>
      <c r="M59" s="16" t="s">
        <v>345</v>
      </c>
      <c r="N59" s="16" t="s">
        <v>35</v>
      </c>
      <c r="O59" s="16"/>
      <c r="P59" s="16"/>
      <c r="Q59" s="16"/>
      <c r="R59" s="16" t="s">
        <v>346</v>
      </c>
      <c r="S59" s="78"/>
      <c r="T59" s="78"/>
      <c r="U59" s="16"/>
      <c r="V59" s="78"/>
      <c r="W59" s="16"/>
      <c r="X59" s="78"/>
      <c r="Y59" s="78"/>
      <c r="Z59" s="16"/>
      <c r="AA59" s="78"/>
      <c r="AB59" s="16"/>
      <c r="AC59" s="16"/>
      <c r="AD59" s="16"/>
      <c r="AE59" s="16"/>
      <c r="AF59" s="16"/>
      <c r="AG59" s="75">
        <v>43970</v>
      </c>
      <c r="AH59" s="16"/>
      <c r="AI59" s="16"/>
      <c r="AJ59" s="16"/>
      <c r="AK59" s="16"/>
      <c r="AL59" s="16"/>
      <c r="AM59" s="16"/>
      <c r="AN59" s="16"/>
      <c r="AO59" s="16"/>
      <c r="AP59" s="16"/>
      <c r="AQ59" s="16">
        <v>20220106</v>
      </c>
    </row>
    <row r="60" spans="1:43" x14ac:dyDescent="0.25">
      <c r="A60" s="16">
        <v>890399047</v>
      </c>
      <c r="B60" s="16" t="s">
        <v>343</v>
      </c>
      <c r="C60" s="16" t="s">
        <v>70</v>
      </c>
      <c r="D60" s="16">
        <v>290600</v>
      </c>
      <c r="E60" s="16"/>
      <c r="F60" s="16"/>
      <c r="G60" s="16"/>
      <c r="H60" s="16" t="s">
        <v>693</v>
      </c>
      <c r="I60" s="16" t="s">
        <v>482</v>
      </c>
      <c r="J60" s="75">
        <v>43985</v>
      </c>
      <c r="K60" s="78">
        <v>233931</v>
      </c>
      <c r="L60" s="78">
        <v>233931</v>
      </c>
      <c r="M60" s="16" t="s">
        <v>345</v>
      </c>
      <c r="N60" s="16" t="s">
        <v>35</v>
      </c>
      <c r="O60" s="16"/>
      <c r="P60" s="16"/>
      <c r="Q60" s="16"/>
      <c r="R60" s="16" t="s">
        <v>346</v>
      </c>
      <c r="S60" s="78"/>
      <c r="T60" s="78"/>
      <c r="U60" s="16"/>
      <c r="V60" s="78"/>
      <c r="W60" s="16"/>
      <c r="X60" s="78"/>
      <c r="Y60" s="78"/>
      <c r="Z60" s="16"/>
      <c r="AA60" s="78"/>
      <c r="AB60" s="16"/>
      <c r="AC60" s="16"/>
      <c r="AD60" s="16"/>
      <c r="AE60" s="16"/>
      <c r="AF60" s="16"/>
      <c r="AG60" s="75">
        <v>43985</v>
      </c>
      <c r="AH60" s="16"/>
      <c r="AI60" s="16"/>
      <c r="AJ60" s="16"/>
      <c r="AK60" s="16"/>
      <c r="AL60" s="16"/>
      <c r="AM60" s="16"/>
      <c r="AN60" s="16"/>
      <c r="AO60" s="16"/>
      <c r="AP60" s="16"/>
      <c r="AQ60" s="16">
        <v>20220106</v>
      </c>
    </row>
    <row r="61" spans="1:43" x14ac:dyDescent="0.25">
      <c r="A61" s="16">
        <v>890399047</v>
      </c>
      <c r="B61" s="16" t="s">
        <v>343</v>
      </c>
      <c r="C61" s="16" t="s">
        <v>70</v>
      </c>
      <c r="D61" s="16">
        <v>290631</v>
      </c>
      <c r="E61" s="16"/>
      <c r="F61" s="16"/>
      <c r="G61" s="16"/>
      <c r="H61" s="16" t="s">
        <v>694</v>
      </c>
      <c r="I61" s="16" t="s">
        <v>483</v>
      </c>
      <c r="J61" s="75">
        <v>43986</v>
      </c>
      <c r="K61" s="78">
        <v>117884</v>
      </c>
      <c r="L61" s="78">
        <v>117884</v>
      </c>
      <c r="M61" s="16" t="s">
        <v>345</v>
      </c>
      <c r="N61" s="16" t="s">
        <v>35</v>
      </c>
      <c r="O61" s="16"/>
      <c r="P61" s="16"/>
      <c r="Q61" s="16"/>
      <c r="R61" s="16" t="s">
        <v>346</v>
      </c>
      <c r="S61" s="78"/>
      <c r="T61" s="78"/>
      <c r="U61" s="16"/>
      <c r="V61" s="78"/>
      <c r="W61" s="16"/>
      <c r="X61" s="78"/>
      <c r="Y61" s="78"/>
      <c r="Z61" s="16"/>
      <c r="AA61" s="78"/>
      <c r="AB61" s="16"/>
      <c r="AC61" s="16"/>
      <c r="AD61" s="16"/>
      <c r="AE61" s="16"/>
      <c r="AF61" s="16"/>
      <c r="AG61" s="75">
        <v>43986</v>
      </c>
      <c r="AH61" s="16"/>
      <c r="AI61" s="16"/>
      <c r="AJ61" s="16"/>
      <c r="AK61" s="16"/>
      <c r="AL61" s="16"/>
      <c r="AM61" s="16"/>
      <c r="AN61" s="16"/>
      <c r="AO61" s="16"/>
      <c r="AP61" s="16"/>
      <c r="AQ61" s="16">
        <v>20220106</v>
      </c>
    </row>
    <row r="62" spans="1:43" x14ac:dyDescent="0.25">
      <c r="A62" s="16">
        <v>890399047</v>
      </c>
      <c r="B62" s="16" t="s">
        <v>343</v>
      </c>
      <c r="C62" s="16" t="s">
        <v>70</v>
      </c>
      <c r="D62" s="16">
        <v>291205</v>
      </c>
      <c r="E62" s="16"/>
      <c r="F62" s="16"/>
      <c r="G62" s="16"/>
      <c r="H62" s="16" t="s">
        <v>695</v>
      </c>
      <c r="I62" s="16" t="s">
        <v>484</v>
      </c>
      <c r="J62" s="75">
        <v>44001</v>
      </c>
      <c r="K62" s="78">
        <v>101100</v>
      </c>
      <c r="L62" s="78">
        <v>101100</v>
      </c>
      <c r="M62" s="16" t="s">
        <v>345</v>
      </c>
      <c r="N62" s="16" t="s">
        <v>35</v>
      </c>
      <c r="O62" s="16"/>
      <c r="P62" s="16"/>
      <c r="Q62" s="16"/>
      <c r="R62" s="16" t="s">
        <v>346</v>
      </c>
      <c r="S62" s="78"/>
      <c r="T62" s="78"/>
      <c r="U62" s="16"/>
      <c r="V62" s="78"/>
      <c r="W62" s="16"/>
      <c r="X62" s="78"/>
      <c r="Y62" s="78"/>
      <c r="Z62" s="16"/>
      <c r="AA62" s="78"/>
      <c r="AB62" s="16"/>
      <c r="AC62" s="16"/>
      <c r="AD62" s="16"/>
      <c r="AE62" s="16"/>
      <c r="AF62" s="16"/>
      <c r="AG62" s="75">
        <v>44001</v>
      </c>
      <c r="AH62" s="16"/>
      <c r="AI62" s="16"/>
      <c r="AJ62" s="16"/>
      <c r="AK62" s="16"/>
      <c r="AL62" s="16"/>
      <c r="AM62" s="16"/>
      <c r="AN62" s="16"/>
      <c r="AO62" s="16"/>
      <c r="AP62" s="16"/>
      <c r="AQ62" s="16">
        <v>20220106</v>
      </c>
    </row>
    <row r="63" spans="1:43" x14ac:dyDescent="0.25">
      <c r="A63" s="16">
        <v>890399047</v>
      </c>
      <c r="B63" s="16" t="s">
        <v>343</v>
      </c>
      <c r="C63" s="16" t="s">
        <v>70</v>
      </c>
      <c r="D63" s="16">
        <v>291381</v>
      </c>
      <c r="E63" s="16"/>
      <c r="F63" s="16"/>
      <c r="G63" s="16"/>
      <c r="H63" s="16" t="s">
        <v>696</v>
      </c>
      <c r="I63" s="16" t="s">
        <v>485</v>
      </c>
      <c r="J63" s="75">
        <v>44005</v>
      </c>
      <c r="K63" s="78">
        <v>54400</v>
      </c>
      <c r="L63" s="78">
        <v>54400</v>
      </c>
      <c r="M63" s="16" t="s">
        <v>345</v>
      </c>
      <c r="N63" s="16" t="s">
        <v>35</v>
      </c>
      <c r="O63" s="16"/>
      <c r="P63" s="16"/>
      <c r="Q63" s="16"/>
      <c r="R63" s="16" t="s">
        <v>346</v>
      </c>
      <c r="S63" s="78"/>
      <c r="T63" s="78"/>
      <c r="U63" s="16"/>
      <c r="V63" s="78"/>
      <c r="W63" s="16"/>
      <c r="X63" s="78"/>
      <c r="Y63" s="78"/>
      <c r="Z63" s="16"/>
      <c r="AA63" s="78"/>
      <c r="AB63" s="16"/>
      <c r="AC63" s="16"/>
      <c r="AD63" s="16"/>
      <c r="AE63" s="16"/>
      <c r="AF63" s="16"/>
      <c r="AG63" s="75">
        <v>44005</v>
      </c>
      <c r="AH63" s="16"/>
      <c r="AI63" s="16"/>
      <c r="AJ63" s="16"/>
      <c r="AK63" s="16"/>
      <c r="AL63" s="16"/>
      <c r="AM63" s="16"/>
      <c r="AN63" s="16"/>
      <c r="AO63" s="16"/>
      <c r="AP63" s="16"/>
      <c r="AQ63" s="16">
        <v>20220106</v>
      </c>
    </row>
    <row r="64" spans="1:43" x14ac:dyDescent="0.25">
      <c r="A64" s="16">
        <v>890399047</v>
      </c>
      <c r="B64" s="16" t="s">
        <v>343</v>
      </c>
      <c r="C64" s="16" t="s">
        <v>70</v>
      </c>
      <c r="D64" s="16">
        <v>292267</v>
      </c>
      <c r="E64" s="16"/>
      <c r="F64" s="16"/>
      <c r="G64" s="16"/>
      <c r="H64" s="16" t="s">
        <v>697</v>
      </c>
      <c r="I64" s="16" t="s">
        <v>486</v>
      </c>
      <c r="J64" s="75">
        <v>44020</v>
      </c>
      <c r="K64" s="78">
        <v>219400</v>
      </c>
      <c r="L64" s="78">
        <v>219400</v>
      </c>
      <c r="M64" s="16" t="s">
        <v>345</v>
      </c>
      <c r="N64" s="16" t="s">
        <v>35</v>
      </c>
      <c r="O64" s="16"/>
      <c r="P64" s="16"/>
      <c r="Q64" s="16"/>
      <c r="R64" s="16" t="s">
        <v>346</v>
      </c>
      <c r="S64" s="78"/>
      <c r="T64" s="78"/>
      <c r="U64" s="16"/>
      <c r="V64" s="78"/>
      <c r="W64" s="16"/>
      <c r="X64" s="78"/>
      <c r="Y64" s="78"/>
      <c r="Z64" s="16"/>
      <c r="AA64" s="78"/>
      <c r="AB64" s="16"/>
      <c r="AC64" s="16"/>
      <c r="AD64" s="16"/>
      <c r="AE64" s="16"/>
      <c r="AF64" s="16"/>
      <c r="AG64" s="75">
        <v>44020</v>
      </c>
      <c r="AH64" s="16"/>
      <c r="AI64" s="16"/>
      <c r="AJ64" s="16"/>
      <c r="AK64" s="16"/>
      <c r="AL64" s="16"/>
      <c r="AM64" s="16"/>
      <c r="AN64" s="16"/>
      <c r="AO64" s="16"/>
      <c r="AP64" s="16"/>
      <c r="AQ64" s="16">
        <v>20220106</v>
      </c>
    </row>
    <row r="65" spans="1:43" x14ac:dyDescent="0.25">
      <c r="A65" s="16">
        <v>890399047</v>
      </c>
      <c r="B65" s="16" t="s">
        <v>343</v>
      </c>
      <c r="C65" s="16" t="s">
        <v>70</v>
      </c>
      <c r="D65" s="16">
        <v>292606</v>
      </c>
      <c r="E65" s="16"/>
      <c r="F65" s="16"/>
      <c r="G65" s="16"/>
      <c r="H65" s="16" t="s">
        <v>698</v>
      </c>
      <c r="I65" s="16" t="s">
        <v>487</v>
      </c>
      <c r="J65" s="75">
        <v>44025</v>
      </c>
      <c r="K65" s="78">
        <v>366400</v>
      </c>
      <c r="L65" s="78">
        <v>366400</v>
      </c>
      <c r="M65" s="16" t="s">
        <v>345</v>
      </c>
      <c r="N65" s="16" t="s">
        <v>35</v>
      </c>
      <c r="O65" s="16"/>
      <c r="P65" s="16"/>
      <c r="Q65" s="16"/>
      <c r="R65" s="16" t="s">
        <v>346</v>
      </c>
      <c r="S65" s="78"/>
      <c r="T65" s="78"/>
      <c r="U65" s="16"/>
      <c r="V65" s="78"/>
      <c r="W65" s="16"/>
      <c r="X65" s="78"/>
      <c r="Y65" s="78"/>
      <c r="Z65" s="16"/>
      <c r="AA65" s="78"/>
      <c r="AB65" s="16"/>
      <c r="AC65" s="16"/>
      <c r="AD65" s="16"/>
      <c r="AE65" s="16"/>
      <c r="AF65" s="16"/>
      <c r="AG65" s="75">
        <v>44025</v>
      </c>
      <c r="AH65" s="16"/>
      <c r="AI65" s="16"/>
      <c r="AJ65" s="16"/>
      <c r="AK65" s="16"/>
      <c r="AL65" s="16"/>
      <c r="AM65" s="16"/>
      <c r="AN65" s="16"/>
      <c r="AO65" s="16"/>
      <c r="AP65" s="16"/>
      <c r="AQ65" s="16">
        <v>20220106</v>
      </c>
    </row>
    <row r="66" spans="1:43" x14ac:dyDescent="0.25">
      <c r="A66" s="16">
        <v>890399047</v>
      </c>
      <c r="B66" s="16" t="s">
        <v>343</v>
      </c>
      <c r="C66" s="16" t="s">
        <v>19</v>
      </c>
      <c r="D66" s="16">
        <v>22322</v>
      </c>
      <c r="E66" s="16" t="s">
        <v>19</v>
      </c>
      <c r="F66" s="16">
        <v>22322</v>
      </c>
      <c r="G66" s="16">
        <v>1221057519</v>
      </c>
      <c r="H66" s="16" t="s">
        <v>699</v>
      </c>
      <c r="I66" s="16" t="s">
        <v>488</v>
      </c>
      <c r="J66" s="75">
        <v>42581</v>
      </c>
      <c r="K66" s="78">
        <v>64300</v>
      </c>
      <c r="L66" s="78">
        <v>0</v>
      </c>
      <c r="M66" s="16"/>
      <c r="N66" s="16" t="s">
        <v>24</v>
      </c>
      <c r="O66" s="16"/>
      <c r="P66" s="16"/>
      <c r="Q66" s="16"/>
      <c r="R66" s="16" t="s">
        <v>347</v>
      </c>
      <c r="S66" s="78">
        <v>64300</v>
      </c>
      <c r="T66" s="78">
        <v>0</v>
      </c>
      <c r="U66" s="16"/>
      <c r="V66" s="78">
        <v>0</v>
      </c>
      <c r="W66" s="16"/>
      <c r="X66" s="78">
        <v>64300</v>
      </c>
      <c r="Y66" s="78">
        <v>0</v>
      </c>
      <c r="Z66" s="16">
        <v>0</v>
      </c>
      <c r="AA66" s="78">
        <v>64300</v>
      </c>
      <c r="AB66" s="16">
        <v>4800016311</v>
      </c>
      <c r="AC66" s="75">
        <v>42672</v>
      </c>
      <c r="AD66" s="16">
        <v>110700</v>
      </c>
      <c r="AE66" s="16">
        <v>153497302631870</v>
      </c>
      <c r="AF66" s="16" t="s">
        <v>348</v>
      </c>
      <c r="AG66" s="75">
        <v>42581</v>
      </c>
      <c r="AH66" s="16"/>
      <c r="AI66" s="16">
        <v>2</v>
      </c>
      <c r="AJ66" s="16"/>
      <c r="AK66" s="16"/>
      <c r="AL66" s="16">
        <v>1</v>
      </c>
      <c r="AM66" s="16">
        <v>20160830</v>
      </c>
      <c r="AN66" s="16">
        <v>20160811</v>
      </c>
      <c r="AO66" s="16">
        <v>64300</v>
      </c>
      <c r="AP66" s="16">
        <v>0</v>
      </c>
      <c r="AQ66" s="16">
        <v>20220106</v>
      </c>
    </row>
    <row r="67" spans="1:43" x14ac:dyDescent="0.25">
      <c r="A67" s="16">
        <v>890399047</v>
      </c>
      <c r="B67" s="16" t="s">
        <v>343</v>
      </c>
      <c r="C67" s="16" t="s">
        <v>70</v>
      </c>
      <c r="D67" s="16">
        <v>238567</v>
      </c>
      <c r="E67" s="16" t="s">
        <v>70</v>
      </c>
      <c r="F67" s="16">
        <v>238567</v>
      </c>
      <c r="G67" s="16">
        <v>1221534503</v>
      </c>
      <c r="H67" s="16" t="s">
        <v>700</v>
      </c>
      <c r="I67" s="16" t="s">
        <v>489</v>
      </c>
      <c r="J67" s="75">
        <v>43772</v>
      </c>
      <c r="K67" s="78">
        <v>153574</v>
      </c>
      <c r="L67" s="78">
        <v>0</v>
      </c>
      <c r="M67" s="16"/>
      <c r="N67" s="16" t="s">
        <v>24</v>
      </c>
      <c r="O67" s="16"/>
      <c r="P67" s="16"/>
      <c r="Q67" s="16"/>
      <c r="R67" s="16" t="s">
        <v>347</v>
      </c>
      <c r="S67" s="78">
        <v>153574</v>
      </c>
      <c r="T67" s="78">
        <v>0</v>
      </c>
      <c r="U67" s="16"/>
      <c r="V67" s="78">
        <v>0</v>
      </c>
      <c r="W67" s="16"/>
      <c r="X67" s="78">
        <v>153574</v>
      </c>
      <c r="Y67" s="78">
        <v>0</v>
      </c>
      <c r="Z67" s="16">
        <v>0</v>
      </c>
      <c r="AA67" s="78">
        <v>153574</v>
      </c>
      <c r="AB67" s="16">
        <v>4800036170</v>
      </c>
      <c r="AC67" s="75">
        <v>43860</v>
      </c>
      <c r="AD67" s="16">
        <v>3928493</v>
      </c>
      <c r="AE67" s="16">
        <v>193078523536716</v>
      </c>
      <c r="AF67" s="16"/>
      <c r="AG67" s="75">
        <v>43772</v>
      </c>
      <c r="AH67" s="16"/>
      <c r="AI67" s="16">
        <v>2</v>
      </c>
      <c r="AJ67" s="16"/>
      <c r="AK67" s="16"/>
      <c r="AL67" s="16">
        <v>1</v>
      </c>
      <c r="AM67" s="16">
        <v>20191230</v>
      </c>
      <c r="AN67" s="16">
        <v>20191210</v>
      </c>
      <c r="AO67" s="16">
        <v>153574</v>
      </c>
      <c r="AP67" s="16">
        <v>0</v>
      </c>
      <c r="AQ67" s="16">
        <v>20220106</v>
      </c>
    </row>
    <row r="68" spans="1:43" x14ac:dyDescent="0.25">
      <c r="A68" s="16">
        <v>890399047</v>
      </c>
      <c r="B68" s="16" t="s">
        <v>343</v>
      </c>
      <c r="C68" s="16" t="s">
        <v>70</v>
      </c>
      <c r="D68" s="16">
        <v>240189</v>
      </c>
      <c r="E68" s="16" t="s">
        <v>70</v>
      </c>
      <c r="F68" s="16">
        <v>240189</v>
      </c>
      <c r="G68" s="16">
        <v>1221534504</v>
      </c>
      <c r="H68" s="16" t="s">
        <v>701</v>
      </c>
      <c r="I68" s="16" t="s">
        <v>490</v>
      </c>
      <c r="J68" s="75">
        <v>43777</v>
      </c>
      <c r="K68" s="78">
        <v>532557</v>
      </c>
      <c r="L68" s="78">
        <v>0</v>
      </c>
      <c r="M68" s="16"/>
      <c r="N68" s="16" t="s">
        <v>24</v>
      </c>
      <c r="O68" s="16"/>
      <c r="P68" s="16"/>
      <c r="Q68" s="16"/>
      <c r="R68" s="16" t="s">
        <v>347</v>
      </c>
      <c r="S68" s="78">
        <v>532557</v>
      </c>
      <c r="T68" s="78">
        <v>0</v>
      </c>
      <c r="U68" s="16"/>
      <c r="V68" s="78">
        <v>0</v>
      </c>
      <c r="W68" s="16"/>
      <c r="X68" s="78">
        <v>532557</v>
      </c>
      <c r="Y68" s="78">
        <v>0</v>
      </c>
      <c r="Z68" s="16">
        <v>0</v>
      </c>
      <c r="AA68" s="78">
        <v>532557</v>
      </c>
      <c r="AB68" s="16">
        <v>4800036170</v>
      </c>
      <c r="AC68" s="75">
        <v>43860</v>
      </c>
      <c r="AD68" s="16">
        <v>3928493</v>
      </c>
      <c r="AE68" s="16">
        <v>193108523100667</v>
      </c>
      <c r="AF68" s="16"/>
      <c r="AG68" s="75">
        <v>43777</v>
      </c>
      <c r="AH68" s="16"/>
      <c r="AI68" s="16">
        <v>2</v>
      </c>
      <c r="AJ68" s="16"/>
      <c r="AK68" s="16"/>
      <c r="AL68" s="16">
        <v>1</v>
      </c>
      <c r="AM68" s="16">
        <v>20191230</v>
      </c>
      <c r="AN68" s="16">
        <v>20191210</v>
      </c>
      <c r="AO68" s="16">
        <v>532557</v>
      </c>
      <c r="AP68" s="16">
        <v>0</v>
      </c>
      <c r="AQ68" s="16">
        <v>20220106</v>
      </c>
    </row>
    <row r="69" spans="1:43" x14ac:dyDescent="0.25">
      <c r="A69" s="16">
        <v>890399047</v>
      </c>
      <c r="B69" s="16" t="s">
        <v>343</v>
      </c>
      <c r="C69" s="16" t="s">
        <v>70</v>
      </c>
      <c r="D69" s="16">
        <v>257134</v>
      </c>
      <c r="E69" s="16" t="s">
        <v>70</v>
      </c>
      <c r="F69" s="16">
        <v>257134</v>
      </c>
      <c r="G69" s="16">
        <v>1221552080</v>
      </c>
      <c r="H69" s="16" t="s">
        <v>702</v>
      </c>
      <c r="I69" s="16" t="s">
        <v>491</v>
      </c>
      <c r="J69" s="75">
        <v>43834</v>
      </c>
      <c r="K69" s="78">
        <v>196752</v>
      </c>
      <c r="L69" s="78">
        <v>0</v>
      </c>
      <c r="M69" s="16"/>
      <c r="N69" s="16" t="s">
        <v>24</v>
      </c>
      <c r="O69" s="16"/>
      <c r="P69" s="16"/>
      <c r="Q69" s="16"/>
      <c r="R69" s="16" t="s">
        <v>347</v>
      </c>
      <c r="S69" s="78">
        <v>196752</v>
      </c>
      <c r="T69" s="78">
        <v>0</v>
      </c>
      <c r="U69" s="16"/>
      <c r="V69" s="78">
        <v>0</v>
      </c>
      <c r="W69" s="16"/>
      <c r="X69" s="78">
        <v>196752</v>
      </c>
      <c r="Y69" s="78">
        <v>0</v>
      </c>
      <c r="Z69" s="16">
        <v>0</v>
      </c>
      <c r="AA69" s="78">
        <v>196752</v>
      </c>
      <c r="AB69" s="16">
        <v>4800037629</v>
      </c>
      <c r="AC69" s="75">
        <v>43949</v>
      </c>
      <c r="AD69" s="16">
        <v>2054823</v>
      </c>
      <c r="AE69" s="16">
        <v>200038523669429</v>
      </c>
      <c r="AF69" s="16"/>
      <c r="AG69" s="75">
        <v>43834</v>
      </c>
      <c r="AH69" s="16"/>
      <c r="AI69" s="16">
        <v>2</v>
      </c>
      <c r="AJ69" s="16"/>
      <c r="AK69" s="16"/>
      <c r="AL69" s="16">
        <v>1</v>
      </c>
      <c r="AM69" s="16">
        <v>20200229</v>
      </c>
      <c r="AN69" s="16">
        <v>20200205</v>
      </c>
      <c r="AO69" s="16">
        <v>196752</v>
      </c>
      <c r="AP69" s="16">
        <v>0</v>
      </c>
      <c r="AQ69" s="16">
        <v>20220106</v>
      </c>
    </row>
    <row r="70" spans="1:43" x14ac:dyDescent="0.25">
      <c r="A70" s="16">
        <v>890399047</v>
      </c>
      <c r="B70" s="16" t="s">
        <v>343</v>
      </c>
      <c r="C70" s="16" t="s">
        <v>70</v>
      </c>
      <c r="D70" s="16">
        <v>258212</v>
      </c>
      <c r="E70" s="16" t="s">
        <v>70</v>
      </c>
      <c r="F70" s="16">
        <v>258212</v>
      </c>
      <c r="G70" s="16">
        <v>1221547935</v>
      </c>
      <c r="H70" s="16" t="s">
        <v>703</v>
      </c>
      <c r="I70" s="16" t="s">
        <v>492</v>
      </c>
      <c r="J70" s="75">
        <v>43839</v>
      </c>
      <c r="K70" s="78">
        <v>95900</v>
      </c>
      <c r="L70" s="78">
        <v>0</v>
      </c>
      <c r="M70" s="16"/>
      <c r="N70" s="16" t="s">
        <v>24</v>
      </c>
      <c r="O70" s="16"/>
      <c r="P70" s="16"/>
      <c r="Q70" s="16"/>
      <c r="R70" s="16" t="s">
        <v>347</v>
      </c>
      <c r="S70" s="78">
        <v>95900</v>
      </c>
      <c r="T70" s="78">
        <v>0</v>
      </c>
      <c r="U70" s="16"/>
      <c r="V70" s="78">
        <v>0</v>
      </c>
      <c r="W70" s="16"/>
      <c r="X70" s="78">
        <v>95900</v>
      </c>
      <c r="Y70" s="78">
        <v>0</v>
      </c>
      <c r="Z70" s="16">
        <v>0</v>
      </c>
      <c r="AA70" s="78">
        <v>95900</v>
      </c>
      <c r="AB70" s="16">
        <v>4800037629</v>
      </c>
      <c r="AC70" s="75">
        <v>43949</v>
      </c>
      <c r="AD70" s="16">
        <v>2054823</v>
      </c>
      <c r="AE70" s="16">
        <v>193458523226790</v>
      </c>
      <c r="AF70" s="16"/>
      <c r="AG70" s="75">
        <v>43839</v>
      </c>
      <c r="AH70" s="16"/>
      <c r="AI70" s="16">
        <v>2</v>
      </c>
      <c r="AJ70" s="16"/>
      <c r="AK70" s="16"/>
      <c r="AL70" s="16">
        <v>1</v>
      </c>
      <c r="AM70" s="16">
        <v>20200130</v>
      </c>
      <c r="AN70" s="16">
        <v>20200110</v>
      </c>
      <c r="AO70" s="16">
        <v>95900</v>
      </c>
      <c r="AP70" s="16">
        <v>0</v>
      </c>
      <c r="AQ70" s="16">
        <v>20220106</v>
      </c>
    </row>
    <row r="71" spans="1:43" x14ac:dyDescent="0.25">
      <c r="A71" s="16">
        <v>890399047</v>
      </c>
      <c r="B71" s="16" t="s">
        <v>343</v>
      </c>
      <c r="C71" s="16" t="s">
        <v>70</v>
      </c>
      <c r="D71" s="16">
        <v>258214</v>
      </c>
      <c r="E71" s="16" t="s">
        <v>70</v>
      </c>
      <c r="F71" s="16">
        <v>258214</v>
      </c>
      <c r="G71" s="16">
        <v>1221547936</v>
      </c>
      <c r="H71" s="16" t="s">
        <v>704</v>
      </c>
      <c r="I71" s="16" t="s">
        <v>493</v>
      </c>
      <c r="J71" s="75">
        <v>43839</v>
      </c>
      <c r="K71" s="78">
        <v>103700</v>
      </c>
      <c r="L71" s="78">
        <v>0</v>
      </c>
      <c r="M71" s="16"/>
      <c r="N71" s="16" t="s">
        <v>24</v>
      </c>
      <c r="O71" s="16"/>
      <c r="P71" s="16"/>
      <c r="Q71" s="16"/>
      <c r="R71" s="16" t="s">
        <v>347</v>
      </c>
      <c r="S71" s="78">
        <v>103700</v>
      </c>
      <c r="T71" s="78">
        <v>0</v>
      </c>
      <c r="U71" s="16"/>
      <c r="V71" s="78">
        <v>0</v>
      </c>
      <c r="W71" s="16"/>
      <c r="X71" s="78">
        <v>103700</v>
      </c>
      <c r="Y71" s="78">
        <v>0</v>
      </c>
      <c r="Z71" s="16">
        <v>0</v>
      </c>
      <c r="AA71" s="78">
        <v>103700</v>
      </c>
      <c r="AB71" s="16">
        <v>4800037629</v>
      </c>
      <c r="AC71" s="75">
        <v>43949</v>
      </c>
      <c r="AD71" s="16">
        <v>2054823</v>
      </c>
      <c r="AE71" s="16">
        <v>193428523135799</v>
      </c>
      <c r="AF71" s="16"/>
      <c r="AG71" s="75">
        <v>43839</v>
      </c>
      <c r="AH71" s="16"/>
      <c r="AI71" s="16">
        <v>2</v>
      </c>
      <c r="AJ71" s="16"/>
      <c r="AK71" s="16"/>
      <c r="AL71" s="16">
        <v>1</v>
      </c>
      <c r="AM71" s="16">
        <v>20200130</v>
      </c>
      <c r="AN71" s="16">
        <v>20200110</v>
      </c>
      <c r="AO71" s="16">
        <v>103700</v>
      </c>
      <c r="AP71" s="16">
        <v>0</v>
      </c>
      <c r="AQ71" s="16">
        <v>20220106</v>
      </c>
    </row>
    <row r="72" spans="1:43" x14ac:dyDescent="0.25">
      <c r="A72" s="16">
        <v>890399047</v>
      </c>
      <c r="B72" s="16" t="s">
        <v>343</v>
      </c>
      <c r="C72" s="16" t="s">
        <v>70</v>
      </c>
      <c r="D72" s="16">
        <v>258221</v>
      </c>
      <c r="E72" s="16" t="s">
        <v>70</v>
      </c>
      <c r="F72" s="16">
        <v>258221</v>
      </c>
      <c r="G72" s="16">
        <v>1221547937</v>
      </c>
      <c r="H72" s="16" t="s">
        <v>705</v>
      </c>
      <c r="I72" s="16" t="s">
        <v>494</v>
      </c>
      <c r="J72" s="75">
        <v>43839</v>
      </c>
      <c r="K72" s="78">
        <v>219634</v>
      </c>
      <c r="L72" s="78">
        <v>0</v>
      </c>
      <c r="M72" s="16"/>
      <c r="N72" s="16" t="s">
        <v>24</v>
      </c>
      <c r="O72" s="16"/>
      <c r="P72" s="16"/>
      <c r="Q72" s="16"/>
      <c r="R72" s="16" t="s">
        <v>347</v>
      </c>
      <c r="S72" s="78">
        <v>219634</v>
      </c>
      <c r="T72" s="78">
        <v>0</v>
      </c>
      <c r="U72" s="16"/>
      <c r="V72" s="78">
        <v>0</v>
      </c>
      <c r="W72" s="16"/>
      <c r="X72" s="78">
        <v>219634</v>
      </c>
      <c r="Y72" s="78">
        <v>0</v>
      </c>
      <c r="Z72" s="16">
        <v>0</v>
      </c>
      <c r="AA72" s="78">
        <v>219634</v>
      </c>
      <c r="AB72" s="16">
        <v>4800037629</v>
      </c>
      <c r="AC72" s="75">
        <v>43949</v>
      </c>
      <c r="AD72" s="16">
        <v>2054823</v>
      </c>
      <c r="AE72" s="16">
        <v>190731275528192</v>
      </c>
      <c r="AF72" s="16"/>
      <c r="AG72" s="75">
        <v>43839</v>
      </c>
      <c r="AH72" s="16"/>
      <c r="AI72" s="16">
        <v>2</v>
      </c>
      <c r="AJ72" s="16"/>
      <c r="AK72" s="16"/>
      <c r="AL72" s="16">
        <v>1</v>
      </c>
      <c r="AM72" s="16">
        <v>20200130</v>
      </c>
      <c r="AN72" s="16">
        <v>20200110</v>
      </c>
      <c r="AO72" s="16">
        <v>219634</v>
      </c>
      <c r="AP72" s="16">
        <v>0</v>
      </c>
      <c r="AQ72" s="16">
        <v>20220106</v>
      </c>
    </row>
    <row r="73" spans="1:43" x14ac:dyDescent="0.25">
      <c r="A73" s="16">
        <v>890399047</v>
      </c>
      <c r="B73" s="16" t="s">
        <v>343</v>
      </c>
      <c r="C73" s="16" t="s">
        <v>70</v>
      </c>
      <c r="D73" s="16">
        <v>258232</v>
      </c>
      <c r="E73" s="16" t="s">
        <v>70</v>
      </c>
      <c r="F73" s="16">
        <v>258232</v>
      </c>
      <c r="G73" s="16">
        <v>1221547938</v>
      </c>
      <c r="H73" s="16" t="s">
        <v>706</v>
      </c>
      <c r="I73" s="16" t="s">
        <v>495</v>
      </c>
      <c r="J73" s="75">
        <v>43839</v>
      </c>
      <c r="K73" s="78">
        <v>183200</v>
      </c>
      <c r="L73" s="78">
        <v>0</v>
      </c>
      <c r="M73" s="16"/>
      <c r="N73" s="16" t="s">
        <v>24</v>
      </c>
      <c r="O73" s="16"/>
      <c r="P73" s="16"/>
      <c r="Q73" s="16"/>
      <c r="R73" s="16" t="s">
        <v>347</v>
      </c>
      <c r="S73" s="78">
        <v>183200</v>
      </c>
      <c r="T73" s="78">
        <v>0</v>
      </c>
      <c r="U73" s="16"/>
      <c r="V73" s="78">
        <v>0</v>
      </c>
      <c r="W73" s="16"/>
      <c r="X73" s="78">
        <v>183200</v>
      </c>
      <c r="Y73" s="78">
        <v>0</v>
      </c>
      <c r="Z73" s="16">
        <v>0</v>
      </c>
      <c r="AA73" s="78">
        <v>183200</v>
      </c>
      <c r="AB73" s="16">
        <v>4800037629</v>
      </c>
      <c r="AC73" s="75">
        <v>43949</v>
      </c>
      <c r="AD73" s="16">
        <v>2054823</v>
      </c>
      <c r="AE73" s="16">
        <v>193618523055481</v>
      </c>
      <c r="AF73" s="16"/>
      <c r="AG73" s="75">
        <v>43839</v>
      </c>
      <c r="AH73" s="16"/>
      <c r="AI73" s="16">
        <v>2</v>
      </c>
      <c r="AJ73" s="16"/>
      <c r="AK73" s="16"/>
      <c r="AL73" s="16">
        <v>1</v>
      </c>
      <c r="AM73" s="16">
        <v>20200130</v>
      </c>
      <c r="AN73" s="16">
        <v>20200110</v>
      </c>
      <c r="AO73" s="16">
        <v>183200</v>
      </c>
      <c r="AP73" s="16">
        <v>0</v>
      </c>
      <c r="AQ73" s="16">
        <v>20220106</v>
      </c>
    </row>
    <row r="74" spans="1:43" x14ac:dyDescent="0.25">
      <c r="A74" s="16">
        <v>890399047</v>
      </c>
      <c r="B74" s="16" t="s">
        <v>343</v>
      </c>
      <c r="C74" s="16" t="s">
        <v>70</v>
      </c>
      <c r="D74" s="16">
        <v>258365</v>
      </c>
      <c r="E74" s="16" t="s">
        <v>70</v>
      </c>
      <c r="F74" s="16">
        <v>258365</v>
      </c>
      <c r="G74" s="16">
        <v>1221552081</v>
      </c>
      <c r="H74" s="16" t="s">
        <v>707</v>
      </c>
      <c r="I74" s="16" t="s">
        <v>496</v>
      </c>
      <c r="J74" s="75">
        <v>43840</v>
      </c>
      <c r="K74" s="78">
        <v>208731</v>
      </c>
      <c r="L74" s="78">
        <v>0</v>
      </c>
      <c r="M74" s="16"/>
      <c r="N74" s="16" t="s">
        <v>24</v>
      </c>
      <c r="O74" s="16"/>
      <c r="P74" s="16"/>
      <c r="Q74" s="16"/>
      <c r="R74" s="16" t="s">
        <v>347</v>
      </c>
      <c r="S74" s="78">
        <v>208731</v>
      </c>
      <c r="T74" s="78">
        <v>0</v>
      </c>
      <c r="U74" s="16"/>
      <c r="V74" s="78">
        <v>0</v>
      </c>
      <c r="W74" s="16"/>
      <c r="X74" s="78">
        <v>208731</v>
      </c>
      <c r="Y74" s="78">
        <v>0</v>
      </c>
      <c r="Z74" s="16">
        <v>0</v>
      </c>
      <c r="AA74" s="78">
        <v>208731</v>
      </c>
      <c r="AB74" s="16">
        <v>4800037629</v>
      </c>
      <c r="AC74" s="75">
        <v>43949</v>
      </c>
      <c r="AD74" s="16">
        <v>2054823</v>
      </c>
      <c r="AE74" s="16">
        <v>193658523579917</v>
      </c>
      <c r="AF74" s="16"/>
      <c r="AG74" s="75">
        <v>43840</v>
      </c>
      <c r="AH74" s="16"/>
      <c r="AI74" s="16">
        <v>2</v>
      </c>
      <c r="AJ74" s="16"/>
      <c r="AK74" s="16"/>
      <c r="AL74" s="16">
        <v>1</v>
      </c>
      <c r="AM74" s="16">
        <v>20200229</v>
      </c>
      <c r="AN74" s="16">
        <v>20200205</v>
      </c>
      <c r="AO74" s="16">
        <v>208731</v>
      </c>
      <c r="AP74" s="16">
        <v>0</v>
      </c>
      <c r="AQ74" s="16">
        <v>20220106</v>
      </c>
    </row>
    <row r="75" spans="1:43" x14ac:dyDescent="0.25">
      <c r="A75" s="16">
        <v>890399047</v>
      </c>
      <c r="B75" s="16" t="s">
        <v>343</v>
      </c>
      <c r="C75" s="16" t="s">
        <v>70</v>
      </c>
      <c r="D75" s="16">
        <v>258644</v>
      </c>
      <c r="E75" s="16" t="s">
        <v>70</v>
      </c>
      <c r="F75" s="16">
        <v>258644</v>
      </c>
      <c r="G75" s="16">
        <v>1221552082</v>
      </c>
      <c r="H75" s="16" t="s">
        <v>708</v>
      </c>
      <c r="I75" s="16" t="s">
        <v>497</v>
      </c>
      <c r="J75" s="75">
        <v>43841</v>
      </c>
      <c r="K75" s="78">
        <v>343420</v>
      </c>
      <c r="L75" s="78">
        <v>0</v>
      </c>
      <c r="M75" s="16"/>
      <c r="N75" s="16" t="s">
        <v>24</v>
      </c>
      <c r="O75" s="16"/>
      <c r="P75" s="16"/>
      <c r="Q75" s="16"/>
      <c r="R75" s="16" t="s">
        <v>347</v>
      </c>
      <c r="S75" s="78">
        <v>343420</v>
      </c>
      <c r="T75" s="78">
        <v>0</v>
      </c>
      <c r="U75" s="16"/>
      <c r="V75" s="78">
        <v>0</v>
      </c>
      <c r="W75" s="16"/>
      <c r="X75" s="78">
        <v>343420</v>
      </c>
      <c r="Y75" s="78">
        <v>0</v>
      </c>
      <c r="Z75" s="16">
        <v>0</v>
      </c>
      <c r="AA75" s="78">
        <v>343420</v>
      </c>
      <c r="AB75" s="16">
        <v>4800037629</v>
      </c>
      <c r="AC75" s="75">
        <v>43949</v>
      </c>
      <c r="AD75" s="16">
        <v>2054823</v>
      </c>
      <c r="AE75" s="16">
        <v>181501454810507</v>
      </c>
      <c r="AF75" s="16"/>
      <c r="AG75" s="75">
        <v>43841</v>
      </c>
      <c r="AH75" s="16"/>
      <c r="AI75" s="16">
        <v>2</v>
      </c>
      <c r="AJ75" s="16"/>
      <c r="AK75" s="16"/>
      <c r="AL75" s="16">
        <v>1</v>
      </c>
      <c r="AM75" s="16">
        <v>20200229</v>
      </c>
      <c r="AN75" s="16">
        <v>20200205</v>
      </c>
      <c r="AO75" s="16">
        <v>343420</v>
      </c>
      <c r="AP75" s="16">
        <v>0</v>
      </c>
      <c r="AQ75" s="16">
        <v>20220106</v>
      </c>
    </row>
    <row r="76" spans="1:43" x14ac:dyDescent="0.25">
      <c r="A76" s="16">
        <v>890399047</v>
      </c>
      <c r="B76" s="16" t="s">
        <v>343</v>
      </c>
      <c r="C76" s="16" t="s">
        <v>70</v>
      </c>
      <c r="D76" s="16">
        <v>259283</v>
      </c>
      <c r="E76" s="16" t="s">
        <v>70</v>
      </c>
      <c r="F76" s="16">
        <v>259283</v>
      </c>
      <c r="G76" s="16">
        <v>1221552083</v>
      </c>
      <c r="H76" s="16" t="s">
        <v>709</v>
      </c>
      <c r="I76" s="16" t="s">
        <v>498</v>
      </c>
      <c r="J76" s="75">
        <v>43843</v>
      </c>
      <c r="K76" s="78">
        <v>564600</v>
      </c>
      <c r="L76" s="78">
        <v>0</v>
      </c>
      <c r="M76" s="16"/>
      <c r="N76" s="16" t="s">
        <v>24</v>
      </c>
      <c r="O76" s="16"/>
      <c r="P76" s="16"/>
      <c r="Q76" s="16"/>
      <c r="R76" s="16" t="s">
        <v>347</v>
      </c>
      <c r="S76" s="78">
        <v>564600</v>
      </c>
      <c r="T76" s="78">
        <v>0</v>
      </c>
      <c r="U76" s="16"/>
      <c r="V76" s="78">
        <v>0</v>
      </c>
      <c r="W76" s="16"/>
      <c r="X76" s="78">
        <v>564600</v>
      </c>
      <c r="Y76" s="78">
        <v>0</v>
      </c>
      <c r="Z76" s="16">
        <v>0</v>
      </c>
      <c r="AA76" s="78">
        <v>564600</v>
      </c>
      <c r="AB76" s="16">
        <v>4800037629</v>
      </c>
      <c r="AC76" s="75">
        <v>43949</v>
      </c>
      <c r="AD76" s="16">
        <v>2054823</v>
      </c>
      <c r="AE76" s="16">
        <v>200048524600915</v>
      </c>
      <c r="AF76" s="16"/>
      <c r="AG76" s="75">
        <v>43843</v>
      </c>
      <c r="AH76" s="16"/>
      <c r="AI76" s="16">
        <v>2</v>
      </c>
      <c r="AJ76" s="16"/>
      <c r="AK76" s="16"/>
      <c r="AL76" s="16">
        <v>1</v>
      </c>
      <c r="AM76" s="16">
        <v>20200229</v>
      </c>
      <c r="AN76" s="16">
        <v>20200205</v>
      </c>
      <c r="AO76" s="16">
        <v>564600</v>
      </c>
      <c r="AP76" s="16">
        <v>0</v>
      </c>
      <c r="AQ76" s="16">
        <v>20220106</v>
      </c>
    </row>
    <row r="77" spans="1:43" x14ac:dyDescent="0.25">
      <c r="A77" s="16">
        <v>890399047</v>
      </c>
      <c r="B77" s="16" t="s">
        <v>343</v>
      </c>
      <c r="C77" s="16" t="s">
        <v>70</v>
      </c>
      <c r="D77" s="16">
        <v>264309</v>
      </c>
      <c r="E77" s="16" t="s">
        <v>70</v>
      </c>
      <c r="F77" s="16">
        <v>264309</v>
      </c>
      <c r="G77" s="16">
        <v>1221552084</v>
      </c>
      <c r="H77" s="16" t="s">
        <v>710</v>
      </c>
      <c r="I77" s="16" t="s">
        <v>499</v>
      </c>
      <c r="J77" s="75">
        <v>43856</v>
      </c>
      <c r="K77" s="78">
        <v>138886</v>
      </c>
      <c r="L77" s="78">
        <v>0</v>
      </c>
      <c r="M77" s="16"/>
      <c r="N77" s="16" t="s">
        <v>24</v>
      </c>
      <c r="O77" s="16"/>
      <c r="P77" s="16"/>
      <c r="Q77" s="16"/>
      <c r="R77" s="16" t="s">
        <v>347</v>
      </c>
      <c r="S77" s="78">
        <v>138886</v>
      </c>
      <c r="T77" s="78">
        <v>0</v>
      </c>
      <c r="U77" s="16"/>
      <c r="V77" s="78">
        <v>0</v>
      </c>
      <c r="W77" s="16"/>
      <c r="X77" s="78">
        <v>138886</v>
      </c>
      <c r="Y77" s="78">
        <v>0</v>
      </c>
      <c r="Z77" s="16">
        <v>0</v>
      </c>
      <c r="AA77" s="78">
        <v>138886</v>
      </c>
      <c r="AB77" s="16">
        <v>4800037629</v>
      </c>
      <c r="AC77" s="75">
        <v>43949</v>
      </c>
      <c r="AD77" s="16">
        <v>2054823</v>
      </c>
      <c r="AE77" s="16">
        <v>200248523154713</v>
      </c>
      <c r="AF77" s="16"/>
      <c r="AG77" s="75">
        <v>43856</v>
      </c>
      <c r="AH77" s="16"/>
      <c r="AI77" s="16">
        <v>2</v>
      </c>
      <c r="AJ77" s="16"/>
      <c r="AK77" s="16"/>
      <c r="AL77" s="16">
        <v>1</v>
      </c>
      <c r="AM77" s="16">
        <v>20200229</v>
      </c>
      <c r="AN77" s="16">
        <v>20200205</v>
      </c>
      <c r="AO77" s="16">
        <v>138886</v>
      </c>
      <c r="AP77" s="16">
        <v>0</v>
      </c>
      <c r="AQ77" s="16">
        <v>20220106</v>
      </c>
    </row>
    <row r="78" spans="1:43" x14ac:dyDescent="0.25">
      <c r="A78" s="16">
        <v>890399047</v>
      </c>
      <c r="B78" s="16" t="s">
        <v>343</v>
      </c>
      <c r="C78" s="16" t="s">
        <v>70</v>
      </c>
      <c r="D78" s="16">
        <v>265918</v>
      </c>
      <c r="E78" s="16" t="s">
        <v>70</v>
      </c>
      <c r="F78" s="16">
        <v>265918</v>
      </c>
      <c r="G78" s="16">
        <v>1221550033</v>
      </c>
      <c r="H78" s="16" t="s">
        <v>711</v>
      </c>
      <c r="I78" s="16" t="s">
        <v>500</v>
      </c>
      <c r="J78" s="75">
        <v>43860</v>
      </c>
      <c r="K78" s="78">
        <v>106800</v>
      </c>
      <c r="L78" s="78">
        <v>0</v>
      </c>
      <c r="M78" s="16"/>
      <c r="N78" s="16" t="s">
        <v>24</v>
      </c>
      <c r="O78" s="16"/>
      <c r="P78" s="16"/>
      <c r="Q78" s="16"/>
      <c r="R78" s="16" t="s">
        <v>347</v>
      </c>
      <c r="S78" s="78">
        <v>106800</v>
      </c>
      <c r="T78" s="78">
        <v>0</v>
      </c>
      <c r="U78" s="16"/>
      <c r="V78" s="78">
        <v>0</v>
      </c>
      <c r="W78" s="16"/>
      <c r="X78" s="78">
        <v>106800</v>
      </c>
      <c r="Y78" s="78">
        <v>0</v>
      </c>
      <c r="Z78" s="16">
        <v>0</v>
      </c>
      <c r="AA78" s="78">
        <v>106800</v>
      </c>
      <c r="AB78" s="16">
        <v>4800037635</v>
      </c>
      <c r="AC78" s="75">
        <v>43949</v>
      </c>
      <c r="AD78" s="16">
        <v>270200</v>
      </c>
      <c r="AE78" s="16">
        <v>200268523238674</v>
      </c>
      <c r="AF78" s="16"/>
      <c r="AG78" s="75">
        <v>43860</v>
      </c>
      <c r="AH78" s="16"/>
      <c r="AI78" s="16">
        <v>2</v>
      </c>
      <c r="AJ78" s="16"/>
      <c r="AK78" s="16"/>
      <c r="AL78" s="16">
        <v>1</v>
      </c>
      <c r="AM78" s="16">
        <v>20200229</v>
      </c>
      <c r="AN78" s="16">
        <v>20200205</v>
      </c>
      <c r="AO78" s="16">
        <v>106800</v>
      </c>
      <c r="AP78" s="16">
        <v>0</v>
      </c>
      <c r="AQ78" s="16">
        <v>20220106</v>
      </c>
    </row>
    <row r="79" spans="1:43" x14ac:dyDescent="0.25">
      <c r="A79" s="16">
        <v>890399047</v>
      </c>
      <c r="B79" s="16" t="s">
        <v>343</v>
      </c>
      <c r="C79" s="16" t="s">
        <v>70</v>
      </c>
      <c r="D79" s="16">
        <v>265944</v>
      </c>
      <c r="E79" s="16" t="s">
        <v>70</v>
      </c>
      <c r="F79" s="16">
        <v>265944</v>
      </c>
      <c r="G79" s="16">
        <v>1221550034</v>
      </c>
      <c r="H79" s="16" t="s">
        <v>712</v>
      </c>
      <c r="I79" s="16" t="s">
        <v>501</v>
      </c>
      <c r="J79" s="75">
        <v>43860</v>
      </c>
      <c r="K79" s="78">
        <v>163400</v>
      </c>
      <c r="L79" s="78">
        <v>0</v>
      </c>
      <c r="M79" s="16"/>
      <c r="N79" s="16" t="s">
        <v>24</v>
      </c>
      <c r="O79" s="16"/>
      <c r="P79" s="16"/>
      <c r="Q79" s="16"/>
      <c r="R79" s="16" t="s">
        <v>347</v>
      </c>
      <c r="S79" s="78">
        <v>163400</v>
      </c>
      <c r="T79" s="78">
        <v>0</v>
      </c>
      <c r="U79" s="16"/>
      <c r="V79" s="78">
        <v>0</v>
      </c>
      <c r="W79" s="16"/>
      <c r="X79" s="78">
        <v>163400</v>
      </c>
      <c r="Y79" s="78">
        <v>0</v>
      </c>
      <c r="Z79" s="16">
        <v>0</v>
      </c>
      <c r="AA79" s="78">
        <v>163400</v>
      </c>
      <c r="AB79" s="16">
        <v>4800037635</v>
      </c>
      <c r="AC79" s="75">
        <v>43949</v>
      </c>
      <c r="AD79" s="16">
        <v>270200</v>
      </c>
      <c r="AE79" s="16">
        <v>200168523148315</v>
      </c>
      <c r="AF79" s="16"/>
      <c r="AG79" s="75">
        <v>43860</v>
      </c>
      <c r="AH79" s="16"/>
      <c r="AI79" s="16">
        <v>2</v>
      </c>
      <c r="AJ79" s="16"/>
      <c r="AK79" s="16"/>
      <c r="AL79" s="16">
        <v>1</v>
      </c>
      <c r="AM79" s="16">
        <v>20200229</v>
      </c>
      <c r="AN79" s="16">
        <v>20200205</v>
      </c>
      <c r="AO79" s="16">
        <v>163400</v>
      </c>
      <c r="AP79" s="16">
        <v>0</v>
      </c>
      <c r="AQ79" s="16">
        <v>20220106</v>
      </c>
    </row>
    <row r="80" spans="1:43" x14ac:dyDescent="0.25">
      <c r="A80" s="16">
        <v>890399047</v>
      </c>
      <c r="B80" s="16" t="s">
        <v>343</v>
      </c>
      <c r="C80" s="16" t="s">
        <v>165</v>
      </c>
      <c r="D80" s="16">
        <v>14973</v>
      </c>
      <c r="E80" s="16" t="s">
        <v>165</v>
      </c>
      <c r="F80" s="16">
        <v>14973</v>
      </c>
      <c r="G80" s="16">
        <v>1221706642</v>
      </c>
      <c r="H80" s="16" t="s">
        <v>713</v>
      </c>
      <c r="I80" s="16" t="s">
        <v>502</v>
      </c>
      <c r="J80" s="75">
        <v>44225</v>
      </c>
      <c r="K80" s="78">
        <v>10927426</v>
      </c>
      <c r="L80" s="78">
        <v>0</v>
      </c>
      <c r="M80" s="16"/>
      <c r="N80" s="16" t="s">
        <v>24</v>
      </c>
      <c r="O80" s="16"/>
      <c r="P80" s="16"/>
      <c r="Q80" s="16"/>
      <c r="R80" s="16" t="s">
        <v>347</v>
      </c>
      <c r="S80" s="78">
        <v>10927426</v>
      </c>
      <c r="T80" s="78">
        <v>1402900</v>
      </c>
      <c r="U80" s="16" t="s">
        <v>349</v>
      </c>
      <c r="V80" s="78">
        <v>0</v>
      </c>
      <c r="W80" s="16"/>
      <c r="X80" s="78">
        <v>9524526</v>
      </c>
      <c r="Y80" s="78">
        <v>0</v>
      </c>
      <c r="Z80" s="16">
        <v>0</v>
      </c>
      <c r="AA80" s="78">
        <v>9524526</v>
      </c>
      <c r="AB80" s="16">
        <v>4800046862</v>
      </c>
      <c r="AC80" s="75">
        <v>44300</v>
      </c>
      <c r="AD80" s="16">
        <v>9524526</v>
      </c>
      <c r="AE80" s="16">
        <v>210138524525047</v>
      </c>
      <c r="AF80" s="16"/>
      <c r="AG80" s="75">
        <v>44225</v>
      </c>
      <c r="AH80" s="16"/>
      <c r="AI80" s="16">
        <v>2</v>
      </c>
      <c r="AJ80" s="16"/>
      <c r="AK80" s="16"/>
      <c r="AL80" s="16">
        <v>2</v>
      </c>
      <c r="AM80" s="16">
        <v>20211214</v>
      </c>
      <c r="AN80" s="16">
        <v>20211130</v>
      </c>
      <c r="AO80" s="16">
        <v>10927426</v>
      </c>
      <c r="AP80" s="16">
        <v>1402900</v>
      </c>
      <c r="AQ80" s="16">
        <v>20220106</v>
      </c>
    </row>
    <row r="81" spans="1:43" x14ac:dyDescent="0.25">
      <c r="A81" s="16">
        <v>890399047</v>
      </c>
      <c r="B81" s="16" t="s">
        <v>343</v>
      </c>
      <c r="C81" s="16" t="s">
        <v>19</v>
      </c>
      <c r="D81" s="16">
        <v>21269</v>
      </c>
      <c r="E81" s="16" t="s">
        <v>19</v>
      </c>
      <c r="F81" s="16">
        <v>21269</v>
      </c>
      <c r="G81" s="16">
        <v>1220920808</v>
      </c>
      <c r="H81" s="16" t="s">
        <v>714</v>
      </c>
      <c r="I81" s="16" t="s">
        <v>503</v>
      </c>
      <c r="J81" s="75">
        <v>42123</v>
      </c>
      <c r="K81" s="78">
        <v>249100</v>
      </c>
      <c r="L81" s="78">
        <v>0</v>
      </c>
      <c r="M81" s="16"/>
      <c r="N81" s="16" t="s">
        <v>24</v>
      </c>
      <c r="O81" s="16"/>
      <c r="P81" s="16"/>
      <c r="Q81" s="16"/>
      <c r="R81" s="16" t="s">
        <v>347</v>
      </c>
      <c r="S81" s="78">
        <v>249100</v>
      </c>
      <c r="T81" s="78">
        <v>0</v>
      </c>
      <c r="U81" s="16"/>
      <c r="V81" s="78">
        <v>0</v>
      </c>
      <c r="W81" s="16"/>
      <c r="X81" s="78">
        <v>249100</v>
      </c>
      <c r="Y81" s="78">
        <v>0</v>
      </c>
      <c r="Z81" s="16">
        <v>0</v>
      </c>
      <c r="AA81" s="78">
        <v>249100</v>
      </c>
      <c r="AB81" s="16">
        <v>4800011264</v>
      </c>
      <c r="AC81" s="75">
        <v>42356</v>
      </c>
      <c r="AD81" s="16">
        <v>416000</v>
      </c>
      <c r="AE81" s="16">
        <v>150784650429733</v>
      </c>
      <c r="AF81" s="16" t="s">
        <v>348</v>
      </c>
      <c r="AG81" s="75">
        <v>42123</v>
      </c>
      <c r="AH81" s="16"/>
      <c r="AI81" s="16">
        <v>2</v>
      </c>
      <c r="AJ81" s="16"/>
      <c r="AK81" s="16"/>
      <c r="AL81" s="16">
        <v>1</v>
      </c>
      <c r="AM81" s="16">
        <v>20150613</v>
      </c>
      <c r="AN81" s="16">
        <v>20150512</v>
      </c>
      <c r="AO81" s="16">
        <v>249100</v>
      </c>
      <c r="AP81" s="16">
        <v>0</v>
      </c>
      <c r="AQ81" s="16">
        <v>20220106</v>
      </c>
    </row>
    <row r="82" spans="1:43" x14ac:dyDescent="0.25">
      <c r="A82" s="16">
        <v>890399047</v>
      </c>
      <c r="B82" s="16" t="s">
        <v>343</v>
      </c>
      <c r="C82" s="16" t="s">
        <v>19</v>
      </c>
      <c r="D82" s="16">
        <v>21545</v>
      </c>
      <c r="E82" s="16" t="s">
        <v>19</v>
      </c>
      <c r="F82" s="16">
        <v>21545</v>
      </c>
      <c r="G82" s="16">
        <v>1220959958</v>
      </c>
      <c r="H82" s="16" t="s">
        <v>715</v>
      </c>
      <c r="I82" s="16" t="s">
        <v>504</v>
      </c>
      <c r="J82" s="75">
        <v>42246</v>
      </c>
      <c r="K82" s="78">
        <v>573300</v>
      </c>
      <c r="L82" s="78">
        <v>0</v>
      </c>
      <c r="M82" s="16"/>
      <c r="N82" s="16" t="s">
        <v>24</v>
      </c>
      <c r="O82" s="16"/>
      <c r="P82" s="16"/>
      <c r="Q82" s="16"/>
      <c r="R82" s="16" t="s">
        <v>347</v>
      </c>
      <c r="S82" s="78">
        <v>573300</v>
      </c>
      <c r="T82" s="78">
        <v>0</v>
      </c>
      <c r="U82" s="16"/>
      <c r="V82" s="78">
        <v>0</v>
      </c>
      <c r="W82" s="16"/>
      <c r="X82" s="78">
        <v>573300</v>
      </c>
      <c r="Y82" s="78">
        <v>0</v>
      </c>
      <c r="Z82" s="16">
        <v>0</v>
      </c>
      <c r="AA82" s="78">
        <v>573300</v>
      </c>
      <c r="AB82" s="16">
        <v>4800013394</v>
      </c>
      <c r="AC82" s="75">
        <v>42494</v>
      </c>
      <c r="AD82" s="16">
        <v>662500</v>
      </c>
      <c r="AE82" s="16">
        <v>152227526513415</v>
      </c>
      <c r="AF82" s="16" t="s">
        <v>348</v>
      </c>
      <c r="AG82" s="75">
        <v>42246</v>
      </c>
      <c r="AH82" s="16"/>
      <c r="AI82" s="16">
        <v>2</v>
      </c>
      <c r="AJ82" s="16"/>
      <c r="AK82" s="16"/>
      <c r="AL82" s="16">
        <v>1</v>
      </c>
      <c r="AM82" s="16">
        <v>20150916</v>
      </c>
      <c r="AN82" s="16">
        <v>20150909</v>
      </c>
      <c r="AO82" s="16">
        <v>573300</v>
      </c>
      <c r="AP82" s="16">
        <v>0</v>
      </c>
      <c r="AQ82" s="16">
        <v>20220106</v>
      </c>
    </row>
    <row r="83" spans="1:43" x14ac:dyDescent="0.25">
      <c r="A83" s="16">
        <v>890399047</v>
      </c>
      <c r="B83" s="16" t="s">
        <v>343</v>
      </c>
      <c r="C83" s="16" t="s">
        <v>19</v>
      </c>
      <c r="D83" s="16">
        <v>21954</v>
      </c>
      <c r="E83" s="16" t="s">
        <v>19</v>
      </c>
      <c r="F83" s="16">
        <v>21954</v>
      </c>
      <c r="G83" s="16">
        <v>1220992486</v>
      </c>
      <c r="H83" s="16" t="s">
        <v>716</v>
      </c>
      <c r="I83" s="16" t="s">
        <v>505</v>
      </c>
      <c r="J83" s="75">
        <v>42428</v>
      </c>
      <c r="K83" s="78">
        <v>89200</v>
      </c>
      <c r="L83" s="78">
        <v>0</v>
      </c>
      <c r="M83" s="16"/>
      <c r="N83" s="16" t="s">
        <v>24</v>
      </c>
      <c r="O83" s="16"/>
      <c r="P83" s="16"/>
      <c r="Q83" s="16"/>
      <c r="R83" s="16" t="s">
        <v>347</v>
      </c>
      <c r="S83" s="78">
        <v>89200</v>
      </c>
      <c r="T83" s="78">
        <v>0</v>
      </c>
      <c r="U83" s="16"/>
      <c r="V83" s="78">
        <v>0</v>
      </c>
      <c r="W83" s="16"/>
      <c r="X83" s="78">
        <v>89200</v>
      </c>
      <c r="Y83" s="78">
        <v>0</v>
      </c>
      <c r="Z83" s="16">
        <v>0</v>
      </c>
      <c r="AA83" s="78">
        <v>89200</v>
      </c>
      <c r="AB83" s="16">
        <v>4800013394</v>
      </c>
      <c r="AC83" s="75">
        <v>42494</v>
      </c>
      <c r="AD83" s="16">
        <v>662500</v>
      </c>
      <c r="AE83" s="16">
        <v>160497302427721</v>
      </c>
      <c r="AF83" s="16" t="s">
        <v>348</v>
      </c>
      <c r="AG83" s="75">
        <v>42428</v>
      </c>
      <c r="AH83" s="16"/>
      <c r="AI83" s="16">
        <v>2</v>
      </c>
      <c r="AJ83" s="16"/>
      <c r="AK83" s="16"/>
      <c r="AL83" s="16">
        <v>1</v>
      </c>
      <c r="AM83" s="16">
        <v>20160409</v>
      </c>
      <c r="AN83" s="16">
        <v>20160311</v>
      </c>
      <c r="AO83" s="16">
        <v>89200</v>
      </c>
      <c r="AP83" s="16">
        <v>0</v>
      </c>
      <c r="AQ83" s="16">
        <v>20220106</v>
      </c>
    </row>
    <row r="84" spans="1:43" x14ac:dyDescent="0.25">
      <c r="A84" s="16">
        <v>890399047</v>
      </c>
      <c r="B84" s="16" t="s">
        <v>343</v>
      </c>
      <c r="C84" s="16" t="s">
        <v>70</v>
      </c>
      <c r="D84" s="16">
        <v>200997</v>
      </c>
      <c r="E84" s="16" t="s">
        <v>70</v>
      </c>
      <c r="F84" s="16">
        <v>200997</v>
      </c>
      <c r="G84" s="16">
        <v>1221490230</v>
      </c>
      <c r="H84" s="16" t="s">
        <v>717</v>
      </c>
      <c r="I84" s="16" t="s">
        <v>506</v>
      </c>
      <c r="J84" s="75">
        <v>43691</v>
      </c>
      <c r="K84" s="78">
        <v>91500</v>
      </c>
      <c r="L84" s="78">
        <v>0</v>
      </c>
      <c r="M84" s="16"/>
      <c r="N84" s="16" t="s">
        <v>24</v>
      </c>
      <c r="O84" s="16"/>
      <c r="P84" s="16"/>
      <c r="Q84" s="16"/>
      <c r="R84" s="16" t="s">
        <v>347</v>
      </c>
      <c r="S84" s="78">
        <v>91500</v>
      </c>
      <c r="T84" s="78">
        <v>0</v>
      </c>
      <c r="U84" s="16"/>
      <c r="V84" s="78">
        <v>0</v>
      </c>
      <c r="W84" s="16"/>
      <c r="X84" s="78">
        <v>91500</v>
      </c>
      <c r="Y84" s="78">
        <v>0</v>
      </c>
      <c r="Z84" s="16">
        <v>0</v>
      </c>
      <c r="AA84" s="78">
        <v>91500</v>
      </c>
      <c r="AB84" s="16">
        <v>4800036170</v>
      </c>
      <c r="AC84" s="75">
        <v>43860</v>
      </c>
      <c r="AD84" s="16">
        <v>3928493</v>
      </c>
      <c r="AE84" s="16">
        <v>192088524360424</v>
      </c>
      <c r="AF84" s="16"/>
      <c r="AG84" s="75">
        <v>43691</v>
      </c>
      <c r="AH84" s="16"/>
      <c r="AI84" s="16">
        <v>2</v>
      </c>
      <c r="AJ84" s="16"/>
      <c r="AK84" s="16"/>
      <c r="AL84" s="16">
        <v>1</v>
      </c>
      <c r="AM84" s="16">
        <v>20190930</v>
      </c>
      <c r="AN84" s="16">
        <v>20190912</v>
      </c>
      <c r="AO84" s="16">
        <v>91500</v>
      </c>
      <c r="AP84" s="16">
        <v>0</v>
      </c>
      <c r="AQ84" s="16">
        <v>20220106</v>
      </c>
    </row>
    <row r="85" spans="1:43" x14ac:dyDescent="0.25">
      <c r="A85" s="16">
        <v>890399047</v>
      </c>
      <c r="B85" s="16" t="s">
        <v>343</v>
      </c>
      <c r="C85" s="16" t="s">
        <v>70</v>
      </c>
      <c r="D85" s="16">
        <v>201004</v>
      </c>
      <c r="E85" s="16" t="s">
        <v>70</v>
      </c>
      <c r="F85" s="16">
        <v>201004</v>
      </c>
      <c r="G85" s="16">
        <v>1221490231</v>
      </c>
      <c r="H85" s="16" t="s">
        <v>718</v>
      </c>
      <c r="I85" s="16" t="s">
        <v>507</v>
      </c>
      <c r="J85" s="75">
        <v>43691</v>
      </c>
      <c r="K85" s="78">
        <v>180100</v>
      </c>
      <c r="L85" s="78">
        <v>0</v>
      </c>
      <c r="M85" s="16"/>
      <c r="N85" s="16" t="s">
        <v>24</v>
      </c>
      <c r="O85" s="16"/>
      <c r="P85" s="16"/>
      <c r="Q85" s="16"/>
      <c r="R85" s="16" t="s">
        <v>347</v>
      </c>
      <c r="S85" s="78">
        <v>180100</v>
      </c>
      <c r="T85" s="78">
        <v>0</v>
      </c>
      <c r="U85" s="16"/>
      <c r="V85" s="78">
        <v>0</v>
      </c>
      <c r="W85" s="16"/>
      <c r="X85" s="78">
        <v>180100</v>
      </c>
      <c r="Y85" s="78">
        <v>0</v>
      </c>
      <c r="Z85" s="16">
        <v>0</v>
      </c>
      <c r="AA85" s="78">
        <v>180100</v>
      </c>
      <c r="AB85" s="16">
        <v>4800036170</v>
      </c>
      <c r="AC85" s="75">
        <v>43860</v>
      </c>
      <c r="AD85" s="16">
        <v>3928493</v>
      </c>
      <c r="AE85" s="16">
        <v>192098530786715</v>
      </c>
      <c r="AF85" s="16"/>
      <c r="AG85" s="75">
        <v>43691</v>
      </c>
      <c r="AH85" s="16"/>
      <c r="AI85" s="16">
        <v>2</v>
      </c>
      <c r="AJ85" s="16"/>
      <c r="AK85" s="16"/>
      <c r="AL85" s="16">
        <v>1</v>
      </c>
      <c r="AM85" s="16">
        <v>20190930</v>
      </c>
      <c r="AN85" s="16">
        <v>20190912</v>
      </c>
      <c r="AO85" s="16">
        <v>180100</v>
      </c>
      <c r="AP85" s="16">
        <v>0</v>
      </c>
      <c r="AQ85" s="16">
        <v>20220106</v>
      </c>
    </row>
    <row r="86" spans="1:43" x14ac:dyDescent="0.25">
      <c r="A86" s="16">
        <v>890399047</v>
      </c>
      <c r="B86" s="16" t="s">
        <v>343</v>
      </c>
      <c r="C86" s="16" t="s">
        <v>70</v>
      </c>
      <c r="D86" s="16">
        <v>202108</v>
      </c>
      <c r="E86" s="16" t="s">
        <v>70</v>
      </c>
      <c r="F86" s="16">
        <v>202108</v>
      </c>
      <c r="G86" s="16">
        <v>1221490232</v>
      </c>
      <c r="H86" s="16" t="s">
        <v>719</v>
      </c>
      <c r="I86" s="16" t="s">
        <v>508</v>
      </c>
      <c r="J86" s="75">
        <v>43692</v>
      </c>
      <c r="K86" s="78">
        <v>168997</v>
      </c>
      <c r="L86" s="78">
        <v>0</v>
      </c>
      <c r="M86" s="16"/>
      <c r="N86" s="16" t="s">
        <v>24</v>
      </c>
      <c r="O86" s="16"/>
      <c r="P86" s="16"/>
      <c r="Q86" s="16"/>
      <c r="R86" s="16" t="s">
        <v>347</v>
      </c>
      <c r="S86" s="78">
        <v>168997</v>
      </c>
      <c r="T86" s="78">
        <v>0</v>
      </c>
      <c r="U86" s="16"/>
      <c r="V86" s="78">
        <v>0</v>
      </c>
      <c r="W86" s="16"/>
      <c r="X86" s="78">
        <v>168997</v>
      </c>
      <c r="Y86" s="78">
        <v>0</v>
      </c>
      <c r="Z86" s="16">
        <v>0</v>
      </c>
      <c r="AA86" s="78">
        <v>168997</v>
      </c>
      <c r="AB86" s="16">
        <v>4800036170</v>
      </c>
      <c r="AC86" s="75">
        <v>43860</v>
      </c>
      <c r="AD86" s="16">
        <v>3928493</v>
      </c>
      <c r="AE86" s="16">
        <v>192148529685713</v>
      </c>
      <c r="AF86" s="16"/>
      <c r="AG86" s="75">
        <v>43692</v>
      </c>
      <c r="AH86" s="16"/>
      <c r="AI86" s="16">
        <v>2</v>
      </c>
      <c r="AJ86" s="16"/>
      <c r="AK86" s="16"/>
      <c r="AL86" s="16">
        <v>1</v>
      </c>
      <c r="AM86" s="16">
        <v>20190930</v>
      </c>
      <c r="AN86" s="16">
        <v>20190912</v>
      </c>
      <c r="AO86" s="16">
        <v>168997</v>
      </c>
      <c r="AP86" s="16">
        <v>0</v>
      </c>
      <c r="AQ86" s="16">
        <v>20220106</v>
      </c>
    </row>
    <row r="87" spans="1:43" x14ac:dyDescent="0.25">
      <c r="A87" s="16">
        <v>890399047</v>
      </c>
      <c r="B87" s="16" t="s">
        <v>343</v>
      </c>
      <c r="C87" s="16" t="s">
        <v>70</v>
      </c>
      <c r="D87" s="16">
        <v>202129</v>
      </c>
      <c r="E87" s="16" t="s">
        <v>70</v>
      </c>
      <c r="F87" s="16">
        <v>202129</v>
      </c>
      <c r="G87" s="16">
        <v>1221490233</v>
      </c>
      <c r="H87" s="16" t="s">
        <v>720</v>
      </c>
      <c r="I87" s="16" t="s">
        <v>509</v>
      </c>
      <c r="J87" s="75">
        <v>43692</v>
      </c>
      <c r="K87" s="78">
        <v>111481</v>
      </c>
      <c r="L87" s="78">
        <v>0</v>
      </c>
      <c r="M87" s="16"/>
      <c r="N87" s="16" t="s">
        <v>24</v>
      </c>
      <c r="O87" s="16"/>
      <c r="P87" s="16"/>
      <c r="Q87" s="16"/>
      <c r="R87" s="16" t="s">
        <v>347</v>
      </c>
      <c r="S87" s="78">
        <v>111481</v>
      </c>
      <c r="T87" s="78">
        <v>0</v>
      </c>
      <c r="U87" s="16"/>
      <c r="V87" s="78">
        <v>0</v>
      </c>
      <c r="W87" s="16"/>
      <c r="X87" s="78">
        <v>111481</v>
      </c>
      <c r="Y87" s="78">
        <v>0</v>
      </c>
      <c r="Z87" s="16">
        <v>0</v>
      </c>
      <c r="AA87" s="78">
        <v>111481</v>
      </c>
      <c r="AB87" s="16">
        <v>4800036170</v>
      </c>
      <c r="AC87" s="75">
        <v>43860</v>
      </c>
      <c r="AD87" s="16">
        <v>3928493</v>
      </c>
      <c r="AE87" s="16">
        <v>192128529228530</v>
      </c>
      <c r="AF87" s="16"/>
      <c r="AG87" s="75">
        <v>43692</v>
      </c>
      <c r="AH87" s="16"/>
      <c r="AI87" s="16">
        <v>2</v>
      </c>
      <c r="AJ87" s="16"/>
      <c r="AK87" s="16"/>
      <c r="AL87" s="16">
        <v>1</v>
      </c>
      <c r="AM87" s="16">
        <v>20190930</v>
      </c>
      <c r="AN87" s="16">
        <v>20190912</v>
      </c>
      <c r="AO87" s="16">
        <v>111481</v>
      </c>
      <c r="AP87" s="16">
        <v>0</v>
      </c>
      <c r="AQ87" s="16">
        <v>20220106</v>
      </c>
    </row>
    <row r="88" spans="1:43" x14ac:dyDescent="0.25">
      <c r="A88" s="16">
        <v>890399047</v>
      </c>
      <c r="B88" s="16" t="s">
        <v>343</v>
      </c>
      <c r="C88" s="16" t="s">
        <v>70</v>
      </c>
      <c r="D88" s="16">
        <v>202617</v>
      </c>
      <c r="E88" s="16" t="s">
        <v>70</v>
      </c>
      <c r="F88" s="16">
        <v>202617</v>
      </c>
      <c r="G88" s="16">
        <v>1221490234</v>
      </c>
      <c r="H88" s="16" t="s">
        <v>721</v>
      </c>
      <c r="I88" s="16" t="s">
        <v>510</v>
      </c>
      <c r="J88" s="75">
        <v>43693</v>
      </c>
      <c r="K88" s="78">
        <v>135720</v>
      </c>
      <c r="L88" s="78">
        <v>0</v>
      </c>
      <c r="M88" s="16"/>
      <c r="N88" s="16" t="s">
        <v>24</v>
      </c>
      <c r="O88" s="16"/>
      <c r="P88" s="16"/>
      <c r="Q88" s="16"/>
      <c r="R88" s="16" t="s">
        <v>347</v>
      </c>
      <c r="S88" s="78">
        <v>135720</v>
      </c>
      <c r="T88" s="78">
        <v>0</v>
      </c>
      <c r="U88" s="16"/>
      <c r="V88" s="78">
        <v>0</v>
      </c>
      <c r="W88" s="16"/>
      <c r="X88" s="78">
        <v>135720</v>
      </c>
      <c r="Y88" s="78">
        <v>0</v>
      </c>
      <c r="Z88" s="16">
        <v>0</v>
      </c>
      <c r="AA88" s="78">
        <v>135720</v>
      </c>
      <c r="AB88" s="16">
        <v>4800036170</v>
      </c>
      <c r="AC88" s="75">
        <v>43860</v>
      </c>
      <c r="AD88" s="16">
        <v>3928493</v>
      </c>
      <c r="AE88" s="16">
        <v>192088530117735</v>
      </c>
      <c r="AF88" s="16"/>
      <c r="AG88" s="75">
        <v>43693</v>
      </c>
      <c r="AH88" s="16"/>
      <c r="AI88" s="16">
        <v>2</v>
      </c>
      <c r="AJ88" s="16"/>
      <c r="AK88" s="16"/>
      <c r="AL88" s="16">
        <v>1</v>
      </c>
      <c r="AM88" s="16">
        <v>20190930</v>
      </c>
      <c r="AN88" s="16">
        <v>20190912</v>
      </c>
      <c r="AO88" s="16">
        <v>135720</v>
      </c>
      <c r="AP88" s="16">
        <v>0</v>
      </c>
      <c r="AQ88" s="16">
        <v>20220106</v>
      </c>
    </row>
    <row r="89" spans="1:43" x14ac:dyDescent="0.25">
      <c r="A89" s="16">
        <v>890399047</v>
      </c>
      <c r="B89" s="16" t="s">
        <v>343</v>
      </c>
      <c r="C89" s="16" t="s">
        <v>70</v>
      </c>
      <c r="D89" s="16">
        <v>203900</v>
      </c>
      <c r="E89" s="16" t="s">
        <v>70</v>
      </c>
      <c r="F89" s="16">
        <v>203900</v>
      </c>
      <c r="G89" s="16">
        <v>1221490235</v>
      </c>
      <c r="H89" s="16" t="s">
        <v>722</v>
      </c>
      <c r="I89" s="16" t="s">
        <v>511</v>
      </c>
      <c r="J89" s="75">
        <v>43696</v>
      </c>
      <c r="K89" s="78">
        <v>793780</v>
      </c>
      <c r="L89" s="78">
        <v>0</v>
      </c>
      <c r="M89" s="16"/>
      <c r="N89" s="16" t="s">
        <v>24</v>
      </c>
      <c r="O89" s="16"/>
      <c r="P89" s="16"/>
      <c r="Q89" s="16"/>
      <c r="R89" s="16" t="s">
        <v>347</v>
      </c>
      <c r="S89" s="78">
        <v>793780</v>
      </c>
      <c r="T89" s="78">
        <v>0</v>
      </c>
      <c r="U89" s="16"/>
      <c r="V89" s="78">
        <v>0</v>
      </c>
      <c r="W89" s="16"/>
      <c r="X89" s="78">
        <v>793780</v>
      </c>
      <c r="Y89" s="78">
        <v>0</v>
      </c>
      <c r="Z89" s="16">
        <v>0</v>
      </c>
      <c r="AA89" s="78">
        <v>793780</v>
      </c>
      <c r="AB89" s="16">
        <v>4800036170</v>
      </c>
      <c r="AC89" s="75">
        <v>43860</v>
      </c>
      <c r="AD89" s="16">
        <v>3928493</v>
      </c>
      <c r="AE89" s="16">
        <v>192168529530807</v>
      </c>
      <c r="AF89" s="16"/>
      <c r="AG89" s="75">
        <v>43696</v>
      </c>
      <c r="AH89" s="16"/>
      <c r="AI89" s="16">
        <v>2</v>
      </c>
      <c r="AJ89" s="16"/>
      <c r="AK89" s="16"/>
      <c r="AL89" s="16">
        <v>1</v>
      </c>
      <c r="AM89" s="16">
        <v>20190930</v>
      </c>
      <c r="AN89" s="16">
        <v>20190912</v>
      </c>
      <c r="AO89" s="16">
        <v>793780</v>
      </c>
      <c r="AP89" s="16">
        <v>0</v>
      </c>
      <c r="AQ89" s="16">
        <v>20220106</v>
      </c>
    </row>
    <row r="90" spans="1:43" x14ac:dyDescent="0.25">
      <c r="A90" s="16">
        <v>890399047</v>
      </c>
      <c r="B90" s="16" t="s">
        <v>343</v>
      </c>
      <c r="C90" s="16" t="s">
        <v>70</v>
      </c>
      <c r="D90" s="16">
        <v>207124</v>
      </c>
      <c r="E90" s="16" t="s">
        <v>70</v>
      </c>
      <c r="F90" s="16">
        <v>207124</v>
      </c>
      <c r="G90" s="16">
        <v>1221490236</v>
      </c>
      <c r="H90" s="16" t="s">
        <v>723</v>
      </c>
      <c r="I90" s="16" t="s">
        <v>512</v>
      </c>
      <c r="J90" s="75">
        <v>43702</v>
      </c>
      <c r="K90" s="78">
        <v>59100</v>
      </c>
      <c r="L90" s="78">
        <v>0</v>
      </c>
      <c r="M90" s="16"/>
      <c r="N90" s="16" t="s">
        <v>24</v>
      </c>
      <c r="O90" s="16"/>
      <c r="P90" s="16"/>
      <c r="Q90" s="16"/>
      <c r="R90" s="16" t="s">
        <v>347</v>
      </c>
      <c r="S90" s="78">
        <v>59100</v>
      </c>
      <c r="T90" s="78">
        <v>0</v>
      </c>
      <c r="U90" s="16"/>
      <c r="V90" s="78">
        <v>0</v>
      </c>
      <c r="W90" s="16"/>
      <c r="X90" s="78">
        <v>59100</v>
      </c>
      <c r="Y90" s="78">
        <v>0</v>
      </c>
      <c r="Z90" s="16">
        <v>0</v>
      </c>
      <c r="AA90" s="78">
        <v>59100</v>
      </c>
      <c r="AB90" s="16">
        <v>4800036170</v>
      </c>
      <c r="AC90" s="75">
        <v>43860</v>
      </c>
      <c r="AD90" s="16">
        <v>3928493</v>
      </c>
      <c r="AE90" s="16">
        <v>192278529620360</v>
      </c>
      <c r="AF90" s="16"/>
      <c r="AG90" s="75">
        <v>43702</v>
      </c>
      <c r="AH90" s="16"/>
      <c r="AI90" s="16">
        <v>2</v>
      </c>
      <c r="AJ90" s="16"/>
      <c r="AK90" s="16"/>
      <c r="AL90" s="16">
        <v>1</v>
      </c>
      <c r="AM90" s="16">
        <v>20190930</v>
      </c>
      <c r="AN90" s="16">
        <v>20190912</v>
      </c>
      <c r="AO90" s="16">
        <v>59100</v>
      </c>
      <c r="AP90" s="16">
        <v>0</v>
      </c>
      <c r="AQ90" s="16">
        <v>20220106</v>
      </c>
    </row>
    <row r="91" spans="1:43" x14ac:dyDescent="0.25">
      <c r="A91" s="16">
        <v>890399047</v>
      </c>
      <c r="B91" s="16" t="s">
        <v>343</v>
      </c>
      <c r="C91" s="16" t="s">
        <v>70</v>
      </c>
      <c r="D91" s="16">
        <v>213911</v>
      </c>
      <c r="E91" s="16" t="s">
        <v>70</v>
      </c>
      <c r="F91" s="16">
        <v>213911</v>
      </c>
      <c r="G91" s="16">
        <v>1221490237</v>
      </c>
      <c r="H91" s="16" t="s">
        <v>724</v>
      </c>
      <c r="I91" s="16" t="s">
        <v>513</v>
      </c>
      <c r="J91" s="75">
        <v>43708</v>
      </c>
      <c r="K91" s="78">
        <v>60200</v>
      </c>
      <c r="L91" s="78">
        <v>0</v>
      </c>
      <c r="M91" s="16"/>
      <c r="N91" s="16" t="s">
        <v>24</v>
      </c>
      <c r="O91" s="16"/>
      <c r="P91" s="16"/>
      <c r="Q91" s="16"/>
      <c r="R91" s="16" t="s">
        <v>347</v>
      </c>
      <c r="S91" s="78">
        <v>60200</v>
      </c>
      <c r="T91" s="78">
        <v>0</v>
      </c>
      <c r="U91" s="16"/>
      <c r="V91" s="78">
        <v>0</v>
      </c>
      <c r="W91" s="16"/>
      <c r="X91" s="78">
        <v>60200</v>
      </c>
      <c r="Y91" s="78">
        <v>0</v>
      </c>
      <c r="Z91" s="16">
        <v>0</v>
      </c>
      <c r="AA91" s="78">
        <v>60200</v>
      </c>
      <c r="AB91" s="16">
        <v>4800036170</v>
      </c>
      <c r="AC91" s="75">
        <v>43860</v>
      </c>
      <c r="AD91" s="16">
        <v>3928493</v>
      </c>
      <c r="AE91" s="16">
        <v>192408524670261</v>
      </c>
      <c r="AF91" s="16"/>
      <c r="AG91" s="75">
        <v>43708</v>
      </c>
      <c r="AH91" s="16"/>
      <c r="AI91" s="16">
        <v>2</v>
      </c>
      <c r="AJ91" s="16"/>
      <c r="AK91" s="16"/>
      <c r="AL91" s="16">
        <v>1</v>
      </c>
      <c r="AM91" s="16">
        <v>20190930</v>
      </c>
      <c r="AN91" s="16">
        <v>20190912</v>
      </c>
      <c r="AO91" s="16">
        <v>60200</v>
      </c>
      <c r="AP91" s="16">
        <v>0</v>
      </c>
      <c r="AQ91" s="16">
        <v>20220106</v>
      </c>
    </row>
    <row r="92" spans="1:43" x14ac:dyDescent="0.25">
      <c r="A92" s="16">
        <v>890399047</v>
      </c>
      <c r="B92" s="16" t="s">
        <v>343</v>
      </c>
      <c r="C92" s="16" t="s">
        <v>70</v>
      </c>
      <c r="D92" s="16">
        <v>219305</v>
      </c>
      <c r="E92" s="16" t="s">
        <v>70</v>
      </c>
      <c r="F92" s="16">
        <v>219305</v>
      </c>
      <c r="G92" s="16">
        <v>1221504946</v>
      </c>
      <c r="H92" s="16" t="s">
        <v>725</v>
      </c>
      <c r="I92" s="16" t="s">
        <v>514</v>
      </c>
      <c r="J92" s="75">
        <v>43730</v>
      </c>
      <c r="K92" s="78">
        <v>208900</v>
      </c>
      <c r="L92" s="78">
        <v>0</v>
      </c>
      <c r="M92" s="16"/>
      <c r="N92" s="16" t="s">
        <v>24</v>
      </c>
      <c r="O92" s="16"/>
      <c r="P92" s="16"/>
      <c r="Q92" s="16"/>
      <c r="R92" s="16" t="s">
        <v>347</v>
      </c>
      <c r="S92" s="78">
        <v>208900</v>
      </c>
      <c r="T92" s="78">
        <v>0</v>
      </c>
      <c r="U92" s="16"/>
      <c r="V92" s="78">
        <v>0</v>
      </c>
      <c r="W92" s="16"/>
      <c r="X92" s="78">
        <v>208900</v>
      </c>
      <c r="Y92" s="78">
        <v>0</v>
      </c>
      <c r="Z92" s="16">
        <v>0</v>
      </c>
      <c r="AA92" s="78">
        <v>208900</v>
      </c>
      <c r="AB92" s="16">
        <v>4800036170</v>
      </c>
      <c r="AC92" s="75">
        <v>43860</v>
      </c>
      <c r="AD92" s="16">
        <v>3928493</v>
      </c>
      <c r="AE92" s="16">
        <v>192578529619764</v>
      </c>
      <c r="AF92" s="16"/>
      <c r="AG92" s="75">
        <v>43730</v>
      </c>
      <c r="AH92" s="16"/>
      <c r="AI92" s="16">
        <v>2</v>
      </c>
      <c r="AJ92" s="16"/>
      <c r="AK92" s="16"/>
      <c r="AL92" s="16">
        <v>1</v>
      </c>
      <c r="AM92" s="16">
        <v>20191030</v>
      </c>
      <c r="AN92" s="16">
        <v>20191004</v>
      </c>
      <c r="AO92" s="16">
        <v>208900</v>
      </c>
      <c r="AP92" s="16">
        <v>0</v>
      </c>
      <c r="AQ92" s="16">
        <v>20220106</v>
      </c>
    </row>
    <row r="93" spans="1:43" x14ac:dyDescent="0.25">
      <c r="A93" s="16">
        <v>890399047</v>
      </c>
      <c r="B93" s="16" t="s">
        <v>343</v>
      </c>
      <c r="C93" s="16" t="s">
        <v>70</v>
      </c>
      <c r="D93" s="16">
        <v>220616</v>
      </c>
      <c r="E93" s="16" t="s">
        <v>70</v>
      </c>
      <c r="F93" s="16">
        <v>220616</v>
      </c>
      <c r="G93" s="16">
        <v>1221504947</v>
      </c>
      <c r="H93" s="16" t="s">
        <v>726</v>
      </c>
      <c r="I93" s="16" t="s">
        <v>515</v>
      </c>
      <c r="J93" s="75">
        <v>43732</v>
      </c>
      <c r="K93" s="78">
        <v>547273</v>
      </c>
      <c r="L93" s="78">
        <v>0</v>
      </c>
      <c r="M93" s="16"/>
      <c r="N93" s="16" t="s">
        <v>24</v>
      </c>
      <c r="O93" s="16"/>
      <c r="P93" s="16"/>
      <c r="Q93" s="16"/>
      <c r="R93" s="16" t="s">
        <v>347</v>
      </c>
      <c r="S93" s="78">
        <v>547273</v>
      </c>
      <c r="T93" s="78">
        <v>0</v>
      </c>
      <c r="U93" s="16"/>
      <c r="V93" s="78">
        <v>0</v>
      </c>
      <c r="W93" s="16"/>
      <c r="X93" s="78">
        <v>547273</v>
      </c>
      <c r="Y93" s="78">
        <v>0</v>
      </c>
      <c r="Z93" s="16">
        <v>0</v>
      </c>
      <c r="AA93" s="78">
        <v>547273</v>
      </c>
      <c r="AB93" s="16">
        <v>4800036170</v>
      </c>
      <c r="AC93" s="75">
        <v>43860</v>
      </c>
      <c r="AD93" s="16">
        <v>3928493</v>
      </c>
      <c r="AE93" s="16">
        <v>192648530676306</v>
      </c>
      <c r="AF93" s="16"/>
      <c r="AG93" s="75">
        <v>43732</v>
      </c>
      <c r="AH93" s="16"/>
      <c r="AI93" s="16">
        <v>2</v>
      </c>
      <c r="AJ93" s="16"/>
      <c r="AK93" s="16"/>
      <c r="AL93" s="16">
        <v>1</v>
      </c>
      <c r="AM93" s="16">
        <v>20191030</v>
      </c>
      <c r="AN93" s="16">
        <v>20191004</v>
      </c>
      <c r="AO93" s="16">
        <v>547273</v>
      </c>
      <c r="AP93" s="16">
        <v>0</v>
      </c>
      <c r="AQ93" s="16">
        <v>20220106</v>
      </c>
    </row>
    <row r="94" spans="1:43" x14ac:dyDescent="0.25">
      <c r="A94" s="16">
        <v>890399047</v>
      </c>
      <c r="B94" s="16" t="s">
        <v>343</v>
      </c>
      <c r="C94" s="16" t="s">
        <v>70</v>
      </c>
      <c r="D94" s="16">
        <v>225822</v>
      </c>
      <c r="E94" s="16" t="s">
        <v>70</v>
      </c>
      <c r="F94" s="16">
        <v>225822</v>
      </c>
      <c r="G94" s="16">
        <v>1221525796</v>
      </c>
      <c r="H94" s="16" t="s">
        <v>727</v>
      </c>
      <c r="I94" s="16" t="s">
        <v>516</v>
      </c>
      <c r="J94" s="75">
        <v>43740</v>
      </c>
      <c r="K94" s="78">
        <v>151800</v>
      </c>
      <c r="L94" s="78">
        <v>151800</v>
      </c>
      <c r="M94" s="16" t="s">
        <v>350</v>
      </c>
      <c r="N94" s="16" t="s">
        <v>24</v>
      </c>
      <c r="O94" s="16"/>
      <c r="P94" s="16"/>
      <c r="Q94" s="16"/>
      <c r="R94" s="16" t="s">
        <v>347</v>
      </c>
      <c r="S94" s="78">
        <v>151800</v>
      </c>
      <c r="T94" s="78">
        <v>0</v>
      </c>
      <c r="U94" s="16"/>
      <c r="V94" s="78">
        <v>0</v>
      </c>
      <c r="W94" s="16"/>
      <c r="X94" s="78">
        <v>151800</v>
      </c>
      <c r="Y94" s="78">
        <v>0</v>
      </c>
      <c r="Z94" s="16">
        <v>0</v>
      </c>
      <c r="AA94" s="78">
        <v>151800</v>
      </c>
      <c r="AB94" s="16">
        <v>4800036170</v>
      </c>
      <c r="AC94" s="75">
        <v>43860</v>
      </c>
      <c r="AD94" s="16">
        <v>3928493</v>
      </c>
      <c r="AE94" s="16">
        <v>192678524604538</v>
      </c>
      <c r="AF94" s="16"/>
      <c r="AG94" s="75">
        <v>43740</v>
      </c>
      <c r="AH94" s="16"/>
      <c r="AI94" s="16">
        <v>2</v>
      </c>
      <c r="AJ94" s="16"/>
      <c r="AK94" s="16"/>
      <c r="AL94" s="16">
        <v>1</v>
      </c>
      <c r="AM94" s="16">
        <v>20191130</v>
      </c>
      <c r="AN94" s="16">
        <v>20191112</v>
      </c>
      <c r="AO94" s="16">
        <v>151800</v>
      </c>
      <c r="AP94" s="16">
        <v>0</v>
      </c>
      <c r="AQ94" s="16">
        <v>20220106</v>
      </c>
    </row>
    <row r="95" spans="1:43" x14ac:dyDescent="0.25">
      <c r="A95" s="16">
        <v>890399047</v>
      </c>
      <c r="B95" s="16" t="s">
        <v>343</v>
      </c>
      <c r="C95" s="16" t="s">
        <v>19</v>
      </c>
      <c r="D95" s="16">
        <v>21403</v>
      </c>
      <c r="E95" s="16" t="s">
        <v>19</v>
      </c>
      <c r="F95" s="16">
        <v>21403</v>
      </c>
      <c r="G95" s="16"/>
      <c r="H95" s="16" t="s">
        <v>728</v>
      </c>
      <c r="I95" s="16" t="s">
        <v>517</v>
      </c>
      <c r="J95" s="75">
        <v>42184</v>
      </c>
      <c r="K95" s="78">
        <v>123800</v>
      </c>
      <c r="L95" s="78">
        <v>123800</v>
      </c>
      <c r="M95" s="16" t="s">
        <v>350</v>
      </c>
      <c r="N95" s="16" t="s">
        <v>24</v>
      </c>
      <c r="O95" s="16"/>
      <c r="P95" s="16"/>
      <c r="Q95" s="16"/>
      <c r="R95" s="16" t="s">
        <v>347</v>
      </c>
      <c r="S95" s="78">
        <v>123800</v>
      </c>
      <c r="T95" s="78">
        <v>0</v>
      </c>
      <c r="U95" s="16"/>
      <c r="V95" s="78">
        <v>0</v>
      </c>
      <c r="W95" s="16"/>
      <c r="X95" s="78">
        <v>123800</v>
      </c>
      <c r="Y95" s="78">
        <v>0</v>
      </c>
      <c r="Z95" s="16"/>
      <c r="AA95" s="78"/>
      <c r="AB95" s="16"/>
      <c r="AC95" s="16"/>
      <c r="AD95" s="16"/>
      <c r="AE95" s="16">
        <v>151634693835940</v>
      </c>
      <c r="AF95" s="16" t="s">
        <v>348</v>
      </c>
      <c r="AG95" s="75">
        <v>42184</v>
      </c>
      <c r="AH95" s="16"/>
      <c r="AI95" s="16">
        <v>2</v>
      </c>
      <c r="AJ95" s="16"/>
      <c r="AK95" s="16"/>
      <c r="AL95" s="16">
        <v>1</v>
      </c>
      <c r="AM95" s="16">
        <v>20150808</v>
      </c>
      <c r="AN95" s="16">
        <v>20150710</v>
      </c>
      <c r="AO95" s="16">
        <v>123800</v>
      </c>
      <c r="AP95" s="16">
        <v>0</v>
      </c>
      <c r="AQ95" s="16">
        <v>20220106</v>
      </c>
    </row>
    <row r="96" spans="1:43" x14ac:dyDescent="0.25">
      <c r="A96" s="16">
        <v>890399047</v>
      </c>
      <c r="B96" s="16" t="s">
        <v>343</v>
      </c>
      <c r="C96" s="16" t="s">
        <v>165</v>
      </c>
      <c r="D96" s="16">
        <v>50392</v>
      </c>
      <c r="E96" s="16" t="s">
        <v>165</v>
      </c>
      <c r="F96" s="16">
        <v>50392</v>
      </c>
      <c r="G96" s="16"/>
      <c r="H96" s="16" t="s">
        <v>729</v>
      </c>
      <c r="I96" s="16" t="s">
        <v>518</v>
      </c>
      <c r="J96" s="75">
        <v>44506</v>
      </c>
      <c r="K96" s="78">
        <v>944000</v>
      </c>
      <c r="L96" s="78">
        <v>944000</v>
      </c>
      <c r="M96" s="16" t="s">
        <v>350</v>
      </c>
      <c r="N96" s="16" t="s">
        <v>26</v>
      </c>
      <c r="O96" s="16"/>
      <c r="P96" s="16"/>
      <c r="Q96" s="16"/>
      <c r="R96" s="16" t="s">
        <v>347</v>
      </c>
      <c r="S96" s="78">
        <v>944000</v>
      </c>
      <c r="T96" s="78">
        <v>0</v>
      </c>
      <c r="U96" s="16"/>
      <c r="V96" s="78">
        <v>0</v>
      </c>
      <c r="W96" s="16"/>
      <c r="X96" s="78">
        <v>944000</v>
      </c>
      <c r="Y96" s="78">
        <v>0</v>
      </c>
      <c r="Z96" s="16"/>
      <c r="AA96" s="78"/>
      <c r="AB96" s="16"/>
      <c r="AC96" s="16"/>
      <c r="AD96" s="16"/>
      <c r="AE96" s="16">
        <v>212798516199218</v>
      </c>
      <c r="AF96" s="16"/>
      <c r="AG96" s="75">
        <v>44506</v>
      </c>
      <c r="AH96" s="16"/>
      <c r="AI96" s="16">
        <v>2</v>
      </c>
      <c r="AJ96" s="16"/>
      <c r="AK96" s="16"/>
      <c r="AL96" s="16">
        <v>1</v>
      </c>
      <c r="AM96" s="16">
        <v>20211230</v>
      </c>
      <c r="AN96" s="16">
        <v>20211222</v>
      </c>
      <c r="AO96" s="16">
        <v>944000</v>
      </c>
      <c r="AP96" s="16">
        <v>0</v>
      </c>
      <c r="AQ96" s="16">
        <v>20220106</v>
      </c>
    </row>
    <row r="97" spans="1:43" x14ac:dyDescent="0.25">
      <c r="A97" s="16">
        <v>890399047</v>
      </c>
      <c r="B97" s="16" t="s">
        <v>343</v>
      </c>
      <c r="C97" s="16" t="s">
        <v>165</v>
      </c>
      <c r="D97" s="16">
        <v>52077</v>
      </c>
      <c r="E97" s="16" t="s">
        <v>165</v>
      </c>
      <c r="F97" s="16">
        <v>52077</v>
      </c>
      <c r="G97" s="16"/>
      <c r="H97" s="16" t="s">
        <v>730</v>
      </c>
      <c r="I97" s="16" t="s">
        <v>519</v>
      </c>
      <c r="J97" s="75">
        <v>44523</v>
      </c>
      <c r="K97" s="78">
        <v>65200</v>
      </c>
      <c r="L97" s="78">
        <v>65200</v>
      </c>
      <c r="M97" s="16" t="s">
        <v>350</v>
      </c>
      <c r="N97" s="16" t="s">
        <v>26</v>
      </c>
      <c r="O97" s="16"/>
      <c r="P97" s="16"/>
      <c r="Q97" s="16"/>
      <c r="R97" s="16" t="s">
        <v>347</v>
      </c>
      <c r="S97" s="78">
        <v>65200</v>
      </c>
      <c r="T97" s="78">
        <v>0</v>
      </c>
      <c r="U97" s="16"/>
      <c r="V97" s="78">
        <v>0</v>
      </c>
      <c r="W97" s="16"/>
      <c r="X97" s="78">
        <v>65200</v>
      </c>
      <c r="Y97" s="78">
        <v>0</v>
      </c>
      <c r="Z97" s="16"/>
      <c r="AA97" s="78"/>
      <c r="AB97" s="16"/>
      <c r="AC97" s="16"/>
      <c r="AD97" s="16"/>
      <c r="AE97" s="16">
        <v>213248516839581</v>
      </c>
      <c r="AF97" s="16"/>
      <c r="AG97" s="75">
        <v>44523</v>
      </c>
      <c r="AH97" s="16"/>
      <c r="AI97" s="16">
        <v>2</v>
      </c>
      <c r="AJ97" s="16"/>
      <c r="AK97" s="16"/>
      <c r="AL97" s="16">
        <v>1</v>
      </c>
      <c r="AM97" s="16">
        <v>20211230</v>
      </c>
      <c r="AN97" s="16">
        <v>20211222</v>
      </c>
      <c r="AO97" s="16">
        <v>65200</v>
      </c>
      <c r="AP97" s="16">
        <v>0</v>
      </c>
      <c r="AQ97" s="16">
        <v>20220106</v>
      </c>
    </row>
    <row r="98" spans="1:43" x14ac:dyDescent="0.25">
      <c r="A98" s="16">
        <v>890399047</v>
      </c>
      <c r="B98" s="16" t="s">
        <v>343</v>
      </c>
      <c r="C98" s="16" t="s">
        <v>165</v>
      </c>
      <c r="D98" s="16">
        <v>52814</v>
      </c>
      <c r="E98" s="16" t="s">
        <v>165</v>
      </c>
      <c r="F98" s="16">
        <v>52814</v>
      </c>
      <c r="G98" s="16"/>
      <c r="H98" s="16" t="s">
        <v>731</v>
      </c>
      <c r="I98" s="16" t="s">
        <v>520</v>
      </c>
      <c r="J98" s="75">
        <v>44529</v>
      </c>
      <c r="K98" s="78">
        <v>59700</v>
      </c>
      <c r="L98" s="78">
        <v>59700</v>
      </c>
      <c r="M98" s="16" t="s">
        <v>350</v>
      </c>
      <c r="N98" s="16" t="s">
        <v>26</v>
      </c>
      <c r="O98" s="16"/>
      <c r="P98" s="16"/>
      <c r="Q98" s="16"/>
      <c r="R98" s="16" t="s">
        <v>347</v>
      </c>
      <c r="S98" s="78">
        <v>59700</v>
      </c>
      <c r="T98" s="78">
        <v>0</v>
      </c>
      <c r="U98" s="16"/>
      <c r="V98" s="78">
        <v>0</v>
      </c>
      <c r="W98" s="16"/>
      <c r="X98" s="78">
        <v>59700</v>
      </c>
      <c r="Y98" s="78">
        <v>0</v>
      </c>
      <c r="Z98" s="16"/>
      <c r="AA98" s="78"/>
      <c r="AB98" s="16"/>
      <c r="AC98" s="16"/>
      <c r="AD98" s="16"/>
      <c r="AE98" s="16">
        <v>211818524441458</v>
      </c>
      <c r="AF98" s="16"/>
      <c r="AG98" s="75">
        <v>44529</v>
      </c>
      <c r="AH98" s="16"/>
      <c r="AI98" s="16">
        <v>2</v>
      </c>
      <c r="AJ98" s="16"/>
      <c r="AK98" s="16"/>
      <c r="AL98" s="16">
        <v>1</v>
      </c>
      <c r="AM98" s="16">
        <v>20211230</v>
      </c>
      <c r="AN98" s="16">
        <v>20211222</v>
      </c>
      <c r="AO98" s="16">
        <v>59700</v>
      </c>
      <c r="AP98" s="16">
        <v>0</v>
      </c>
      <c r="AQ98" s="16">
        <v>20220106</v>
      </c>
    </row>
    <row r="99" spans="1:43" x14ac:dyDescent="0.25">
      <c r="A99" s="16">
        <v>890399047</v>
      </c>
      <c r="B99" s="16" t="s">
        <v>343</v>
      </c>
      <c r="C99" s="16" t="s">
        <v>165</v>
      </c>
      <c r="D99" s="16">
        <v>38079</v>
      </c>
      <c r="E99" s="16" t="s">
        <v>165</v>
      </c>
      <c r="F99" s="16">
        <v>38079</v>
      </c>
      <c r="G99" s="16"/>
      <c r="H99" s="16" t="s">
        <v>732</v>
      </c>
      <c r="I99" s="16" t="s">
        <v>521</v>
      </c>
      <c r="J99" s="75">
        <v>44414</v>
      </c>
      <c r="K99" s="78">
        <v>272000</v>
      </c>
      <c r="L99" s="78">
        <v>272000</v>
      </c>
      <c r="M99" s="16" t="s">
        <v>350</v>
      </c>
      <c r="N99" s="16" t="s">
        <v>851</v>
      </c>
      <c r="O99" s="78">
        <v>272000</v>
      </c>
      <c r="P99" s="16">
        <v>1221857403</v>
      </c>
      <c r="Q99" s="16"/>
      <c r="R99" s="16" t="s">
        <v>347</v>
      </c>
      <c r="S99" s="78">
        <v>272000</v>
      </c>
      <c r="T99" s="78">
        <v>0</v>
      </c>
      <c r="U99" s="16"/>
      <c r="V99" s="78">
        <v>0</v>
      </c>
      <c r="W99" s="16"/>
      <c r="X99" s="78">
        <v>272000</v>
      </c>
      <c r="Y99" s="78">
        <v>0</v>
      </c>
      <c r="Z99" s="16"/>
      <c r="AA99" s="78"/>
      <c r="AB99" s="16"/>
      <c r="AC99" s="16"/>
      <c r="AD99" s="16"/>
      <c r="AE99" s="16">
        <v>212168516782939</v>
      </c>
      <c r="AF99" s="16"/>
      <c r="AG99" s="75">
        <v>44414</v>
      </c>
      <c r="AH99" s="16"/>
      <c r="AI99" s="16">
        <v>2</v>
      </c>
      <c r="AJ99" s="16"/>
      <c r="AK99" s="16"/>
      <c r="AL99" s="16">
        <v>1</v>
      </c>
      <c r="AM99" s="16">
        <v>20210930</v>
      </c>
      <c r="AN99" s="16">
        <v>20210910</v>
      </c>
      <c r="AO99" s="16">
        <v>272000</v>
      </c>
      <c r="AP99" s="16">
        <v>0</v>
      </c>
      <c r="AQ99" s="16">
        <v>20220106</v>
      </c>
    </row>
    <row r="100" spans="1:43" x14ac:dyDescent="0.25">
      <c r="A100" s="16">
        <v>890399047</v>
      </c>
      <c r="B100" s="16" t="s">
        <v>343</v>
      </c>
      <c r="C100" s="16" t="s">
        <v>165</v>
      </c>
      <c r="D100" s="16">
        <v>40557</v>
      </c>
      <c r="E100" s="16" t="s">
        <v>165</v>
      </c>
      <c r="F100" s="16">
        <v>40557</v>
      </c>
      <c r="G100" s="16"/>
      <c r="H100" s="16" t="s">
        <v>733</v>
      </c>
      <c r="I100" s="16" t="s">
        <v>522</v>
      </c>
      <c r="J100" s="75">
        <v>44437</v>
      </c>
      <c r="K100" s="78">
        <v>111940</v>
      </c>
      <c r="L100" s="78">
        <v>111940</v>
      </c>
      <c r="M100" s="16" t="s">
        <v>350</v>
      </c>
      <c r="N100" s="16" t="s">
        <v>851</v>
      </c>
      <c r="O100" s="78">
        <v>111940</v>
      </c>
      <c r="P100" s="16">
        <v>1221857404</v>
      </c>
      <c r="Q100" s="16"/>
      <c r="R100" s="16" t="s">
        <v>347</v>
      </c>
      <c r="S100" s="78">
        <v>111940</v>
      </c>
      <c r="T100" s="78">
        <v>0</v>
      </c>
      <c r="U100" s="16"/>
      <c r="V100" s="78">
        <v>0</v>
      </c>
      <c r="W100" s="16"/>
      <c r="X100" s="78">
        <v>111940</v>
      </c>
      <c r="Y100" s="78">
        <v>0</v>
      </c>
      <c r="Z100" s="16"/>
      <c r="AA100" s="78"/>
      <c r="AB100" s="16"/>
      <c r="AC100" s="16"/>
      <c r="AD100" s="16"/>
      <c r="AE100" s="16">
        <v>212418516541960</v>
      </c>
      <c r="AF100" s="16"/>
      <c r="AG100" s="75">
        <v>44437</v>
      </c>
      <c r="AH100" s="16"/>
      <c r="AI100" s="16">
        <v>2</v>
      </c>
      <c r="AJ100" s="16"/>
      <c r="AK100" s="16"/>
      <c r="AL100" s="16">
        <v>1</v>
      </c>
      <c r="AM100" s="16">
        <v>20210930</v>
      </c>
      <c r="AN100" s="16">
        <v>20210910</v>
      </c>
      <c r="AO100" s="16">
        <v>111940</v>
      </c>
      <c r="AP100" s="16">
        <v>0</v>
      </c>
      <c r="AQ100" s="16">
        <v>20220106</v>
      </c>
    </row>
    <row r="101" spans="1:43" x14ac:dyDescent="0.25">
      <c r="A101" s="16">
        <v>890399047</v>
      </c>
      <c r="B101" s="16" t="s">
        <v>343</v>
      </c>
      <c r="C101" s="16" t="s">
        <v>165</v>
      </c>
      <c r="D101" s="16">
        <v>42802</v>
      </c>
      <c r="E101" s="16" t="s">
        <v>165</v>
      </c>
      <c r="F101" s="16">
        <v>42802</v>
      </c>
      <c r="G101" s="16"/>
      <c r="H101" s="16" t="s">
        <v>734</v>
      </c>
      <c r="I101" s="16" t="s">
        <v>523</v>
      </c>
      <c r="J101" s="75">
        <v>44454</v>
      </c>
      <c r="K101" s="78">
        <v>253900</v>
      </c>
      <c r="L101" s="78">
        <v>253900</v>
      </c>
      <c r="M101" s="16" t="s">
        <v>350</v>
      </c>
      <c r="N101" s="16" t="s">
        <v>24</v>
      </c>
      <c r="O101" s="16"/>
      <c r="P101" s="16"/>
      <c r="Q101" s="16"/>
      <c r="R101" s="16" t="s">
        <v>347</v>
      </c>
      <c r="S101" s="78">
        <v>253900</v>
      </c>
      <c r="T101" s="78">
        <v>0</v>
      </c>
      <c r="U101" s="16"/>
      <c r="V101" s="78">
        <v>0</v>
      </c>
      <c r="W101" s="16"/>
      <c r="X101" s="78">
        <v>253900</v>
      </c>
      <c r="Y101" s="78">
        <v>0</v>
      </c>
      <c r="Z101" s="16"/>
      <c r="AA101" s="78">
        <v>253900</v>
      </c>
      <c r="AB101" s="16">
        <v>4800051975</v>
      </c>
      <c r="AC101" s="16" t="s">
        <v>854</v>
      </c>
      <c r="AD101" s="16"/>
      <c r="AE101" s="16">
        <v>212558516614322</v>
      </c>
      <c r="AF101" s="16"/>
      <c r="AG101" s="75">
        <v>44454</v>
      </c>
      <c r="AH101" s="16"/>
      <c r="AI101" s="16">
        <v>2</v>
      </c>
      <c r="AJ101" s="16"/>
      <c r="AK101" s="16"/>
      <c r="AL101" s="16">
        <v>1</v>
      </c>
      <c r="AM101" s="16">
        <v>20211030</v>
      </c>
      <c r="AN101" s="16">
        <v>20211011</v>
      </c>
      <c r="AO101" s="16">
        <v>253900</v>
      </c>
      <c r="AP101" s="16">
        <v>0</v>
      </c>
      <c r="AQ101" s="16">
        <v>20220106</v>
      </c>
    </row>
    <row r="102" spans="1:43" x14ac:dyDescent="0.25">
      <c r="A102" s="16">
        <v>890399047</v>
      </c>
      <c r="B102" s="16" t="s">
        <v>343</v>
      </c>
      <c r="C102" s="16" t="s">
        <v>165</v>
      </c>
      <c r="D102" s="16">
        <v>28659</v>
      </c>
      <c r="E102" s="16" t="s">
        <v>165</v>
      </c>
      <c r="F102" s="16">
        <v>28659</v>
      </c>
      <c r="G102" s="16"/>
      <c r="H102" s="16" t="s">
        <v>735</v>
      </c>
      <c r="I102" s="16" t="s">
        <v>524</v>
      </c>
      <c r="J102" s="75">
        <v>44321</v>
      </c>
      <c r="K102" s="78">
        <v>316300</v>
      </c>
      <c r="L102" s="78">
        <v>316300</v>
      </c>
      <c r="M102" s="16" t="s">
        <v>350</v>
      </c>
      <c r="N102" s="16" t="s">
        <v>24</v>
      </c>
      <c r="O102" s="16"/>
      <c r="P102" s="16"/>
      <c r="Q102" s="16"/>
      <c r="R102" s="16" t="s">
        <v>347</v>
      </c>
      <c r="S102" s="78">
        <v>316300</v>
      </c>
      <c r="T102" s="78">
        <v>0</v>
      </c>
      <c r="U102" s="16"/>
      <c r="V102" s="78">
        <v>0</v>
      </c>
      <c r="W102" s="16"/>
      <c r="X102" s="78">
        <v>316300</v>
      </c>
      <c r="Y102" s="78">
        <v>0</v>
      </c>
      <c r="Z102" s="16"/>
      <c r="AA102" s="78">
        <v>316300</v>
      </c>
      <c r="AB102" s="16">
        <v>4800052342</v>
      </c>
      <c r="AC102" s="16" t="s">
        <v>855</v>
      </c>
      <c r="AD102" s="16"/>
      <c r="AE102" s="16">
        <v>211218516089220</v>
      </c>
      <c r="AF102" s="16"/>
      <c r="AG102" s="75">
        <v>44321</v>
      </c>
      <c r="AH102" s="16"/>
      <c r="AI102" s="16">
        <v>2</v>
      </c>
      <c r="AJ102" s="16"/>
      <c r="AK102" s="16"/>
      <c r="AL102" s="16">
        <v>1</v>
      </c>
      <c r="AM102" s="16">
        <v>20210630</v>
      </c>
      <c r="AN102" s="16">
        <v>20210608</v>
      </c>
      <c r="AO102" s="16">
        <v>316300</v>
      </c>
      <c r="AP102" s="16">
        <v>0</v>
      </c>
      <c r="AQ102" s="16">
        <v>20220106</v>
      </c>
    </row>
    <row r="103" spans="1:43" x14ac:dyDescent="0.25">
      <c r="A103" s="16">
        <v>890399047</v>
      </c>
      <c r="B103" s="16" t="s">
        <v>343</v>
      </c>
      <c r="C103" s="16" t="s">
        <v>165</v>
      </c>
      <c r="D103" s="16">
        <v>32223</v>
      </c>
      <c r="E103" s="16" t="s">
        <v>165</v>
      </c>
      <c r="F103" s="16">
        <v>32223</v>
      </c>
      <c r="G103" s="16"/>
      <c r="H103" s="16" t="s">
        <v>736</v>
      </c>
      <c r="I103" s="16" t="s">
        <v>525</v>
      </c>
      <c r="J103" s="75">
        <v>44360</v>
      </c>
      <c r="K103" s="78">
        <v>902942</v>
      </c>
      <c r="L103" s="78">
        <v>902942</v>
      </c>
      <c r="M103" s="16" t="s">
        <v>350</v>
      </c>
      <c r="N103" s="16" t="s">
        <v>24</v>
      </c>
      <c r="O103" s="16"/>
      <c r="P103" s="16"/>
      <c r="Q103" s="16"/>
      <c r="R103" s="16" t="s">
        <v>347</v>
      </c>
      <c r="S103" s="78">
        <v>902942</v>
      </c>
      <c r="T103" s="78">
        <v>0</v>
      </c>
      <c r="U103" s="16"/>
      <c r="V103" s="78">
        <v>0</v>
      </c>
      <c r="W103" s="16"/>
      <c r="X103" s="78">
        <v>902942</v>
      </c>
      <c r="Y103" s="78">
        <v>0</v>
      </c>
      <c r="Z103" s="16"/>
      <c r="AA103" s="78">
        <v>902942</v>
      </c>
      <c r="AB103" s="16">
        <v>4800051975</v>
      </c>
      <c r="AC103" s="16" t="s">
        <v>854</v>
      </c>
      <c r="AD103" s="16"/>
      <c r="AE103" s="16">
        <v>211618516469081</v>
      </c>
      <c r="AF103" s="16"/>
      <c r="AG103" s="75">
        <v>44360</v>
      </c>
      <c r="AH103" s="16"/>
      <c r="AI103" s="16">
        <v>2</v>
      </c>
      <c r="AJ103" s="16"/>
      <c r="AK103" s="16"/>
      <c r="AL103" s="16">
        <v>1</v>
      </c>
      <c r="AM103" s="16">
        <v>20210730</v>
      </c>
      <c r="AN103" s="16">
        <v>20210707</v>
      </c>
      <c r="AO103" s="16">
        <v>902942</v>
      </c>
      <c r="AP103" s="16">
        <v>0</v>
      </c>
      <c r="AQ103" s="16">
        <v>20220106</v>
      </c>
    </row>
    <row r="104" spans="1:43" x14ac:dyDescent="0.25">
      <c r="A104" s="16">
        <v>890399047</v>
      </c>
      <c r="B104" s="16" t="s">
        <v>343</v>
      </c>
      <c r="C104" s="16" t="s">
        <v>165</v>
      </c>
      <c r="D104" s="16">
        <v>32384</v>
      </c>
      <c r="E104" s="16" t="s">
        <v>165</v>
      </c>
      <c r="F104" s="16">
        <v>32384</v>
      </c>
      <c r="G104" s="16"/>
      <c r="H104" s="16" t="s">
        <v>737</v>
      </c>
      <c r="I104" s="16" t="s">
        <v>526</v>
      </c>
      <c r="J104" s="75">
        <v>44362</v>
      </c>
      <c r="K104" s="78">
        <v>109400</v>
      </c>
      <c r="L104" s="78">
        <v>109400</v>
      </c>
      <c r="M104" s="16" t="s">
        <v>350</v>
      </c>
      <c r="N104" s="16" t="s">
        <v>851</v>
      </c>
      <c r="O104" s="78">
        <v>109400</v>
      </c>
      <c r="P104" s="16">
        <v>1221802449</v>
      </c>
      <c r="Q104" s="16"/>
      <c r="R104" s="16" t="s">
        <v>347</v>
      </c>
      <c r="S104" s="78">
        <v>109400</v>
      </c>
      <c r="T104" s="78">
        <v>0</v>
      </c>
      <c r="U104" s="16"/>
      <c r="V104" s="78">
        <v>0</v>
      </c>
      <c r="W104" s="16"/>
      <c r="X104" s="78">
        <v>109400</v>
      </c>
      <c r="Y104" s="78">
        <v>0</v>
      </c>
      <c r="Z104" s="16"/>
      <c r="AA104" s="78"/>
      <c r="AB104" s="16"/>
      <c r="AC104" s="16"/>
      <c r="AD104" s="16"/>
      <c r="AE104" s="16">
        <v>210758516653631</v>
      </c>
      <c r="AF104" s="16"/>
      <c r="AG104" s="75">
        <v>44362</v>
      </c>
      <c r="AH104" s="16"/>
      <c r="AI104" s="16">
        <v>2</v>
      </c>
      <c r="AJ104" s="16"/>
      <c r="AK104" s="16"/>
      <c r="AL104" s="16">
        <v>1</v>
      </c>
      <c r="AM104" s="16">
        <v>20210730</v>
      </c>
      <c r="AN104" s="16">
        <v>20210707</v>
      </c>
      <c r="AO104" s="16">
        <v>109400</v>
      </c>
      <c r="AP104" s="16">
        <v>0</v>
      </c>
      <c r="AQ104" s="16">
        <v>20220106</v>
      </c>
    </row>
    <row r="105" spans="1:43" x14ac:dyDescent="0.25">
      <c r="A105" s="16">
        <v>890399047</v>
      </c>
      <c r="B105" s="16" t="s">
        <v>343</v>
      </c>
      <c r="C105" s="16" t="s">
        <v>165</v>
      </c>
      <c r="D105" s="16">
        <v>33300</v>
      </c>
      <c r="E105" s="16" t="s">
        <v>165</v>
      </c>
      <c r="F105" s="16">
        <v>33300</v>
      </c>
      <c r="G105" s="16"/>
      <c r="H105" s="16" t="s">
        <v>738</v>
      </c>
      <c r="I105" s="16" t="s">
        <v>527</v>
      </c>
      <c r="J105" s="75">
        <v>44370</v>
      </c>
      <c r="K105" s="78">
        <v>741300</v>
      </c>
      <c r="L105" s="78">
        <v>741300</v>
      </c>
      <c r="M105" s="16" t="s">
        <v>350</v>
      </c>
      <c r="N105" s="16" t="s">
        <v>851</v>
      </c>
      <c r="O105" s="78">
        <v>741300</v>
      </c>
      <c r="P105" s="16">
        <v>1221802450</v>
      </c>
      <c r="Q105" s="16"/>
      <c r="R105" s="16" t="s">
        <v>347</v>
      </c>
      <c r="S105" s="78">
        <v>741300</v>
      </c>
      <c r="T105" s="78">
        <v>0</v>
      </c>
      <c r="U105" s="16"/>
      <c r="V105" s="78">
        <v>0</v>
      </c>
      <c r="W105" s="16"/>
      <c r="X105" s="78">
        <v>741300</v>
      </c>
      <c r="Y105" s="78">
        <v>0</v>
      </c>
      <c r="Z105" s="16"/>
      <c r="AA105" s="78"/>
      <c r="AB105" s="16"/>
      <c r="AC105" s="16"/>
      <c r="AD105" s="16"/>
      <c r="AE105" s="16">
        <v>211428516738949</v>
      </c>
      <c r="AF105" s="16"/>
      <c r="AG105" s="75">
        <v>44370</v>
      </c>
      <c r="AH105" s="16"/>
      <c r="AI105" s="16">
        <v>2</v>
      </c>
      <c r="AJ105" s="16"/>
      <c r="AK105" s="16"/>
      <c r="AL105" s="16">
        <v>1</v>
      </c>
      <c r="AM105" s="16">
        <v>20210730</v>
      </c>
      <c r="AN105" s="16">
        <v>20210707</v>
      </c>
      <c r="AO105" s="16">
        <v>741300</v>
      </c>
      <c r="AP105" s="16">
        <v>0</v>
      </c>
      <c r="AQ105" s="16">
        <v>20220106</v>
      </c>
    </row>
    <row r="106" spans="1:43" x14ac:dyDescent="0.25">
      <c r="A106" s="16">
        <v>890399047</v>
      </c>
      <c r="B106" s="16" t="s">
        <v>343</v>
      </c>
      <c r="C106" s="16" t="s">
        <v>165</v>
      </c>
      <c r="D106" s="16">
        <v>33668</v>
      </c>
      <c r="E106" s="16" t="s">
        <v>165</v>
      </c>
      <c r="F106" s="16">
        <v>33668</v>
      </c>
      <c r="G106" s="16"/>
      <c r="H106" s="16" t="s">
        <v>739</v>
      </c>
      <c r="I106" s="16" t="s">
        <v>528</v>
      </c>
      <c r="J106" s="75">
        <v>44373</v>
      </c>
      <c r="K106" s="78">
        <v>289991</v>
      </c>
      <c r="L106" s="78">
        <v>289991</v>
      </c>
      <c r="M106" s="16" t="s">
        <v>350</v>
      </c>
      <c r="N106" s="16" t="s">
        <v>851</v>
      </c>
      <c r="O106" s="78">
        <v>289991</v>
      </c>
      <c r="P106" s="16">
        <v>1221802448</v>
      </c>
      <c r="Q106" s="16"/>
      <c r="R106" s="16" t="s">
        <v>347</v>
      </c>
      <c r="S106" s="78">
        <v>289991</v>
      </c>
      <c r="T106" s="78">
        <v>0</v>
      </c>
      <c r="U106" s="16"/>
      <c r="V106" s="78">
        <v>0</v>
      </c>
      <c r="W106" s="16"/>
      <c r="X106" s="78">
        <v>289991</v>
      </c>
      <c r="Y106" s="78">
        <v>0</v>
      </c>
      <c r="Z106" s="16"/>
      <c r="AA106" s="78"/>
      <c r="AB106" s="16"/>
      <c r="AC106" s="16"/>
      <c r="AD106" s="16"/>
      <c r="AE106" s="16">
        <v>211738516227609</v>
      </c>
      <c r="AF106" s="16"/>
      <c r="AG106" s="75">
        <v>44373</v>
      </c>
      <c r="AH106" s="16"/>
      <c r="AI106" s="16">
        <v>2</v>
      </c>
      <c r="AJ106" s="16"/>
      <c r="AK106" s="16"/>
      <c r="AL106" s="16">
        <v>1</v>
      </c>
      <c r="AM106" s="16">
        <v>20210730</v>
      </c>
      <c r="AN106" s="16">
        <v>20210707</v>
      </c>
      <c r="AO106" s="16">
        <v>289991</v>
      </c>
      <c r="AP106" s="16">
        <v>0</v>
      </c>
      <c r="AQ106" s="16">
        <v>20220106</v>
      </c>
    </row>
    <row r="107" spans="1:43" x14ac:dyDescent="0.25">
      <c r="A107" s="16">
        <v>890399047</v>
      </c>
      <c r="B107" s="16" t="s">
        <v>343</v>
      </c>
      <c r="C107" s="16" t="s">
        <v>165</v>
      </c>
      <c r="D107" s="16">
        <v>35025</v>
      </c>
      <c r="E107" s="16" t="s">
        <v>165</v>
      </c>
      <c r="F107" s="16">
        <v>35025</v>
      </c>
      <c r="G107" s="16"/>
      <c r="H107" s="16" t="s">
        <v>740</v>
      </c>
      <c r="I107" s="16" t="s">
        <v>529</v>
      </c>
      <c r="J107" s="75">
        <v>44388</v>
      </c>
      <c r="K107" s="78">
        <v>405100</v>
      </c>
      <c r="L107" s="78">
        <v>405100</v>
      </c>
      <c r="M107" s="16" t="s">
        <v>350</v>
      </c>
      <c r="N107" s="16" t="s">
        <v>851</v>
      </c>
      <c r="O107" s="78">
        <v>405100</v>
      </c>
      <c r="P107" s="16">
        <v>1221850026</v>
      </c>
      <c r="Q107" s="16"/>
      <c r="R107" s="16" t="s">
        <v>347</v>
      </c>
      <c r="S107" s="78">
        <v>405100</v>
      </c>
      <c r="T107" s="78">
        <v>0</v>
      </c>
      <c r="U107" s="16"/>
      <c r="V107" s="78">
        <v>0</v>
      </c>
      <c r="W107" s="16"/>
      <c r="X107" s="78">
        <v>405100</v>
      </c>
      <c r="Y107" s="78">
        <v>0</v>
      </c>
      <c r="Z107" s="16"/>
      <c r="AA107" s="78"/>
      <c r="AB107" s="16"/>
      <c r="AC107" s="16"/>
      <c r="AD107" s="16"/>
      <c r="AE107" s="16">
        <v>211858516308283</v>
      </c>
      <c r="AF107" s="16"/>
      <c r="AG107" s="75">
        <v>44388</v>
      </c>
      <c r="AH107" s="16"/>
      <c r="AI107" s="16">
        <v>2</v>
      </c>
      <c r="AJ107" s="16"/>
      <c r="AK107" s="16"/>
      <c r="AL107" s="16">
        <v>1</v>
      </c>
      <c r="AM107" s="16">
        <v>20210831</v>
      </c>
      <c r="AN107" s="16">
        <v>20210817</v>
      </c>
      <c r="AO107" s="16">
        <v>405100</v>
      </c>
      <c r="AP107" s="16">
        <v>0</v>
      </c>
      <c r="AQ107" s="16">
        <v>20220106</v>
      </c>
    </row>
    <row r="108" spans="1:43" x14ac:dyDescent="0.25">
      <c r="A108" s="16">
        <v>890399047</v>
      </c>
      <c r="B108" s="16" t="s">
        <v>343</v>
      </c>
      <c r="C108" s="16" t="s">
        <v>165</v>
      </c>
      <c r="D108" s="16">
        <v>35775</v>
      </c>
      <c r="E108" s="16" t="s">
        <v>165</v>
      </c>
      <c r="F108" s="16">
        <v>35775</v>
      </c>
      <c r="G108" s="16"/>
      <c r="H108" s="16" t="s">
        <v>741</v>
      </c>
      <c r="I108" s="16" t="s">
        <v>530</v>
      </c>
      <c r="J108" s="75">
        <v>44394</v>
      </c>
      <c r="K108" s="78">
        <v>2344086</v>
      </c>
      <c r="L108" s="78">
        <v>2344086</v>
      </c>
      <c r="M108" s="16" t="s">
        <v>350</v>
      </c>
      <c r="N108" s="16" t="s">
        <v>851</v>
      </c>
      <c r="O108" s="78">
        <v>2344086</v>
      </c>
      <c r="P108" s="16">
        <v>1221850027</v>
      </c>
      <c r="Q108" s="16"/>
      <c r="R108" s="16" t="s">
        <v>347</v>
      </c>
      <c r="S108" s="78">
        <v>2344086</v>
      </c>
      <c r="T108" s="78">
        <v>0</v>
      </c>
      <c r="U108" s="16"/>
      <c r="V108" s="78">
        <v>0</v>
      </c>
      <c r="W108" s="16"/>
      <c r="X108" s="78">
        <v>2344086</v>
      </c>
      <c r="Y108" s="78">
        <v>0</v>
      </c>
      <c r="Z108" s="16"/>
      <c r="AA108" s="78"/>
      <c r="AB108" s="16"/>
      <c r="AC108" s="16"/>
      <c r="AD108" s="16"/>
      <c r="AE108" s="16">
        <v>211928516650735</v>
      </c>
      <c r="AF108" s="16"/>
      <c r="AG108" s="75">
        <v>44394</v>
      </c>
      <c r="AH108" s="16"/>
      <c r="AI108" s="16">
        <v>2</v>
      </c>
      <c r="AJ108" s="16"/>
      <c r="AK108" s="16"/>
      <c r="AL108" s="16">
        <v>1</v>
      </c>
      <c r="AM108" s="16">
        <v>20210831</v>
      </c>
      <c r="AN108" s="16">
        <v>20210817</v>
      </c>
      <c r="AO108" s="16">
        <v>2344086</v>
      </c>
      <c r="AP108" s="16">
        <v>0</v>
      </c>
      <c r="AQ108" s="16">
        <v>20220106</v>
      </c>
    </row>
    <row r="109" spans="1:43" x14ac:dyDescent="0.25">
      <c r="A109" s="16">
        <v>890399047</v>
      </c>
      <c r="B109" s="16" t="s">
        <v>343</v>
      </c>
      <c r="C109" s="16" t="s">
        <v>165</v>
      </c>
      <c r="D109" s="16">
        <v>36411</v>
      </c>
      <c r="E109" s="16" t="s">
        <v>165</v>
      </c>
      <c r="F109" s="16">
        <v>36411</v>
      </c>
      <c r="G109" s="16"/>
      <c r="H109" s="16" t="s">
        <v>742</v>
      </c>
      <c r="I109" s="16" t="s">
        <v>531</v>
      </c>
      <c r="J109" s="75">
        <v>44401</v>
      </c>
      <c r="K109" s="78">
        <v>59700</v>
      </c>
      <c r="L109" s="78">
        <v>59700</v>
      </c>
      <c r="M109" s="16" t="s">
        <v>350</v>
      </c>
      <c r="N109" s="16" t="s">
        <v>851</v>
      </c>
      <c r="O109" s="78">
        <v>59700</v>
      </c>
      <c r="P109" s="16">
        <v>1221850028</v>
      </c>
      <c r="Q109" s="16"/>
      <c r="R109" s="16" t="s">
        <v>347</v>
      </c>
      <c r="S109" s="78">
        <v>59700</v>
      </c>
      <c r="T109" s="78">
        <v>0</v>
      </c>
      <c r="U109" s="16"/>
      <c r="V109" s="78">
        <v>0</v>
      </c>
      <c r="W109" s="16"/>
      <c r="X109" s="78">
        <v>59700</v>
      </c>
      <c r="Y109" s="78">
        <v>0</v>
      </c>
      <c r="Z109" s="16"/>
      <c r="AA109" s="78"/>
      <c r="AB109" s="16"/>
      <c r="AC109" s="16"/>
      <c r="AD109" s="16"/>
      <c r="AE109" s="16">
        <v>211888523849486</v>
      </c>
      <c r="AF109" s="16"/>
      <c r="AG109" s="75">
        <v>44401</v>
      </c>
      <c r="AH109" s="16"/>
      <c r="AI109" s="16">
        <v>2</v>
      </c>
      <c r="AJ109" s="16"/>
      <c r="AK109" s="16"/>
      <c r="AL109" s="16">
        <v>1</v>
      </c>
      <c r="AM109" s="16">
        <v>20210831</v>
      </c>
      <c r="AN109" s="16">
        <v>20210817</v>
      </c>
      <c r="AO109" s="16">
        <v>59700</v>
      </c>
      <c r="AP109" s="16">
        <v>0</v>
      </c>
      <c r="AQ109" s="16">
        <v>20220106</v>
      </c>
    </row>
    <row r="110" spans="1:43" x14ac:dyDescent="0.25">
      <c r="A110" s="16">
        <v>890399047</v>
      </c>
      <c r="B110" s="16" t="s">
        <v>343</v>
      </c>
      <c r="C110" s="16" t="s">
        <v>165</v>
      </c>
      <c r="D110" s="16">
        <v>36893</v>
      </c>
      <c r="E110" s="16" t="s">
        <v>165</v>
      </c>
      <c r="F110" s="16">
        <v>36893</v>
      </c>
      <c r="G110" s="16"/>
      <c r="H110" s="16" t="s">
        <v>743</v>
      </c>
      <c r="I110" s="16" t="s">
        <v>532</v>
      </c>
      <c r="J110" s="75">
        <v>44405</v>
      </c>
      <c r="K110" s="78">
        <v>59700</v>
      </c>
      <c r="L110" s="78">
        <v>59700</v>
      </c>
      <c r="M110" s="16" t="s">
        <v>350</v>
      </c>
      <c r="N110" s="16" t="s">
        <v>851</v>
      </c>
      <c r="O110" s="78">
        <v>59700</v>
      </c>
      <c r="P110" s="16">
        <v>1221850029</v>
      </c>
      <c r="Q110" s="16"/>
      <c r="R110" s="16" t="s">
        <v>347</v>
      </c>
      <c r="S110" s="78">
        <v>59700</v>
      </c>
      <c r="T110" s="78">
        <v>0</v>
      </c>
      <c r="U110" s="16"/>
      <c r="V110" s="78">
        <v>0</v>
      </c>
      <c r="W110" s="16"/>
      <c r="X110" s="78">
        <v>59700</v>
      </c>
      <c r="Y110" s="78">
        <v>0</v>
      </c>
      <c r="Z110" s="16"/>
      <c r="AA110" s="78"/>
      <c r="AB110" s="16"/>
      <c r="AC110" s="16"/>
      <c r="AD110" s="16"/>
      <c r="AE110" s="16">
        <v>212088516583065</v>
      </c>
      <c r="AF110" s="16"/>
      <c r="AG110" s="75">
        <v>44405</v>
      </c>
      <c r="AH110" s="16"/>
      <c r="AI110" s="16">
        <v>2</v>
      </c>
      <c r="AJ110" s="16"/>
      <c r="AK110" s="16"/>
      <c r="AL110" s="16">
        <v>1</v>
      </c>
      <c r="AM110" s="16">
        <v>20210831</v>
      </c>
      <c r="AN110" s="16">
        <v>20210817</v>
      </c>
      <c r="AO110" s="16">
        <v>59700</v>
      </c>
      <c r="AP110" s="16">
        <v>0</v>
      </c>
      <c r="AQ110" s="16">
        <v>20220106</v>
      </c>
    </row>
    <row r="111" spans="1:43" x14ac:dyDescent="0.25">
      <c r="A111" s="16">
        <v>890399047</v>
      </c>
      <c r="B111" s="16" t="s">
        <v>343</v>
      </c>
      <c r="C111" s="16" t="s">
        <v>165</v>
      </c>
      <c r="D111" s="16">
        <v>36971</v>
      </c>
      <c r="E111" s="16" t="s">
        <v>165</v>
      </c>
      <c r="F111" s="16">
        <v>36971</v>
      </c>
      <c r="G111" s="16"/>
      <c r="H111" s="16" t="s">
        <v>744</v>
      </c>
      <c r="I111" s="16" t="s">
        <v>533</v>
      </c>
      <c r="J111" s="75">
        <v>44406</v>
      </c>
      <c r="K111" s="78">
        <v>185600</v>
      </c>
      <c r="L111" s="78">
        <v>185600</v>
      </c>
      <c r="M111" s="16" t="s">
        <v>350</v>
      </c>
      <c r="N111" s="16" t="s">
        <v>851</v>
      </c>
      <c r="O111" s="78">
        <v>185600</v>
      </c>
      <c r="P111" s="16">
        <v>1221850030</v>
      </c>
      <c r="Q111" s="16"/>
      <c r="R111" s="16" t="s">
        <v>347</v>
      </c>
      <c r="S111" s="78">
        <v>185600</v>
      </c>
      <c r="T111" s="78">
        <v>0</v>
      </c>
      <c r="U111" s="16"/>
      <c r="V111" s="78">
        <v>0</v>
      </c>
      <c r="W111" s="16"/>
      <c r="X111" s="78">
        <v>185600</v>
      </c>
      <c r="Y111" s="78">
        <v>0</v>
      </c>
      <c r="Z111" s="16"/>
      <c r="AA111" s="78"/>
      <c r="AB111" s="16"/>
      <c r="AC111" s="16"/>
      <c r="AD111" s="16"/>
      <c r="AE111" s="16">
        <v>212088516162226</v>
      </c>
      <c r="AF111" s="16"/>
      <c r="AG111" s="75">
        <v>44406</v>
      </c>
      <c r="AH111" s="16"/>
      <c r="AI111" s="16">
        <v>2</v>
      </c>
      <c r="AJ111" s="16"/>
      <c r="AK111" s="16"/>
      <c r="AL111" s="16">
        <v>1</v>
      </c>
      <c r="AM111" s="16">
        <v>20210831</v>
      </c>
      <c r="AN111" s="16">
        <v>20210817</v>
      </c>
      <c r="AO111" s="16">
        <v>185600</v>
      </c>
      <c r="AP111" s="16">
        <v>0</v>
      </c>
      <c r="AQ111" s="16">
        <v>20220106</v>
      </c>
    </row>
    <row r="112" spans="1:43" x14ac:dyDescent="0.25">
      <c r="A112" s="16">
        <v>890399047</v>
      </c>
      <c r="B112" s="16" t="s">
        <v>343</v>
      </c>
      <c r="C112" s="16" t="s">
        <v>165</v>
      </c>
      <c r="D112" s="16">
        <v>24397</v>
      </c>
      <c r="E112" s="16" t="s">
        <v>165</v>
      </c>
      <c r="F112" s="16">
        <v>24397</v>
      </c>
      <c r="G112" s="16"/>
      <c r="H112" s="16" t="s">
        <v>745</v>
      </c>
      <c r="I112" s="16" t="s">
        <v>534</v>
      </c>
      <c r="J112" s="75">
        <v>44290</v>
      </c>
      <c r="K112" s="78">
        <v>78652</v>
      </c>
      <c r="L112" s="78">
        <v>78652</v>
      </c>
      <c r="M112" s="16" t="s">
        <v>350</v>
      </c>
      <c r="N112" s="16" t="s">
        <v>24</v>
      </c>
      <c r="O112" s="16"/>
      <c r="P112" s="16"/>
      <c r="Q112" s="16"/>
      <c r="R112" s="16" t="s">
        <v>347</v>
      </c>
      <c r="S112" s="78">
        <v>78652</v>
      </c>
      <c r="T112" s="78">
        <v>0</v>
      </c>
      <c r="U112" s="16"/>
      <c r="V112" s="78">
        <v>0</v>
      </c>
      <c r="W112" s="16"/>
      <c r="X112" s="78">
        <v>78652</v>
      </c>
      <c r="Y112" s="78">
        <v>0</v>
      </c>
      <c r="Z112" s="16"/>
      <c r="AA112" s="78">
        <v>78652</v>
      </c>
      <c r="AB112" s="16">
        <v>4800052342</v>
      </c>
      <c r="AC112" s="16" t="s">
        <v>855</v>
      </c>
      <c r="AD112" s="16"/>
      <c r="AE112" s="16">
        <v>210868516675053</v>
      </c>
      <c r="AF112" s="16"/>
      <c r="AG112" s="75">
        <v>44290</v>
      </c>
      <c r="AH112" s="16"/>
      <c r="AI112" s="16">
        <v>2</v>
      </c>
      <c r="AJ112" s="16"/>
      <c r="AK112" s="16"/>
      <c r="AL112" s="16">
        <v>1</v>
      </c>
      <c r="AM112" s="16">
        <v>20210530</v>
      </c>
      <c r="AN112" s="16">
        <v>20210511</v>
      </c>
      <c r="AO112" s="16">
        <v>78652</v>
      </c>
      <c r="AP112" s="16">
        <v>0</v>
      </c>
      <c r="AQ112" s="16">
        <v>20220106</v>
      </c>
    </row>
    <row r="113" spans="1:43" x14ac:dyDescent="0.25">
      <c r="A113" s="16">
        <v>890399047</v>
      </c>
      <c r="B113" s="16" t="s">
        <v>343</v>
      </c>
      <c r="C113" s="16" t="s">
        <v>165</v>
      </c>
      <c r="D113" s="16">
        <v>26192</v>
      </c>
      <c r="E113" s="16" t="s">
        <v>165</v>
      </c>
      <c r="F113" s="16">
        <v>26192</v>
      </c>
      <c r="G113" s="16"/>
      <c r="H113" s="16" t="s">
        <v>746</v>
      </c>
      <c r="I113" s="16" t="s">
        <v>535</v>
      </c>
      <c r="J113" s="75">
        <v>44305</v>
      </c>
      <c r="K113" s="78">
        <v>112317</v>
      </c>
      <c r="L113" s="78">
        <v>112317</v>
      </c>
      <c r="M113" s="16" t="s">
        <v>350</v>
      </c>
      <c r="N113" s="16" t="s">
        <v>24</v>
      </c>
      <c r="O113" s="16"/>
      <c r="P113" s="16"/>
      <c r="Q113" s="16"/>
      <c r="R113" s="16" t="s">
        <v>347</v>
      </c>
      <c r="S113" s="78">
        <v>112317</v>
      </c>
      <c r="T113" s="78">
        <v>0</v>
      </c>
      <c r="U113" s="16"/>
      <c r="V113" s="78">
        <v>0</v>
      </c>
      <c r="W113" s="16"/>
      <c r="X113" s="78">
        <v>112317</v>
      </c>
      <c r="Y113" s="78">
        <v>0</v>
      </c>
      <c r="Z113" s="16"/>
      <c r="AA113" s="78">
        <v>112317</v>
      </c>
      <c r="AB113" s="16">
        <v>4800052342</v>
      </c>
      <c r="AC113" s="16" t="s">
        <v>855</v>
      </c>
      <c r="AD113" s="16"/>
      <c r="AE113" s="16">
        <v>211008523807708</v>
      </c>
      <c r="AF113" s="16"/>
      <c r="AG113" s="75">
        <v>44305</v>
      </c>
      <c r="AH113" s="16"/>
      <c r="AI113" s="16">
        <v>2</v>
      </c>
      <c r="AJ113" s="16"/>
      <c r="AK113" s="16"/>
      <c r="AL113" s="16">
        <v>1</v>
      </c>
      <c r="AM113" s="16">
        <v>20210530</v>
      </c>
      <c r="AN113" s="16">
        <v>20210511</v>
      </c>
      <c r="AO113" s="16">
        <v>112317</v>
      </c>
      <c r="AP113" s="16">
        <v>0</v>
      </c>
      <c r="AQ113" s="16">
        <v>20220106</v>
      </c>
    </row>
    <row r="114" spans="1:43" x14ac:dyDescent="0.25">
      <c r="A114" s="16">
        <v>890399047</v>
      </c>
      <c r="B114" s="16" t="s">
        <v>343</v>
      </c>
      <c r="C114" s="16" t="s">
        <v>165</v>
      </c>
      <c r="D114" s="16">
        <v>27235</v>
      </c>
      <c r="E114" s="16" t="s">
        <v>165</v>
      </c>
      <c r="F114" s="16">
        <v>27235</v>
      </c>
      <c r="G114" s="16"/>
      <c r="H114" s="16" t="s">
        <v>747</v>
      </c>
      <c r="I114" s="16" t="s">
        <v>536</v>
      </c>
      <c r="J114" s="75">
        <v>44311</v>
      </c>
      <c r="K114" s="78">
        <v>66950</v>
      </c>
      <c r="L114" s="78">
        <v>66950</v>
      </c>
      <c r="M114" s="16" t="s">
        <v>350</v>
      </c>
      <c r="N114" s="16" t="s">
        <v>24</v>
      </c>
      <c r="O114" s="16"/>
      <c r="P114" s="16"/>
      <c r="Q114" s="16"/>
      <c r="R114" s="16" t="s">
        <v>347</v>
      </c>
      <c r="S114" s="78">
        <v>66950</v>
      </c>
      <c r="T114" s="78">
        <v>0</v>
      </c>
      <c r="U114" s="16"/>
      <c r="V114" s="78">
        <v>0</v>
      </c>
      <c r="W114" s="16"/>
      <c r="X114" s="78">
        <v>66950</v>
      </c>
      <c r="Y114" s="78">
        <v>0</v>
      </c>
      <c r="Z114" s="16"/>
      <c r="AA114" s="78">
        <v>66950</v>
      </c>
      <c r="AB114" s="16">
        <v>4800052342</v>
      </c>
      <c r="AC114" s="16" t="s">
        <v>855</v>
      </c>
      <c r="AD114" s="16"/>
      <c r="AE114" s="16">
        <v>211128523635817</v>
      </c>
      <c r="AF114" s="16"/>
      <c r="AG114" s="75">
        <v>44311</v>
      </c>
      <c r="AH114" s="16"/>
      <c r="AI114" s="16">
        <v>2</v>
      </c>
      <c r="AJ114" s="16"/>
      <c r="AK114" s="16"/>
      <c r="AL114" s="16">
        <v>1</v>
      </c>
      <c r="AM114" s="16">
        <v>20210530</v>
      </c>
      <c r="AN114" s="16">
        <v>20210511</v>
      </c>
      <c r="AO114" s="16">
        <v>66950</v>
      </c>
      <c r="AP114" s="16">
        <v>0</v>
      </c>
      <c r="AQ114" s="16">
        <v>20220106</v>
      </c>
    </row>
    <row r="115" spans="1:43" x14ac:dyDescent="0.25">
      <c r="A115" s="16">
        <v>890399047</v>
      </c>
      <c r="B115" s="16" t="s">
        <v>343</v>
      </c>
      <c r="C115" s="16" t="s">
        <v>165</v>
      </c>
      <c r="D115" s="16">
        <v>28767</v>
      </c>
      <c r="E115" s="16" t="s">
        <v>165</v>
      </c>
      <c r="F115" s="16">
        <v>28767</v>
      </c>
      <c r="G115" s="16"/>
      <c r="H115" s="16" t="s">
        <v>748</v>
      </c>
      <c r="I115" s="16" t="s">
        <v>537</v>
      </c>
      <c r="J115" s="75">
        <v>44323</v>
      </c>
      <c r="K115" s="78">
        <v>423000</v>
      </c>
      <c r="L115" s="78">
        <v>423000</v>
      </c>
      <c r="M115" s="16" t="s">
        <v>350</v>
      </c>
      <c r="N115" s="16" t="s">
        <v>24</v>
      </c>
      <c r="O115" s="16"/>
      <c r="P115" s="16"/>
      <c r="Q115" s="16"/>
      <c r="R115" s="16" t="s">
        <v>347</v>
      </c>
      <c r="S115" s="78">
        <v>423000</v>
      </c>
      <c r="T115" s="78">
        <v>0</v>
      </c>
      <c r="U115" s="16"/>
      <c r="V115" s="78">
        <v>0</v>
      </c>
      <c r="W115" s="16"/>
      <c r="X115" s="78">
        <v>423000</v>
      </c>
      <c r="Y115" s="78">
        <v>0</v>
      </c>
      <c r="Z115" s="16"/>
      <c r="AA115" s="78">
        <v>423000</v>
      </c>
      <c r="AB115" s="16">
        <v>4800052342</v>
      </c>
      <c r="AC115" s="16" t="s">
        <v>855</v>
      </c>
      <c r="AD115" s="16"/>
      <c r="AE115" s="16">
        <v>211268523095191</v>
      </c>
      <c r="AF115" s="16"/>
      <c r="AG115" s="75">
        <v>44323</v>
      </c>
      <c r="AH115" s="16"/>
      <c r="AI115" s="16">
        <v>2</v>
      </c>
      <c r="AJ115" s="16"/>
      <c r="AK115" s="16"/>
      <c r="AL115" s="16">
        <v>1</v>
      </c>
      <c r="AM115" s="16">
        <v>20210630</v>
      </c>
      <c r="AN115" s="16">
        <v>20210608</v>
      </c>
      <c r="AO115" s="16">
        <v>423000</v>
      </c>
      <c r="AP115" s="16">
        <v>0</v>
      </c>
      <c r="AQ115" s="16">
        <v>20220106</v>
      </c>
    </row>
    <row r="116" spans="1:43" x14ac:dyDescent="0.25">
      <c r="A116" s="16">
        <v>890399047</v>
      </c>
      <c r="B116" s="16" t="s">
        <v>343</v>
      </c>
      <c r="C116" s="16" t="s">
        <v>165</v>
      </c>
      <c r="D116" s="16">
        <v>28858</v>
      </c>
      <c r="E116" s="16" t="s">
        <v>165</v>
      </c>
      <c r="F116" s="16">
        <v>28858</v>
      </c>
      <c r="G116" s="16"/>
      <c r="H116" s="16" t="s">
        <v>749</v>
      </c>
      <c r="I116" s="16" t="s">
        <v>538</v>
      </c>
      <c r="J116" s="75">
        <v>44325</v>
      </c>
      <c r="K116" s="78">
        <v>297800</v>
      </c>
      <c r="L116" s="78">
        <v>297800</v>
      </c>
      <c r="M116" s="16" t="s">
        <v>350</v>
      </c>
      <c r="N116" s="16" t="s">
        <v>24</v>
      </c>
      <c r="O116" s="16"/>
      <c r="P116" s="16"/>
      <c r="Q116" s="16"/>
      <c r="R116" s="16" t="s">
        <v>347</v>
      </c>
      <c r="S116" s="78">
        <v>297800</v>
      </c>
      <c r="T116" s="78">
        <v>0</v>
      </c>
      <c r="U116" s="16"/>
      <c r="V116" s="78">
        <v>0</v>
      </c>
      <c r="W116" s="16"/>
      <c r="X116" s="78">
        <v>297800</v>
      </c>
      <c r="Y116" s="78">
        <v>0</v>
      </c>
      <c r="Z116" s="16"/>
      <c r="AA116" s="78">
        <v>297800</v>
      </c>
      <c r="AB116" s="16">
        <v>4800052342</v>
      </c>
      <c r="AC116" s="16" t="s">
        <v>855</v>
      </c>
      <c r="AD116" s="16"/>
      <c r="AE116" s="16">
        <v>211268516753700</v>
      </c>
      <c r="AF116" s="16"/>
      <c r="AG116" s="75">
        <v>44325</v>
      </c>
      <c r="AH116" s="16"/>
      <c r="AI116" s="16">
        <v>2</v>
      </c>
      <c r="AJ116" s="16"/>
      <c r="AK116" s="16"/>
      <c r="AL116" s="16">
        <v>1</v>
      </c>
      <c r="AM116" s="16">
        <v>20210630</v>
      </c>
      <c r="AN116" s="16">
        <v>20210608</v>
      </c>
      <c r="AO116" s="16">
        <v>297800</v>
      </c>
      <c r="AP116" s="16">
        <v>0</v>
      </c>
      <c r="AQ116" s="16">
        <v>20220106</v>
      </c>
    </row>
    <row r="117" spans="1:43" x14ac:dyDescent="0.25">
      <c r="A117" s="16">
        <v>890399047</v>
      </c>
      <c r="B117" s="16" t="s">
        <v>343</v>
      </c>
      <c r="C117" s="16" t="s">
        <v>165</v>
      </c>
      <c r="D117" s="16">
        <v>28859</v>
      </c>
      <c r="E117" s="16" t="s">
        <v>165</v>
      </c>
      <c r="F117" s="16">
        <v>28859</v>
      </c>
      <c r="G117" s="16"/>
      <c r="H117" s="16" t="s">
        <v>750</v>
      </c>
      <c r="I117" s="16" t="s">
        <v>539</v>
      </c>
      <c r="J117" s="75">
        <v>44325</v>
      </c>
      <c r="K117" s="78">
        <v>80832</v>
      </c>
      <c r="L117" s="78">
        <v>80832</v>
      </c>
      <c r="M117" s="16" t="s">
        <v>350</v>
      </c>
      <c r="N117" s="16" t="s">
        <v>24</v>
      </c>
      <c r="O117" s="16"/>
      <c r="P117" s="16"/>
      <c r="Q117" s="16"/>
      <c r="R117" s="16" t="s">
        <v>347</v>
      </c>
      <c r="S117" s="78">
        <v>80832</v>
      </c>
      <c r="T117" s="78">
        <v>0</v>
      </c>
      <c r="U117" s="16"/>
      <c r="V117" s="78">
        <v>0</v>
      </c>
      <c r="W117" s="16"/>
      <c r="X117" s="78">
        <v>80832</v>
      </c>
      <c r="Y117" s="78">
        <v>0</v>
      </c>
      <c r="Z117" s="16"/>
      <c r="AA117" s="78">
        <v>80832</v>
      </c>
      <c r="AB117" s="16">
        <v>4800049831</v>
      </c>
      <c r="AC117" s="16" t="s">
        <v>856</v>
      </c>
      <c r="AD117" s="16"/>
      <c r="AE117" s="16">
        <v>211628516557717</v>
      </c>
      <c r="AF117" s="16"/>
      <c r="AG117" s="75">
        <v>44325</v>
      </c>
      <c r="AH117" s="16"/>
      <c r="AI117" s="16">
        <v>2</v>
      </c>
      <c r="AJ117" s="16"/>
      <c r="AK117" s="16"/>
      <c r="AL117" s="16">
        <v>1</v>
      </c>
      <c r="AM117" s="16">
        <v>20210629</v>
      </c>
      <c r="AN117" s="16">
        <v>20210608</v>
      </c>
      <c r="AO117" s="16">
        <v>80832</v>
      </c>
      <c r="AP117" s="16">
        <v>0</v>
      </c>
      <c r="AQ117" s="16">
        <v>20220106</v>
      </c>
    </row>
    <row r="118" spans="1:43" x14ac:dyDescent="0.25">
      <c r="A118" s="16">
        <v>890399047</v>
      </c>
      <c r="B118" s="16" t="s">
        <v>343</v>
      </c>
      <c r="C118" s="16" t="s">
        <v>165</v>
      </c>
      <c r="D118" s="16">
        <v>28864</v>
      </c>
      <c r="E118" s="16" t="s">
        <v>165</v>
      </c>
      <c r="F118" s="16">
        <v>28864</v>
      </c>
      <c r="G118" s="16"/>
      <c r="H118" s="16" t="s">
        <v>751</v>
      </c>
      <c r="I118" s="16" t="s">
        <v>540</v>
      </c>
      <c r="J118" s="75">
        <v>44325</v>
      </c>
      <c r="K118" s="78">
        <v>320910</v>
      </c>
      <c r="L118" s="78">
        <v>320910</v>
      </c>
      <c r="M118" s="16" t="s">
        <v>350</v>
      </c>
      <c r="N118" s="16" t="s">
        <v>24</v>
      </c>
      <c r="O118" s="16"/>
      <c r="P118" s="16"/>
      <c r="Q118" s="16"/>
      <c r="R118" s="16" t="s">
        <v>347</v>
      </c>
      <c r="S118" s="78">
        <v>320910</v>
      </c>
      <c r="T118" s="78">
        <v>0</v>
      </c>
      <c r="U118" s="16"/>
      <c r="V118" s="78">
        <v>0</v>
      </c>
      <c r="W118" s="16"/>
      <c r="X118" s="78">
        <v>320910</v>
      </c>
      <c r="Y118" s="78">
        <v>0</v>
      </c>
      <c r="Z118" s="16"/>
      <c r="AA118" s="78">
        <v>320910</v>
      </c>
      <c r="AB118" s="16">
        <v>4800052342</v>
      </c>
      <c r="AC118" s="16" t="s">
        <v>855</v>
      </c>
      <c r="AD118" s="16"/>
      <c r="AE118" s="16">
        <v>211288516653295</v>
      </c>
      <c r="AF118" s="16"/>
      <c r="AG118" s="75">
        <v>44325</v>
      </c>
      <c r="AH118" s="16"/>
      <c r="AI118" s="16">
        <v>2</v>
      </c>
      <c r="AJ118" s="16"/>
      <c r="AK118" s="16"/>
      <c r="AL118" s="16">
        <v>1</v>
      </c>
      <c r="AM118" s="16">
        <v>20210630</v>
      </c>
      <c r="AN118" s="16">
        <v>20210608</v>
      </c>
      <c r="AO118" s="16">
        <v>320910</v>
      </c>
      <c r="AP118" s="16">
        <v>0</v>
      </c>
      <c r="AQ118" s="16">
        <v>20220106</v>
      </c>
    </row>
    <row r="119" spans="1:43" x14ac:dyDescent="0.25">
      <c r="A119" s="16">
        <v>890399047</v>
      </c>
      <c r="B119" s="16" t="s">
        <v>343</v>
      </c>
      <c r="C119" s="16" t="s">
        <v>165</v>
      </c>
      <c r="D119" s="16">
        <v>29019</v>
      </c>
      <c r="E119" s="16" t="s">
        <v>165</v>
      </c>
      <c r="F119" s="16">
        <v>29019</v>
      </c>
      <c r="G119" s="16"/>
      <c r="H119" s="16" t="s">
        <v>752</v>
      </c>
      <c r="I119" s="16" t="s">
        <v>541</v>
      </c>
      <c r="J119" s="75">
        <v>44328</v>
      </c>
      <c r="K119" s="78">
        <v>228100</v>
      </c>
      <c r="L119" s="78">
        <v>228100</v>
      </c>
      <c r="M119" s="16" t="s">
        <v>350</v>
      </c>
      <c r="N119" s="16" t="s">
        <v>24</v>
      </c>
      <c r="O119" s="16"/>
      <c r="P119" s="16"/>
      <c r="Q119" s="16"/>
      <c r="R119" s="16" t="s">
        <v>347</v>
      </c>
      <c r="S119" s="78">
        <v>228100</v>
      </c>
      <c r="T119" s="78">
        <v>0</v>
      </c>
      <c r="U119" s="16"/>
      <c r="V119" s="78">
        <v>0</v>
      </c>
      <c r="W119" s="16"/>
      <c r="X119" s="78">
        <v>228100</v>
      </c>
      <c r="Y119" s="78">
        <v>0</v>
      </c>
      <c r="Z119" s="16"/>
      <c r="AA119" s="78">
        <v>228100</v>
      </c>
      <c r="AB119" s="16">
        <v>4800052342</v>
      </c>
      <c r="AC119" s="16" t="s">
        <v>855</v>
      </c>
      <c r="AD119" s="16"/>
      <c r="AE119" s="16">
        <v>211198516564682</v>
      </c>
      <c r="AF119" s="16"/>
      <c r="AG119" s="75">
        <v>44328</v>
      </c>
      <c r="AH119" s="16"/>
      <c r="AI119" s="16">
        <v>2</v>
      </c>
      <c r="AJ119" s="16"/>
      <c r="AK119" s="16"/>
      <c r="AL119" s="16">
        <v>1</v>
      </c>
      <c r="AM119" s="16">
        <v>20210630</v>
      </c>
      <c r="AN119" s="16">
        <v>20210608</v>
      </c>
      <c r="AO119" s="16">
        <v>228100</v>
      </c>
      <c r="AP119" s="16">
        <v>0</v>
      </c>
      <c r="AQ119" s="16">
        <v>20220106</v>
      </c>
    </row>
    <row r="120" spans="1:43" x14ac:dyDescent="0.25">
      <c r="A120" s="16">
        <v>890399047</v>
      </c>
      <c r="B120" s="16" t="s">
        <v>343</v>
      </c>
      <c r="C120" s="16" t="s">
        <v>165</v>
      </c>
      <c r="D120" s="16">
        <v>29705</v>
      </c>
      <c r="E120" s="16" t="s">
        <v>165</v>
      </c>
      <c r="F120" s="16">
        <v>29705</v>
      </c>
      <c r="G120" s="16"/>
      <c r="H120" s="16" t="s">
        <v>753</v>
      </c>
      <c r="I120" s="16" t="s">
        <v>542</v>
      </c>
      <c r="J120" s="75">
        <v>44336</v>
      </c>
      <c r="K120" s="78">
        <v>393475</v>
      </c>
      <c r="L120" s="78">
        <v>393475</v>
      </c>
      <c r="M120" s="16" t="s">
        <v>350</v>
      </c>
      <c r="N120" s="16" t="s">
        <v>24</v>
      </c>
      <c r="O120" s="16"/>
      <c r="P120" s="16"/>
      <c r="Q120" s="16"/>
      <c r="R120" s="16" t="s">
        <v>347</v>
      </c>
      <c r="S120" s="78">
        <v>393475</v>
      </c>
      <c r="T120" s="78">
        <v>0</v>
      </c>
      <c r="U120" s="16"/>
      <c r="V120" s="78">
        <v>0</v>
      </c>
      <c r="W120" s="16"/>
      <c r="X120" s="78">
        <v>393475</v>
      </c>
      <c r="Y120" s="78">
        <v>0</v>
      </c>
      <c r="Z120" s="16"/>
      <c r="AA120" s="78">
        <v>393475</v>
      </c>
      <c r="AB120" s="16">
        <v>4800052342</v>
      </c>
      <c r="AC120" s="16" t="s">
        <v>855</v>
      </c>
      <c r="AD120" s="16"/>
      <c r="AE120" s="16">
        <v>211358523198441</v>
      </c>
      <c r="AF120" s="16"/>
      <c r="AG120" s="75">
        <v>44336</v>
      </c>
      <c r="AH120" s="16"/>
      <c r="AI120" s="16">
        <v>2</v>
      </c>
      <c r="AJ120" s="16"/>
      <c r="AK120" s="16"/>
      <c r="AL120" s="16">
        <v>1</v>
      </c>
      <c r="AM120" s="16">
        <v>20210630</v>
      </c>
      <c r="AN120" s="16">
        <v>20210608</v>
      </c>
      <c r="AO120" s="16">
        <v>393475</v>
      </c>
      <c r="AP120" s="16">
        <v>0</v>
      </c>
      <c r="AQ120" s="16">
        <v>20220106</v>
      </c>
    </row>
    <row r="121" spans="1:43" x14ac:dyDescent="0.25">
      <c r="A121" s="16">
        <v>890399047</v>
      </c>
      <c r="B121" s="16" t="s">
        <v>343</v>
      </c>
      <c r="C121" s="16" t="s">
        <v>165</v>
      </c>
      <c r="D121" s="16">
        <v>30635</v>
      </c>
      <c r="E121" s="16" t="s">
        <v>165</v>
      </c>
      <c r="F121" s="16">
        <v>30635</v>
      </c>
      <c r="G121" s="16"/>
      <c r="H121" s="16" t="s">
        <v>754</v>
      </c>
      <c r="I121" s="16" t="s">
        <v>543</v>
      </c>
      <c r="J121" s="75">
        <v>44346</v>
      </c>
      <c r="K121" s="78">
        <v>256700</v>
      </c>
      <c r="L121" s="78">
        <v>256700</v>
      </c>
      <c r="M121" s="16" t="s">
        <v>350</v>
      </c>
      <c r="N121" s="16" t="s">
        <v>24</v>
      </c>
      <c r="O121" s="16"/>
      <c r="P121" s="16"/>
      <c r="Q121" s="16"/>
      <c r="R121" s="16" t="s">
        <v>347</v>
      </c>
      <c r="S121" s="78">
        <v>256700</v>
      </c>
      <c r="T121" s="78">
        <v>0</v>
      </c>
      <c r="U121" s="16"/>
      <c r="V121" s="78">
        <v>0</v>
      </c>
      <c r="W121" s="16"/>
      <c r="X121" s="78">
        <v>256700</v>
      </c>
      <c r="Y121" s="78">
        <v>0</v>
      </c>
      <c r="Z121" s="16"/>
      <c r="AA121" s="78">
        <v>256700</v>
      </c>
      <c r="AB121" s="16">
        <v>4800052342</v>
      </c>
      <c r="AC121" s="16" t="s">
        <v>855</v>
      </c>
      <c r="AD121" s="16"/>
      <c r="AE121" s="16">
        <v>211478516666340</v>
      </c>
      <c r="AF121" s="16"/>
      <c r="AG121" s="75">
        <v>44346</v>
      </c>
      <c r="AH121" s="16"/>
      <c r="AI121" s="16">
        <v>2</v>
      </c>
      <c r="AJ121" s="16"/>
      <c r="AK121" s="16"/>
      <c r="AL121" s="16">
        <v>1</v>
      </c>
      <c r="AM121" s="16">
        <v>20210630</v>
      </c>
      <c r="AN121" s="16">
        <v>20210608</v>
      </c>
      <c r="AO121" s="16">
        <v>256700</v>
      </c>
      <c r="AP121" s="16">
        <v>0</v>
      </c>
      <c r="AQ121" s="16">
        <v>20220106</v>
      </c>
    </row>
    <row r="122" spans="1:43" x14ac:dyDescent="0.25">
      <c r="A122" s="16">
        <v>890399047</v>
      </c>
      <c r="B122" s="16" t="s">
        <v>343</v>
      </c>
      <c r="C122" s="16" t="s">
        <v>165</v>
      </c>
      <c r="D122" s="16">
        <v>30636</v>
      </c>
      <c r="E122" s="16" t="s">
        <v>165</v>
      </c>
      <c r="F122" s="16">
        <v>30636</v>
      </c>
      <c r="G122" s="16"/>
      <c r="H122" s="16" t="s">
        <v>755</v>
      </c>
      <c r="I122" s="16" t="s">
        <v>544</v>
      </c>
      <c r="J122" s="75">
        <v>44346</v>
      </c>
      <c r="K122" s="78">
        <v>120000</v>
      </c>
      <c r="L122" s="78">
        <v>120000</v>
      </c>
      <c r="M122" s="16" t="s">
        <v>350</v>
      </c>
      <c r="N122" s="16" t="s">
        <v>851</v>
      </c>
      <c r="O122" s="78">
        <v>120000</v>
      </c>
      <c r="P122" s="16">
        <v>1221797044</v>
      </c>
      <c r="Q122" s="16"/>
      <c r="R122" s="16" t="s">
        <v>347</v>
      </c>
      <c r="S122" s="78">
        <v>120000</v>
      </c>
      <c r="T122" s="78">
        <v>0</v>
      </c>
      <c r="U122" s="16"/>
      <c r="V122" s="78">
        <v>0</v>
      </c>
      <c r="W122" s="16"/>
      <c r="X122" s="78">
        <v>120000</v>
      </c>
      <c r="Y122" s="78">
        <v>0</v>
      </c>
      <c r="Z122" s="16"/>
      <c r="AA122" s="78"/>
      <c r="AB122" s="16"/>
      <c r="AC122" s="16"/>
      <c r="AD122" s="16"/>
      <c r="AE122" s="16">
        <v>211668516301023</v>
      </c>
      <c r="AF122" s="16"/>
      <c r="AG122" s="75">
        <v>44346</v>
      </c>
      <c r="AH122" s="16"/>
      <c r="AI122" s="16">
        <v>2</v>
      </c>
      <c r="AJ122" s="16"/>
      <c r="AK122" s="16"/>
      <c r="AL122" s="16">
        <v>1</v>
      </c>
      <c r="AM122" s="16">
        <v>20210629</v>
      </c>
      <c r="AN122" s="16">
        <v>20210608</v>
      </c>
      <c r="AO122" s="16">
        <v>120000</v>
      </c>
      <c r="AP122" s="16">
        <v>0</v>
      </c>
      <c r="AQ122" s="16">
        <v>20220106</v>
      </c>
    </row>
    <row r="123" spans="1:43" x14ac:dyDescent="0.25">
      <c r="A123" s="16">
        <v>890399047</v>
      </c>
      <c r="B123" s="16" t="s">
        <v>343</v>
      </c>
      <c r="C123" s="16" t="s">
        <v>165</v>
      </c>
      <c r="D123" s="16">
        <v>1327</v>
      </c>
      <c r="E123" s="16" t="s">
        <v>165</v>
      </c>
      <c r="F123" s="16">
        <v>1327</v>
      </c>
      <c r="G123" s="16"/>
      <c r="H123" s="16" t="s">
        <v>756</v>
      </c>
      <c r="I123" s="16" t="s">
        <v>545</v>
      </c>
      <c r="J123" s="75">
        <v>44120</v>
      </c>
      <c r="K123" s="78">
        <v>3130132</v>
      </c>
      <c r="L123" s="78">
        <v>3130132</v>
      </c>
      <c r="M123" s="16" t="s">
        <v>350</v>
      </c>
      <c r="N123" s="16" t="s">
        <v>24</v>
      </c>
      <c r="O123" s="16"/>
      <c r="P123" s="16"/>
      <c r="Q123" s="16"/>
      <c r="R123" s="16" t="s">
        <v>347</v>
      </c>
      <c r="S123" s="78">
        <v>3130132</v>
      </c>
      <c r="T123" s="78">
        <v>0</v>
      </c>
      <c r="U123" s="16"/>
      <c r="V123" s="78">
        <v>0</v>
      </c>
      <c r="W123" s="16"/>
      <c r="X123" s="78">
        <v>3130132</v>
      </c>
      <c r="Y123" s="78">
        <v>0</v>
      </c>
      <c r="Z123" s="16"/>
      <c r="AA123" s="78">
        <v>3130132</v>
      </c>
      <c r="AB123" s="16">
        <v>4800052342</v>
      </c>
      <c r="AC123" s="16" t="s">
        <v>855</v>
      </c>
      <c r="AD123" s="16"/>
      <c r="AE123" s="16">
        <v>202828523635839</v>
      </c>
      <c r="AF123" s="16"/>
      <c r="AG123" s="75">
        <v>44120</v>
      </c>
      <c r="AH123" s="16"/>
      <c r="AI123" s="16">
        <v>2</v>
      </c>
      <c r="AJ123" s="16"/>
      <c r="AK123" s="16"/>
      <c r="AL123" s="16">
        <v>1</v>
      </c>
      <c r="AM123" s="16">
        <v>20201130</v>
      </c>
      <c r="AN123" s="16">
        <v>20201117</v>
      </c>
      <c r="AO123" s="16">
        <v>3130132</v>
      </c>
      <c r="AP123" s="16">
        <v>0</v>
      </c>
      <c r="AQ123" s="16">
        <v>20220106</v>
      </c>
    </row>
    <row r="124" spans="1:43" x14ac:dyDescent="0.25">
      <c r="A124" s="16">
        <v>890399047</v>
      </c>
      <c r="B124" s="16" t="s">
        <v>343</v>
      </c>
      <c r="C124" s="16" t="s">
        <v>165</v>
      </c>
      <c r="D124" s="16">
        <v>3035</v>
      </c>
      <c r="E124" s="16" t="s">
        <v>165</v>
      </c>
      <c r="F124" s="16">
        <v>3035</v>
      </c>
      <c r="G124" s="16"/>
      <c r="H124" s="16" t="s">
        <v>757</v>
      </c>
      <c r="I124" s="16" t="s">
        <v>546</v>
      </c>
      <c r="J124" s="75">
        <v>44131</v>
      </c>
      <c r="K124" s="78">
        <v>782720</v>
      </c>
      <c r="L124" s="78">
        <v>782720</v>
      </c>
      <c r="M124" s="16" t="s">
        <v>350</v>
      </c>
      <c r="N124" s="16" t="s">
        <v>24</v>
      </c>
      <c r="O124" s="16"/>
      <c r="P124" s="16"/>
      <c r="Q124" s="16"/>
      <c r="R124" s="16" t="s">
        <v>347</v>
      </c>
      <c r="S124" s="78">
        <v>782720</v>
      </c>
      <c r="T124" s="78">
        <v>0</v>
      </c>
      <c r="U124" s="16"/>
      <c r="V124" s="78">
        <v>0</v>
      </c>
      <c r="W124" s="16"/>
      <c r="X124" s="78">
        <v>782720</v>
      </c>
      <c r="Y124" s="78">
        <v>0</v>
      </c>
      <c r="Z124" s="16"/>
      <c r="AA124" s="78">
        <v>782720</v>
      </c>
      <c r="AB124" s="16">
        <v>4800052342</v>
      </c>
      <c r="AC124" s="16" t="s">
        <v>855</v>
      </c>
      <c r="AD124" s="16"/>
      <c r="AE124" s="16">
        <v>202878523618118</v>
      </c>
      <c r="AF124" s="16"/>
      <c r="AG124" s="75">
        <v>44131</v>
      </c>
      <c r="AH124" s="16"/>
      <c r="AI124" s="16">
        <v>2</v>
      </c>
      <c r="AJ124" s="16"/>
      <c r="AK124" s="16"/>
      <c r="AL124" s="16">
        <v>1</v>
      </c>
      <c r="AM124" s="16">
        <v>20201130</v>
      </c>
      <c r="AN124" s="16">
        <v>20201117</v>
      </c>
      <c r="AO124" s="16">
        <v>782720</v>
      </c>
      <c r="AP124" s="16">
        <v>0</v>
      </c>
      <c r="AQ124" s="16">
        <v>20220106</v>
      </c>
    </row>
    <row r="125" spans="1:43" x14ac:dyDescent="0.25">
      <c r="A125" s="16">
        <v>890399047</v>
      </c>
      <c r="B125" s="16" t="s">
        <v>343</v>
      </c>
      <c r="C125" s="16" t="s">
        <v>165</v>
      </c>
      <c r="D125" s="16">
        <v>11747</v>
      </c>
      <c r="E125" s="16" t="s">
        <v>165</v>
      </c>
      <c r="F125" s="16">
        <v>11747</v>
      </c>
      <c r="G125" s="16"/>
      <c r="H125" s="16" t="s">
        <v>758</v>
      </c>
      <c r="I125" s="16" t="s">
        <v>547</v>
      </c>
      <c r="J125" s="75">
        <v>44189</v>
      </c>
      <c r="K125" s="78">
        <v>272884</v>
      </c>
      <c r="L125" s="78">
        <v>272884</v>
      </c>
      <c r="M125" s="16" t="s">
        <v>350</v>
      </c>
      <c r="N125" s="16" t="s">
        <v>24</v>
      </c>
      <c r="O125" s="16"/>
      <c r="P125" s="16"/>
      <c r="Q125" s="16"/>
      <c r="R125" s="16" t="s">
        <v>347</v>
      </c>
      <c r="S125" s="78">
        <v>272884</v>
      </c>
      <c r="T125" s="78">
        <v>0</v>
      </c>
      <c r="U125" s="16"/>
      <c r="V125" s="78">
        <v>0</v>
      </c>
      <c r="W125" s="16"/>
      <c r="X125" s="78">
        <v>272884</v>
      </c>
      <c r="Y125" s="78">
        <v>0</v>
      </c>
      <c r="Z125" s="16"/>
      <c r="AA125" s="78">
        <v>272884</v>
      </c>
      <c r="AB125" s="16">
        <v>4800052342</v>
      </c>
      <c r="AC125" s="16" t="s">
        <v>855</v>
      </c>
      <c r="AD125" s="16"/>
      <c r="AE125" s="16">
        <v>203588516686380</v>
      </c>
      <c r="AF125" s="16"/>
      <c r="AG125" s="75">
        <v>44189</v>
      </c>
      <c r="AH125" s="16"/>
      <c r="AI125" s="16">
        <v>2</v>
      </c>
      <c r="AJ125" s="16"/>
      <c r="AK125" s="16"/>
      <c r="AL125" s="16">
        <v>1</v>
      </c>
      <c r="AM125" s="16">
        <v>20210130</v>
      </c>
      <c r="AN125" s="16">
        <v>20210112</v>
      </c>
      <c r="AO125" s="16">
        <v>272884</v>
      </c>
      <c r="AP125" s="16">
        <v>0</v>
      </c>
      <c r="AQ125" s="16">
        <v>20220106</v>
      </c>
    </row>
    <row r="126" spans="1:43" x14ac:dyDescent="0.25">
      <c r="A126" s="16">
        <v>890399047</v>
      </c>
      <c r="B126" s="16" t="s">
        <v>343</v>
      </c>
      <c r="C126" s="16" t="s">
        <v>165</v>
      </c>
      <c r="D126" s="16">
        <v>12424</v>
      </c>
      <c r="E126" s="16" t="s">
        <v>165</v>
      </c>
      <c r="F126" s="16">
        <v>12424</v>
      </c>
      <c r="G126" s="16"/>
      <c r="H126" s="16" t="s">
        <v>759</v>
      </c>
      <c r="I126" s="16" t="s">
        <v>548</v>
      </c>
      <c r="J126" s="75">
        <v>44200</v>
      </c>
      <c r="K126" s="78">
        <v>403808</v>
      </c>
      <c r="L126" s="78">
        <v>403808</v>
      </c>
      <c r="M126" s="16" t="s">
        <v>350</v>
      </c>
      <c r="N126" s="16" t="s">
        <v>24</v>
      </c>
      <c r="O126" s="16"/>
      <c r="P126" s="16"/>
      <c r="Q126" s="16"/>
      <c r="R126" s="16" t="s">
        <v>347</v>
      </c>
      <c r="S126" s="78">
        <v>403808</v>
      </c>
      <c r="T126" s="78">
        <v>0</v>
      </c>
      <c r="U126" s="16"/>
      <c r="V126" s="78">
        <v>0</v>
      </c>
      <c r="W126" s="16"/>
      <c r="X126" s="78">
        <v>403808</v>
      </c>
      <c r="Y126" s="78">
        <v>0</v>
      </c>
      <c r="Z126" s="16"/>
      <c r="AA126" s="78">
        <v>403808</v>
      </c>
      <c r="AB126" s="16">
        <v>4800052342</v>
      </c>
      <c r="AC126" s="16" t="s">
        <v>855</v>
      </c>
      <c r="AD126" s="16"/>
      <c r="AE126" s="16">
        <v>203628516832571</v>
      </c>
      <c r="AF126" s="16"/>
      <c r="AG126" s="75">
        <v>44200</v>
      </c>
      <c r="AH126" s="16"/>
      <c r="AI126" s="16">
        <v>2</v>
      </c>
      <c r="AJ126" s="16"/>
      <c r="AK126" s="16"/>
      <c r="AL126" s="16">
        <v>1</v>
      </c>
      <c r="AM126" s="16">
        <v>20210228</v>
      </c>
      <c r="AN126" s="16">
        <v>20210205</v>
      </c>
      <c r="AO126" s="16">
        <v>403808</v>
      </c>
      <c r="AP126" s="16">
        <v>0</v>
      </c>
      <c r="AQ126" s="16">
        <v>20220106</v>
      </c>
    </row>
    <row r="127" spans="1:43" x14ac:dyDescent="0.25">
      <c r="A127" s="16">
        <v>890399047</v>
      </c>
      <c r="B127" s="16" t="s">
        <v>343</v>
      </c>
      <c r="C127" s="16" t="s">
        <v>165</v>
      </c>
      <c r="D127" s="16">
        <v>13805</v>
      </c>
      <c r="E127" s="16" t="s">
        <v>165</v>
      </c>
      <c r="F127" s="16">
        <v>13805</v>
      </c>
      <c r="G127" s="16"/>
      <c r="H127" s="16" t="s">
        <v>760</v>
      </c>
      <c r="I127" s="16" t="s">
        <v>549</v>
      </c>
      <c r="J127" s="75">
        <v>44216</v>
      </c>
      <c r="K127" s="78">
        <v>434124</v>
      </c>
      <c r="L127" s="78">
        <v>434124</v>
      </c>
      <c r="M127" s="16" t="s">
        <v>350</v>
      </c>
      <c r="N127" s="16" t="s">
        <v>24</v>
      </c>
      <c r="O127" s="16"/>
      <c r="P127" s="16"/>
      <c r="Q127" s="16"/>
      <c r="R127" s="16" t="s">
        <v>347</v>
      </c>
      <c r="S127" s="78">
        <v>434124</v>
      </c>
      <c r="T127" s="78">
        <v>0</v>
      </c>
      <c r="U127" s="16"/>
      <c r="V127" s="78">
        <v>0</v>
      </c>
      <c r="W127" s="16"/>
      <c r="X127" s="78">
        <v>434124</v>
      </c>
      <c r="Y127" s="78">
        <v>0</v>
      </c>
      <c r="Z127" s="16"/>
      <c r="AA127" s="78">
        <v>434124</v>
      </c>
      <c r="AB127" s="16">
        <v>4800052342</v>
      </c>
      <c r="AC127" s="16" t="s">
        <v>855</v>
      </c>
      <c r="AD127" s="16"/>
      <c r="AE127" s="16">
        <v>210048516120697</v>
      </c>
      <c r="AF127" s="16"/>
      <c r="AG127" s="75">
        <v>44216</v>
      </c>
      <c r="AH127" s="16"/>
      <c r="AI127" s="16">
        <v>2</v>
      </c>
      <c r="AJ127" s="16"/>
      <c r="AK127" s="16"/>
      <c r="AL127" s="16">
        <v>1</v>
      </c>
      <c r="AM127" s="16">
        <v>20210228</v>
      </c>
      <c r="AN127" s="16">
        <v>20210205</v>
      </c>
      <c r="AO127" s="16">
        <v>434124</v>
      </c>
      <c r="AP127" s="16">
        <v>0</v>
      </c>
      <c r="AQ127" s="16">
        <v>20220106</v>
      </c>
    </row>
    <row r="128" spans="1:43" x14ac:dyDescent="0.25">
      <c r="A128" s="16">
        <v>890399047</v>
      </c>
      <c r="B128" s="16" t="s">
        <v>343</v>
      </c>
      <c r="C128" s="16" t="s">
        <v>70</v>
      </c>
      <c r="D128" s="16">
        <v>291916</v>
      </c>
      <c r="E128" s="16" t="s">
        <v>70</v>
      </c>
      <c r="F128" s="16">
        <v>291916</v>
      </c>
      <c r="G128" s="16">
        <v>1221607112</v>
      </c>
      <c r="H128" s="16" t="s">
        <v>761</v>
      </c>
      <c r="I128" s="16" t="s">
        <v>550</v>
      </c>
      <c r="J128" s="75">
        <v>44014</v>
      </c>
      <c r="K128" s="78">
        <v>338300</v>
      </c>
      <c r="L128" s="78">
        <v>338300</v>
      </c>
      <c r="M128" s="16" t="s">
        <v>350</v>
      </c>
      <c r="N128" s="16" t="s">
        <v>24</v>
      </c>
      <c r="O128" s="16"/>
      <c r="P128" s="16"/>
      <c r="Q128" s="16"/>
      <c r="R128" s="16" t="s">
        <v>347</v>
      </c>
      <c r="S128" s="78">
        <v>338300</v>
      </c>
      <c r="T128" s="78">
        <v>0</v>
      </c>
      <c r="U128" s="16"/>
      <c r="V128" s="78">
        <v>0</v>
      </c>
      <c r="W128" s="16"/>
      <c r="X128" s="78">
        <v>338300</v>
      </c>
      <c r="Y128" s="78">
        <v>0</v>
      </c>
      <c r="Z128" s="16">
        <v>0</v>
      </c>
      <c r="AA128" s="78">
        <v>338300</v>
      </c>
      <c r="AB128" s="16">
        <v>4800042034</v>
      </c>
      <c r="AC128" s="75">
        <v>44133</v>
      </c>
      <c r="AD128" s="16">
        <v>1151825</v>
      </c>
      <c r="AE128" s="16">
        <v>201838523675252</v>
      </c>
      <c r="AF128" s="16"/>
      <c r="AG128" s="75">
        <v>44014</v>
      </c>
      <c r="AH128" s="16"/>
      <c r="AI128" s="16">
        <v>2</v>
      </c>
      <c r="AJ128" s="16"/>
      <c r="AK128" s="16"/>
      <c r="AL128" s="16">
        <v>1</v>
      </c>
      <c r="AM128" s="16">
        <v>20200830</v>
      </c>
      <c r="AN128" s="16">
        <v>20200816</v>
      </c>
      <c r="AO128" s="16">
        <v>338300</v>
      </c>
      <c r="AP128" s="16">
        <v>0</v>
      </c>
      <c r="AQ128" s="16">
        <v>20220106</v>
      </c>
    </row>
    <row r="129" spans="1:43" x14ac:dyDescent="0.25">
      <c r="A129" s="16">
        <v>890399047</v>
      </c>
      <c r="B129" s="16" t="s">
        <v>343</v>
      </c>
      <c r="C129" s="16" t="s">
        <v>70</v>
      </c>
      <c r="D129" s="16">
        <v>229639</v>
      </c>
      <c r="E129" s="16" t="s">
        <v>70</v>
      </c>
      <c r="F129" s="16">
        <v>229639</v>
      </c>
      <c r="G129" s="16">
        <v>1221525797</v>
      </c>
      <c r="H129" s="16" t="s">
        <v>762</v>
      </c>
      <c r="I129" s="16" t="s">
        <v>551</v>
      </c>
      <c r="J129" s="75">
        <v>43753</v>
      </c>
      <c r="K129" s="78">
        <v>177871</v>
      </c>
      <c r="L129" s="78">
        <v>177871</v>
      </c>
      <c r="M129" s="16" t="s">
        <v>350</v>
      </c>
      <c r="N129" s="16" t="s">
        <v>24</v>
      </c>
      <c r="O129" s="16"/>
      <c r="P129" s="16"/>
      <c r="Q129" s="16"/>
      <c r="R129" s="16" t="s">
        <v>347</v>
      </c>
      <c r="S129" s="78">
        <v>177871</v>
      </c>
      <c r="T129" s="78">
        <v>0</v>
      </c>
      <c r="U129" s="16"/>
      <c r="V129" s="78">
        <v>0</v>
      </c>
      <c r="W129" s="16"/>
      <c r="X129" s="78">
        <v>177871</v>
      </c>
      <c r="Y129" s="78">
        <v>0</v>
      </c>
      <c r="Z129" s="16">
        <v>0</v>
      </c>
      <c r="AA129" s="78">
        <v>177871</v>
      </c>
      <c r="AB129" s="16">
        <v>4800036170</v>
      </c>
      <c r="AC129" s="75">
        <v>43860</v>
      </c>
      <c r="AD129" s="16">
        <v>3928493</v>
      </c>
      <c r="AE129" s="16">
        <v>192798523654868</v>
      </c>
      <c r="AF129" s="16"/>
      <c r="AG129" s="75">
        <v>43753</v>
      </c>
      <c r="AH129" s="16"/>
      <c r="AI129" s="16">
        <v>2</v>
      </c>
      <c r="AJ129" s="16"/>
      <c r="AK129" s="16"/>
      <c r="AL129" s="16">
        <v>1</v>
      </c>
      <c r="AM129" s="16">
        <v>20191130</v>
      </c>
      <c r="AN129" s="16">
        <v>20191112</v>
      </c>
      <c r="AO129" s="16">
        <v>177871</v>
      </c>
      <c r="AP129" s="16">
        <v>0</v>
      </c>
      <c r="AQ129" s="16">
        <v>20220106</v>
      </c>
    </row>
    <row r="130" spans="1:43" x14ac:dyDescent="0.25">
      <c r="A130" s="16">
        <v>890399047</v>
      </c>
      <c r="B130" s="16" t="s">
        <v>343</v>
      </c>
      <c r="C130" s="16" t="s">
        <v>70</v>
      </c>
      <c r="D130" s="16">
        <v>235835</v>
      </c>
      <c r="E130" s="16" t="s">
        <v>70</v>
      </c>
      <c r="F130" s="16">
        <v>235835</v>
      </c>
      <c r="G130" s="16">
        <v>1221525798</v>
      </c>
      <c r="H130" s="16" t="s">
        <v>763</v>
      </c>
      <c r="I130" s="16" t="s">
        <v>552</v>
      </c>
      <c r="J130" s="75">
        <v>43767</v>
      </c>
      <c r="K130" s="78">
        <v>253140</v>
      </c>
      <c r="L130" s="78">
        <v>253140</v>
      </c>
      <c r="M130" s="16" t="s">
        <v>350</v>
      </c>
      <c r="N130" s="16" t="s">
        <v>24</v>
      </c>
      <c r="O130" s="16"/>
      <c r="P130" s="16"/>
      <c r="Q130" s="16"/>
      <c r="R130" s="16" t="s">
        <v>347</v>
      </c>
      <c r="S130" s="78">
        <v>253140</v>
      </c>
      <c r="T130" s="78">
        <v>0</v>
      </c>
      <c r="U130" s="16"/>
      <c r="V130" s="78">
        <v>0</v>
      </c>
      <c r="W130" s="16"/>
      <c r="X130" s="78">
        <v>253140</v>
      </c>
      <c r="Y130" s="78">
        <v>0</v>
      </c>
      <c r="Z130" s="16">
        <v>0</v>
      </c>
      <c r="AA130" s="78">
        <v>253140</v>
      </c>
      <c r="AB130" s="16">
        <v>4800036170</v>
      </c>
      <c r="AC130" s="75">
        <v>43860</v>
      </c>
      <c r="AD130" s="16">
        <v>3928493</v>
      </c>
      <c r="AE130" s="16">
        <v>193008523227780</v>
      </c>
      <c r="AF130" s="16"/>
      <c r="AG130" s="75">
        <v>43767</v>
      </c>
      <c r="AH130" s="16"/>
      <c r="AI130" s="16">
        <v>2</v>
      </c>
      <c r="AJ130" s="16"/>
      <c r="AK130" s="16"/>
      <c r="AL130" s="16">
        <v>1</v>
      </c>
      <c r="AM130" s="16">
        <v>20191130</v>
      </c>
      <c r="AN130" s="16">
        <v>20191112</v>
      </c>
      <c r="AO130" s="16">
        <v>253140</v>
      </c>
      <c r="AP130" s="16">
        <v>0</v>
      </c>
      <c r="AQ130" s="16">
        <v>20220106</v>
      </c>
    </row>
    <row r="131" spans="1:43" x14ac:dyDescent="0.25">
      <c r="A131" s="16">
        <v>890399047</v>
      </c>
      <c r="B131" s="16" t="s">
        <v>343</v>
      </c>
      <c r="C131" s="16" t="s">
        <v>70</v>
      </c>
      <c r="D131" s="16">
        <v>236866</v>
      </c>
      <c r="E131" s="16" t="s">
        <v>70</v>
      </c>
      <c r="F131" s="16">
        <v>236866</v>
      </c>
      <c r="G131" s="16">
        <v>1221525799</v>
      </c>
      <c r="H131" s="16" t="s">
        <v>764</v>
      </c>
      <c r="I131" s="16" t="s">
        <v>553</v>
      </c>
      <c r="J131" s="75">
        <v>43768</v>
      </c>
      <c r="K131" s="78">
        <v>251700</v>
      </c>
      <c r="L131" s="78">
        <v>251700</v>
      </c>
      <c r="M131" s="16" t="s">
        <v>350</v>
      </c>
      <c r="N131" s="16" t="s">
        <v>24</v>
      </c>
      <c r="O131" s="16"/>
      <c r="P131" s="16"/>
      <c r="Q131" s="16"/>
      <c r="R131" s="16" t="s">
        <v>347</v>
      </c>
      <c r="S131" s="78">
        <v>251700</v>
      </c>
      <c r="T131" s="78">
        <v>0</v>
      </c>
      <c r="U131" s="16"/>
      <c r="V131" s="78">
        <v>0</v>
      </c>
      <c r="W131" s="16"/>
      <c r="X131" s="78">
        <v>251700</v>
      </c>
      <c r="Y131" s="78">
        <v>0</v>
      </c>
      <c r="Z131" s="16">
        <v>0</v>
      </c>
      <c r="AA131" s="78">
        <v>251700</v>
      </c>
      <c r="AB131" s="16">
        <v>4800036170</v>
      </c>
      <c r="AC131" s="75">
        <v>43860</v>
      </c>
      <c r="AD131" s="16">
        <v>3928493</v>
      </c>
      <c r="AE131" s="16">
        <v>192798523073104</v>
      </c>
      <c r="AF131" s="16"/>
      <c r="AG131" s="75">
        <v>43768</v>
      </c>
      <c r="AH131" s="16"/>
      <c r="AI131" s="16">
        <v>2</v>
      </c>
      <c r="AJ131" s="16"/>
      <c r="AK131" s="16"/>
      <c r="AL131" s="16">
        <v>1</v>
      </c>
      <c r="AM131" s="16">
        <v>20191130</v>
      </c>
      <c r="AN131" s="16">
        <v>20191112</v>
      </c>
      <c r="AO131" s="16">
        <v>251700</v>
      </c>
      <c r="AP131" s="16">
        <v>0</v>
      </c>
      <c r="AQ131" s="16">
        <v>20220106</v>
      </c>
    </row>
    <row r="132" spans="1:43" x14ac:dyDescent="0.25">
      <c r="A132" s="16">
        <v>890399047</v>
      </c>
      <c r="B132" s="16" t="s">
        <v>343</v>
      </c>
      <c r="C132" s="16" t="s">
        <v>70</v>
      </c>
      <c r="D132" s="16">
        <v>295144</v>
      </c>
      <c r="E132" s="16" t="s">
        <v>70</v>
      </c>
      <c r="F132" s="16">
        <v>295144</v>
      </c>
      <c r="G132" s="16">
        <v>1221615418</v>
      </c>
      <c r="H132" s="16" t="s">
        <v>765</v>
      </c>
      <c r="I132" s="16" t="s">
        <v>554</v>
      </c>
      <c r="J132" s="75">
        <v>44055</v>
      </c>
      <c r="K132" s="78">
        <v>813525</v>
      </c>
      <c r="L132" s="78">
        <v>813525</v>
      </c>
      <c r="M132" s="16" t="s">
        <v>350</v>
      </c>
      <c r="N132" s="16" t="s">
        <v>24</v>
      </c>
      <c r="O132" s="16"/>
      <c r="P132" s="16"/>
      <c r="Q132" s="16"/>
      <c r="R132" s="16" t="s">
        <v>347</v>
      </c>
      <c r="S132" s="78">
        <v>813525</v>
      </c>
      <c r="T132" s="78">
        <v>0</v>
      </c>
      <c r="U132" s="16"/>
      <c r="V132" s="78">
        <v>0</v>
      </c>
      <c r="W132" s="16"/>
      <c r="X132" s="78">
        <v>813525</v>
      </c>
      <c r="Y132" s="78">
        <v>0</v>
      </c>
      <c r="Z132" s="16">
        <v>0</v>
      </c>
      <c r="AA132" s="78">
        <v>813525</v>
      </c>
      <c r="AB132" s="16">
        <v>4800042034</v>
      </c>
      <c r="AC132" s="75">
        <v>44133</v>
      </c>
      <c r="AD132" s="16">
        <v>1151825</v>
      </c>
      <c r="AE132" s="16">
        <v>202188523632041</v>
      </c>
      <c r="AF132" s="16"/>
      <c r="AG132" s="75">
        <v>44055</v>
      </c>
      <c r="AH132" s="16"/>
      <c r="AI132" s="16">
        <v>2</v>
      </c>
      <c r="AJ132" s="16"/>
      <c r="AK132" s="16"/>
      <c r="AL132" s="16">
        <v>1</v>
      </c>
      <c r="AM132" s="16">
        <v>20200930</v>
      </c>
      <c r="AN132" s="16">
        <v>20200904</v>
      </c>
      <c r="AO132" s="16">
        <v>813525</v>
      </c>
      <c r="AP132" s="16">
        <v>0</v>
      </c>
      <c r="AQ132" s="16">
        <v>20220106</v>
      </c>
    </row>
    <row r="133" spans="1:43" x14ac:dyDescent="0.25">
      <c r="A133" s="16">
        <v>890399047</v>
      </c>
      <c r="B133" s="16" t="s">
        <v>343</v>
      </c>
      <c r="C133" s="16" t="s">
        <v>19</v>
      </c>
      <c r="D133" s="16">
        <v>20885</v>
      </c>
      <c r="E133" s="16" t="s">
        <v>19</v>
      </c>
      <c r="F133" s="16">
        <v>20885</v>
      </c>
      <c r="G133" s="16">
        <v>1220741829</v>
      </c>
      <c r="H133" s="16" t="s">
        <v>766</v>
      </c>
      <c r="I133" s="16" t="s">
        <v>555</v>
      </c>
      <c r="J133" s="75">
        <v>41942</v>
      </c>
      <c r="K133" s="78">
        <v>63000</v>
      </c>
      <c r="L133" s="78">
        <v>63000</v>
      </c>
      <c r="M133" s="16" t="s">
        <v>351</v>
      </c>
      <c r="N133" s="16" t="s">
        <v>15</v>
      </c>
      <c r="O133" s="16"/>
      <c r="P133" s="16"/>
      <c r="Q133" s="16"/>
      <c r="R133" s="16" t="s">
        <v>347</v>
      </c>
      <c r="S133" s="78">
        <v>937900</v>
      </c>
      <c r="T133" s="78">
        <v>63000</v>
      </c>
      <c r="U133" s="16" t="s">
        <v>352</v>
      </c>
      <c r="V133" s="78">
        <v>0</v>
      </c>
      <c r="W133" s="16"/>
      <c r="X133" s="78">
        <v>874900</v>
      </c>
      <c r="Y133" s="78">
        <v>0</v>
      </c>
      <c r="Z133" s="16">
        <v>0</v>
      </c>
      <c r="AA133" s="78">
        <v>874900</v>
      </c>
      <c r="AB133" s="16">
        <v>4800008682</v>
      </c>
      <c r="AC133" s="75">
        <v>42172</v>
      </c>
      <c r="AD133" s="16">
        <v>7333900</v>
      </c>
      <c r="AE133" s="16">
        <v>142704696044285</v>
      </c>
      <c r="AF133" s="16"/>
      <c r="AG133" s="75">
        <v>41942</v>
      </c>
      <c r="AH133" s="16"/>
      <c r="AI133" s="16">
        <v>2</v>
      </c>
      <c r="AJ133" s="16"/>
      <c r="AK133" s="16"/>
      <c r="AL133" s="16">
        <v>2</v>
      </c>
      <c r="AM133" s="16">
        <v>20170511</v>
      </c>
      <c r="AN133" s="16">
        <v>20170502</v>
      </c>
      <c r="AO133" s="16">
        <v>937900</v>
      </c>
      <c r="AP133" s="16">
        <v>63000</v>
      </c>
      <c r="AQ133" s="16">
        <v>20220106</v>
      </c>
    </row>
    <row r="134" spans="1:43" x14ac:dyDescent="0.25">
      <c r="A134" s="16">
        <v>890399047</v>
      </c>
      <c r="B134" s="16" t="s">
        <v>343</v>
      </c>
      <c r="C134" s="16" t="s">
        <v>19</v>
      </c>
      <c r="D134" s="16">
        <v>21267</v>
      </c>
      <c r="E134" s="16" t="s">
        <v>19</v>
      </c>
      <c r="F134" s="16">
        <v>21267</v>
      </c>
      <c r="G134" s="16">
        <v>1220870058</v>
      </c>
      <c r="H134" s="16" t="s">
        <v>767</v>
      </c>
      <c r="I134" s="16" t="s">
        <v>556</v>
      </c>
      <c r="J134" s="75">
        <v>42123</v>
      </c>
      <c r="K134" s="78">
        <v>100</v>
      </c>
      <c r="L134" s="78">
        <v>100</v>
      </c>
      <c r="M134" s="16" t="s">
        <v>351</v>
      </c>
      <c r="N134" s="16" t="s">
        <v>852</v>
      </c>
      <c r="O134" s="16"/>
      <c r="P134" s="16"/>
      <c r="Q134" s="16"/>
      <c r="R134" s="16" t="s">
        <v>347</v>
      </c>
      <c r="S134" s="78">
        <v>2654300</v>
      </c>
      <c r="T134" s="78">
        <v>255900</v>
      </c>
      <c r="U134" s="16" t="s">
        <v>353</v>
      </c>
      <c r="V134" s="78">
        <v>0</v>
      </c>
      <c r="W134" s="16"/>
      <c r="X134" s="78">
        <v>2398400</v>
      </c>
      <c r="Y134" s="78">
        <v>0</v>
      </c>
      <c r="Z134" s="16">
        <v>0</v>
      </c>
      <c r="AA134" s="78">
        <v>2398400</v>
      </c>
      <c r="AB134" s="16">
        <v>2200366862</v>
      </c>
      <c r="AC134" s="75">
        <v>42488</v>
      </c>
      <c r="AD134" s="16">
        <v>12998700</v>
      </c>
      <c r="AE134" s="16">
        <v>150614649692496</v>
      </c>
      <c r="AF134" s="16" t="s">
        <v>348</v>
      </c>
      <c r="AG134" s="75">
        <v>42123</v>
      </c>
      <c r="AH134" s="16"/>
      <c r="AI134" s="16">
        <v>2</v>
      </c>
      <c r="AJ134" s="16"/>
      <c r="AK134" s="16"/>
      <c r="AL134" s="16">
        <v>2</v>
      </c>
      <c r="AM134" s="16">
        <v>20170511</v>
      </c>
      <c r="AN134" s="16">
        <v>20170502</v>
      </c>
      <c r="AO134" s="16">
        <v>2654300</v>
      </c>
      <c r="AP134" s="16">
        <v>255900</v>
      </c>
      <c r="AQ134" s="16">
        <v>20220106</v>
      </c>
    </row>
    <row r="135" spans="1:43" x14ac:dyDescent="0.25">
      <c r="A135" s="16">
        <v>890399047</v>
      </c>
      <c r="B135" s="16" t="s">
        <v>343</v>
      </c>
      <c r="C135" s="16" t="s">
        <v>19</v>
      </c>
      <c r="D135" s="16">
        <v>20024</v>
      </c>
      <c r="E135" s="16" t="s">
        <v>19</v>
      </c>
      <c r="F135" s="16">
        <v>20024</v>
      </c>
      <c r="G135" s="16">
        <v>1220448683</v>
      </c>
      <c r="H135" s="16" t="s">
        <v>768</v>
      </c>
      <c r="I135" s="16" t="s">
        <v>557</v>
      </c>
      <c r="J135" s="75">
        <v>41546</v>
      </c>
      <c r="K135" s="78">
        <v>81140</v>
      </c>
      <c r="L135" s="78">
        <v>81140</v>
      </c>
      <c r="M135" s="16" t="s">
        <v>351</v>
      </c>
      <c r="N135" s="16" t="s">
        <v>852</v>
      </c>
      <c r="O135" s="16"/>
      <c r="P135" s="16"/>
      <c r="Q135" s="16"/>
      <c r="R135" s="16" t="s">
        <v>347</v>
      </c>
      <c r="S135" s="78">
        <v>1617500</v>
      </c>
      <c r="T135" s="78">
        <v>552359</v>
      </c>
      <c r="U135" s="16" t="s">
        <v>354</v>
      </c>
      <c r="V135" s="78">
        <v>0</v>
      </c>
      <c r="W135" s="16"/>
      <c r="X135" s="78">
        <v>1065141</v>
      </c>
      <c r="Y135" s="78">
        <v>0</v>
      </c>
      <c r="Z135" s="16">
        <v>0</v>
      </c>
      <c r="AA135" s="78">
        <v>1065141</v>
      </c>
      <c r="AB135" s="16">
        <v>4800004809</v>
      </c>
      <c r="AC135" s="75">
        <v>41771</v>
      </c>
      <c r="AD135" s="16">
        <v>3543082</v>
      </c>
      <c r="AE135" s="16">
        <v>132441259513061</v>
      </c>
      <c r="AF135" s="16"/>
      <c r="AG135" s="75">
        <v>41546</v>
      </c>
      <c r="AH135" s="16"/>
      <c r="AI135" s="16">
        <v>2</v>
      </c>
      <c r="AJ135" s="16"/>
      <c r="AK135" s="16"/>
      <c r="AL135" s="16">
        <v>3</v>
      </c>
      <c r="AM135" s="16">
        <v>20170511</v>
      </c>
      <c r="AN135" s="16">
        <v>20170502</v>
      </c>
      <c r="AO135" s="16">
        <v>1617500</v>
      </c>
      <c r="AP135" s="16">
        <v>552359</v>
      </c>
      <c r="AQ135" s="16">
        <v>20220106</v>
      </c>
    </row>
    <row r="136" spans="1:43" x14ac:dyDescent="0.25">
      <c r="A136" s="16">
        <v>890399047</v>
      </c>
      <c r="B136" s="16" t="s">
        <v>343</v>
      </c>
      <c r="C136" s="16" t="s">
        <v>19</v>
      </c>
      <c r="D136" s="16">
        <v>21885</v>
      </c>
      <c r="E136" s="16" t="s">
        <v>19</v>
      </c>
      <c r="F136" s="16">
        <v>21885</v>
      </c>
      <c r="G136" s="16">
        <v>1220977891</v>
      </c>
      <c r="H136" s="16" t="s">
        <v>769</v>
      </c>
      <c r="I136" s="16" t="s">
        <v>558</v>
      </c>
      <c r="J136" s="75">
        <v>42399</v>
      </c>
      <c r="K136" s="78">
        <v>267000</v>
      </c>
      <c r="L136" s="78">
        <v>267000</v>
      </c>
      <c r="M136" s="16" t="s">
        <v>351</v>
      </c>
      <c r="N136" s="16" t="s">
        <v>853</v>
      </c>
      <c r="O136" s="16"/>
      <c r="P136" s="16"/>
      <c r="Q136" s="16"/>
      <c r="R136" s="16" t="s">
        <v>347</v>
      </c>
      <c r="S136" s="78">
        <v>933600</v>
      </c>
      <c r="T136" s="78">
        <v>333300</v>
      </c>
      <c r="U136" s="16"/>
      <c r="V136" s="78">
        <v>0</v>
      </c>
      <c r="W136" s="16"/>
      <c r="X136" s="78">
        <v>600300</v>
      </c>
      <c r="Y136" s="78">
        <v>0</v>
      </c>
      <c r="Z136" s="16">
        <v>0</v>
      </c>
      <c r="AA136" s="78">
        <v>600300</v>
      </c>
      <c r="AB136" s="16">
        <v>4800014175</v>
      </c>
      <c r="AC136" s="75">
        <v>42545</v>
      </c>
      <c r="AD136" s="16">
        <v>2064800</v>
      </c>
      <c r="AE136" s="16">
        <v>153527302442143</v>
      </c>
      <c r="AF136" s="16" t="s">
        <v>348</v>
      </c>
      <c r="AG136" s="75">
        <v>42399</v>
      </c>
      <c r="AH136" s="16"/>
      <c r="AI136" s="16">
        <v>2</v>
      </c>
      <c r="AJ136" s="16"/>
      <c r="AK136" s="16"/>
      <c r="AL136" s="16">
        <v>2</v>
      </c>
      <c r="AM136" s="16">
        <v>20181031</v>
      </c>
      <c r="AN136" s="16">
        <v>20181011</v>
      </c>
      <c r="AO136" s="16">
        <v>933600</v>
      </c>
      <c r="AP136" s="16">
        <v>333300</v>
      </c>
      <c r="AQ136" s="16">
        <v>20220106</v>
      </c>
    </row>
    <row r="137" spans="1:43" x14ac:dyDescent="0.25">
      <c r="A137" s="16">
        <v>890399047</v>
      </c>
      <c r="B137" s="16" t="s">
        <v>343</v>
      </c>
      <c r="C137" s="16" t="s">
        <v>165</v>
      </c>
      <c r="D137" s="16">
        <v>36975</v>
      </c>
      <c r="E137" s="16" t="s">
        <v>165</v>
      </c>
      <c r="F137" s="16">
        <v>36975</v>
      </c>
      <c r="G137" s="16"/>
      <c r="H137" s="16" t="s">
        <v>770</v>
      </c>
      <c r="I137" s="16" t="s">
        <v>559</v>
      </c>
      <c r="J137" s="75">
        <v>44406</v>
      </c>
      <c r="K137" s="78">
        <v>71433259</v>
      </c>
      <c r="L137" s="78">
        <v>71433259</v>
      </c>
      <c r="M137" s="16" t="s">
        <v>351</v>
      </c>
      <c r="N137" s="16" t="s">
        <v>851</v>
      </c>
      <c r="O137" s="78">
        <v>57726635</v>
      </c>
      <c r="P137" s="16">
        <v>1221861014</v>
      </c>
      <c r="Q137" s="16"/>
      <c r="R137" s="16" t="s">
        <v>347</v>
      </c>
      <c r="S137" s="78">
        <v>71433259</v>
      </c>
      <c r="T137" s="78">
        <v>1251788</v>
      </c>
      <c r="U137" s="16" t="s">
        <v>355</v>
      </c>
      <c r="V137" s="78">
        <v>0</v>
      </c>
      <c r="W137" s="16"/>
      <c r="X137" s="78">
        <v>70181471</v>
      </c>
      <c r="Y137" s="78">
        <v>0</v>
      </c>
      <c r="Z137" s="16"/>
      <c r="AA137" s="78"/>
      <c r="AB137" s="16"/>
      <c r="AC137" s="16"/>
      <c r="AD137" s="16"/>
      <c r="AE137" s="16">
        <v>212303114547197</v>
      </c>
      <c r="AF137" s="16"/>
      <c r="AG137" s="75">
        <v>44406</v>
      </c>
      <c r="AH137" s="16"/>
      <c r="AI137" s="16">
        <v>2</v>
      </c>
      <c r="AJ137" s="16"/>
      <c r="AK137" s="16"/>
      <c r="AL137" s="16">
        <v>2</v>
      </c>
      <c r="AM137" s="16">
        <v>20211214</v>
      </c>
      <c r="AN137" s="16">
        <v>20211130</v>
      </c>
      <c r="AO137" s="16">
        <v>71433259</v>
      </c>
      <c r="AP137" s="16">
        <v>1251788</v>
      </c>
      <c r="AQ137" s="16">
        <v>20220106</v>
      </c>
    </row>
    <row r="138" spans="1:43" x14ac:dyDescent="0.25">
      <c r="A138" s="16">
        <v>890399047</v>
      </c>
      <c r="B138" s="16" t="s">
        <v>343</v>
      </c>
      <c r="C138" s="16" t="s">
        <v>165</v>
      </c>
      <c r="D138" s="16">
        <v>28665</v>
      </c>
      <c r="E138" s="16" t="s">
        <v>165</v>
      </c>
      <c r="F138" s="16">
        <v>28665</v>
      </c>
      <c r="G138" s="16"/>
      <c r="H138" s="16" t="s">
        <v>771</v>
      </c>
      <c r="I138" s="16" t="s">
        <v>560</v>
      </c>
      <c r="J138" s="75">
        <v>44321</v>
      </c>
      <c r="K138" s="78">
        <v>8030348</v>
      </c>
      <c r="L138" s="78">
        <v>8030348</v>
      </c>
      <c r="M138" s="16" t="s">
        <v>351</v>
      </c>
      <c r="N138" s="16" t="s">
        <v>857</v>
      </c>
      <c r="O138" s="16"/>
      <c r="P138" s="16"/>
      <c r="Q138" s="16"/>
      <c r="R138" s="16" t="s">
        <v>347</v>
      </c>
      <c r="S138" s="78">
        <v>8030348</v>
      </c>
      <c r="T138" s="78">
        <v>293300</v>
      </c>
      <c r="U138" s="16" t="s">
        <v>355</v>
      </c>
      <c r="V138" s="78">
        <v>0</v>
      </c>
      <c r="W138" s="16"/>
      <c r="X138" s="78">
        <v>7737048</v>
      </c>
      <c r="Y138" s="78">
        <v>0</v>
      </c>
      <c r="Z138" s="16"/>
      <c r="AA138" s="78">
        <v>7737048</v>
      </c>
      <c r="AB138" s="16">
        <v>4800052342</v>
      </c>
      <c r="AC138" s="16" t="s">
        <v>855</v>
      </c>
      <c r="AD138" s="16"/>
      <c r="AE138" s="16">
        <v>211803114621892</v>
      </c>
      <c r="AF138" s="16"/>
      <c r="AG138" s="75">
        <v>44321</v>
      </c>
      <c r="AH138" s="16"/>
      <c r="AI138" s="16">
        <v>2</v>
      </c>
      <c r="AJ138" s="16"/>
      <c r="AK138" s="16"/>
      <c r="AL138" s="16">
        <v>2</v>
      </c>
      <c r="AM138" s="16">
        <v>20211214</v>
      </c>
      <c r="AN138" s="16">
        <v>20211130</v>
      </c>
      <c r="AO138" s="16">
        <v>8030348</v>
      </c>
      <c r="AP138" s="16">
        <v>293300</v>
      </c>
      <c r="AQ138" s="16">
        <v>20220106</v>
      </c>
    </row>
    <row r="139" spans="1:43" x14ac:dyDescent="0.25">
      <c r="A139" s="16">
        <v>890399047</v>
      </c>
      <c r="B139" s="16" t="s">
        <v>343</v>
      </c>
      <c r="C139" s="16" t="s">
        <v>165</v>
      </c>
      <c r="D139" s="16">
        <v>37095</v>
      </c>
      <c r="E139" s="16" t="s">
        <v>165</v>
      </c>
      <c r="F139" s="16">
        <v>37095</v>
      </c>
      <c r="G139" s="16"/>
      <c r="H139" s="16" t="s">
        <v>772</v>
      </c>
      <c r="I139" s="16" t="s">
        <v>561</v>
      </c>
      <c r="J139" s="75">
        <v>44406</v>
      </c>
      <c r="K139" s="78">
        <v>48904658</v>
      </c>
      <c r="L139" s="78">
        <v>48904658</v>
      </c>
      <c r="M139" s="16" t="s">
        <v>351</v>
      </c>
      <c r="N139" s="16" t="s">
        <v>851</v>
      </c>
      <c r="O139" s="78">
        <v>34936483</v>
      </c>
      <c r="P139" s="16">
        <v>1221858859</v>
      </c>
      <c r="Q139" s="16"/>
      <c r="R139" s="16" t="s">
        <v>347</v>
      </c>
      <c r="S139" s="78">
        <v>48904658</v>
      </c>
      <c r="T139" s="78">
        <v>2534700</v>
      </c>
      <c r="U139" s="16" t="s">
        <v>355</v>
      </c>
      <c r="V139" s="78">
        <v>0</v>
      </c>
      <c r="W139" s="16"/>
      <c r="X139" s="78">
        <v>46369958</v>
      </c>
      <c r="Y139" s="78">
        <v>0</v>
      </c>
      <c r="Z139" s="16"/>
      <c r="AA139" s="78"/>
      <c r="AB139" s="16"/>
      <c r="AC139" s="16"/>
      <c r="AD139" s="16"/>
      <c r="AE139" s="16">
        <v>212733114583862</v>
      </c>
      <c r="AF139" s="16"/>
      <c r="AG139" s="75">
        <v>44406</v>
      </c>
      <c r="AH139" s="16"/>
      <c r="AI139" s="16">
        <v>2</v>
      </c>
      <c r="AJ139" s="16"/>
      <c r="AK139" s="16"/>
      <c r="AL139" s="16">
        <v>2</v>
      </c>
      <c r="AM139" s="16">
        <v>20211214</v>
      </c>
      <c r="AN139" s="16">
        <v>20211130</v>
      </c>
      <c r="AO139" s="16">
        <v>48904658</v>
      </c>
      <c r="AP139" s="16">
        <v>2534700</v>
      </c>
      <c r="AQ139" s="16">
        <v>20220106</v>
      </c>
    </row>
    <row r="140" spans="1:43" x14ac:dyDescent="0.25">
      <c r="A140" s="16">
        <v>890399047</v>
      </c>
      <c r="B140" s="16" t="s">
        <v>343</v>
      </c>
      <c r="C140" s="16" t="s">
        <v>19</v>
      </c>
      <c r="D140" s="16">
        <v>21509</v>
      </c>
      <c r="E140" s="16" t="s">
        <v>19</v>
      </c>
      <c r="F140" s="16">
        <v>21509</v>
      </c>
      <c r="G140" s="16">
        <v>1220923077</v>
      </c>
      <c r="H140" s="16" t="s">
        <v>773</v>
      </c>
      <c r="I140" s="16" t="s">
        <v>562</v>
      </c>
      <c r="J140" s="75">
        <v>42215</v>
      </c>
      <c r="K140" s="78">
        <v>101100</v>
      </c>
      <c r="L140" s="78">
        <v>101100</v>
      </c>
      <c r="M140" s="16" t="s">
        <v>351</v>
      </c>
      <c r="N140" s="16" t="s">
        <v>853</v>
      </c>
      <c r="O140" s="16"/>
      <c r="P140" s="16"/>
      <c r="Q140" s="16"/>
      <c r="R140" s="16" t="s">
        <v>347</v>
      </c>
      <c r="S140" s="78">
        <v>1371000</v>
      </c>
      <c r="T140" s="78">
        <v>101100</v>
      </c>
      <c r="U140" s="16"/>
      <c r="V140" s="78">
        <v>0</v>
      </c>
      <c r="W140" s="16"/>
      <c r="X140" s="78">
        <v>1269900</v>
      </c>
      <c r="Y140" s="78">
        <v>0</v>
      </c>
      <c r="Z140" s="16">
        <v>0</v>
      </c>
      <c r="AA140" s="78">
        <v>1269900</v>
      </c>
      <c r="AB140" s="16">
        <v>2200366862</v>
      </c>
      <c r="AC140" s="75">
        <v>42488</v>
      </c>
      <c r="AD140" s="16">
        <v>12998700</v>
      </c>
      <c r="AE140" s="16">
        <v>151834691045711</v>
      </c>
      <c r="AF140" s="16" t="s">
        <v>348</v>
      </c>
      <c r="AG140" s="75">
        <v>42215</v>
      </c>
      <c r="AH140" s="16"/>
      <c r="AI140" s="16">
        <v>2</v>
      </c>
      <c r="AJ140" s="16"/>
      <c r="AK140" s="16"/>
      <c r="AL140" s="16">
        <v>2</v>
      </c>
      <c r="AM140" s="16">
        <v>20180130</v>
      </c>
      <c r="AN140" s="16">
        <v>20180123</v>
      </c>
      <c r="AO140" s="16">
        <v>1371000</v>
      </c>
      <c r="AP140" s="16">
        <v>101100</v>
      </c>
      <c r="AQ140" s="16">
        <v>20220106</v>
      </c>
    </row>
    <row r="141" spans="1:43" x14ac:dyDescent="0.25">
      <c r="A141" s="16">
        <v>890399047</v>
      </c>
      <c r="B141" s="16" t="s">
        <v>343</v>
      </c>
      <c r="C141" s="16" t="s">
        <v>19</v>
      </c>
      <c r="D141" s="16">
        <v>21955</v>
      </c>
      <c r="E141" s="16" t="s">
        <v>19</v>
      </c>
      <c r="F141" s="16">
        <v>21955</v>
      </c>
      <c r="G141" s="16">
        <v>1220991831</v>
      </c>
      <c r="H141" s="16" t="s">
        <v>774</v>
      </c>
      <c r="I141" s="16" t="s">
        <v>563</v>
      </c>
      <c r="J141" s="75">
        <v>42428</v>
      </c>
      <c r="K141" s="78">
        <v>1581100</v>
      </c>
      <c r="L141" s="78">
        <v>116600</v>
      </c>
      <c r="M141" s="16" t="s">
        <v>351</v>
      </c>
      <c r="N141" s="16" t="s">
        <v>15</v>
      </c>
      <c r="O141" s="16"/>
      <c r="P141" s="16"/>
      <c r="Q141" s="16"/>
      <c r="R141" s="16" t="s">
        <v>347</v>
      </c>
      <c r="S141" s="78">
        <v>1581100</v>
      </c>
      <c r="T141" s="78">
        <v>116600</v>
      </c>
      <c r="U141" s="16" t="s">
        <v>353</v>
      </c>
      <c r="V141" s="78">
        <v>0</v>
      </c>
      <c r="W141" s="16"/>
      <c r="X141" s="78">
        <v>1464500</v>
      </c>
      <c r="Y141" s="78">
        <v>0</v>
      </c>
      <c r="Z141" s="16">
        <v>0</v>
      </c>
      <c r="AA141" s="78">
        <v>1464500</v>
      </c>
      <c r="AB141" s="16">
        <v>4800014175</v>
      </c>
      <c r="AC141" s="75">
        <v>42545</v>
      </c>
      <c r="AD141" s="16">
        <v>2064800</v>
      </c>
      <c r="AE141" s="16">
        <v>160327302690649</v>
      </c>
      <c r="AF141" s="16" t="s">
        <v>348</v>
      </c>
      <c r="AG141" s="75">
        <v>42428</v>
      </c>
      <c r="AH141" s="16"/>
      <c r="AI141" s="16">
        <v>2</v>
      </c>
      <c r="AJ141" s="16"/>
      <c r="AK141" s="16"/>
      <c r="AL141" s="16">
        <v>2</v>
      </c>
      <c r="AM141" s="16">
        <v>20170511</v>
      </c>
      <c r="AN141" s="16">
        <v>20170502</v>
      </c>
      <c r="AO141" s="16">
        <v>1581100</v>
      </c>
      <c r="AP141" s="16">
        <v>116600</v>
      </c>
      <c r="AQ141" s="16">
        <v>20220106</v>
      </c>
    </row>
    <row r="142" spans="1:43" x14ac:dyDescent="0.25">
      <c r="A142" s="16">
        <v>890399047</v>
      </c>
      <c r="B142" s="16" t="s">
        <v>343</v>
      </c>
      <c r="C142" s="16" t="s">
        <v>19</v>
      </c>
      <c r="D142" s="16">
        <v>21546</v>
      </c>
      <c r="E142" s="16" t="s">
        <v>19</v>
      </c>
      <c r="F142" s="16">
        <v>21546</v>
      </c>
      <c r="G142" s="16">
        <v>1220934825</v>
      </c>
      <c r="H142" s="16" t="s">
        <v>775</v>
      </c>
      <c r="I142" s="16" t="s">
        <v>564</v>
      </c>
      <c r="J142" s="75">
        <v>42246</v>
      </c>
      <c r="K142" s="78">
        <v>96600</v>
      </c>
      <c r="L142" s="78">
        <v>96600</v>
      </c>
      <c r="M142" s="16" t="s">
        <v>351</v>
      </c>
      <c r="N142" s="16" t="s">
        <v>15</v>
      </c>
      <c r="O142" s="16"/>
      <c r="P142" s="16"/>
      <c r="Q142" s="16"/>
      <c r="R142" s="16" t="s">
        <v>347</v>
      </c>
      <c r="S142" s="78">
        <v>2476000</v>
      </c>
      <c r="T142" s="78">
        <v>96600</v>
      </c>
      <c r="U142" s="16" t="s">
        <v>353</v>
      </c>
      <c r="V142" s="78">
        <v>0</v>
      </c>
      <c r="W142" s="16"/>
      <c r="X142" s="78">
        <v>2379400</v>
      </c>
      <c r="Y142" s="78">
        <v>0</v>
      </c>
      <c r="Z142" s="16">
        <v>0</v>
      </c>
      <c r="AA142" s="78">
        <v>2379400</v>
      </c>
      <c r="AB142" s="16">
        <v>2200366862</v>
      </c>
      <c r="AC142" s="75">
        <v>42488</v>
      </c>
      <c r="AD142" s="16">
        <v>12998700</v>
      </c>
      <c r="AE142" s="16">
        <v>152097523252941</v>
      </c>
      <c r="AF142" s="16" t="s">
        <v>348</v>
      </c>
      <c r="AG142" s="75">
        <v>42246</v>
      </c>
      <c r="AH142" s="16"/>
      <c r="AI142" s="16">
        <v>2</v>
      </c>
      <c r="AJ142" s="16"/>
      <c r="AK142" s="16"/>
      <c r="AL142" s="16">
        <v>2</v>
      </c>
      <c r="AM142" s="16">
        <v>20170511</v>
      </c>
      <c r="AN142" s="16">
        <v>20170502</v>
      </c>
      <c r="AO142" s="16">
        <v>2476000</v>
      </c>
      <c r="AP142" s="16">
        <v>96600</v>
      </c>
      <c r="AQ142" s="16">
        <v>20220106</v>
      </c>
    </row>
    <row r="143" spans="1:43" x14ac:dyDescent="0.25">
      <c r="A143" s="16">
        <v>890399047</v>
      </c>
      <c r="B143" s="16" t="s">
        <v>343</v>
      </c>
      <c r="C143" s="16" t="s">
        <v>19</v>
      </c>
      <c r="D143" s="16">
        <v>21755</v>
      </c>
      <c r="E143" s="16" t="s">
        <v>19</v>
      </c>
      <c r="F143" s="16">
        <v>21755</v>
      </c>
      <c r="G143" s="16">
        <v>1220964025</v>
      </c>
      <c r="H143" s="16" t="s">
        <v>776</v>
      </c>
      <c r="I143" s="16" t="s">
        <v>565</v>
      </c>
      <c r="J143" s="75">
        <v>42337</v>
      </c>
      <c r="K143" s="78">
        <v>634100</v>
      </c>
      <c r="L143" s="78">
        <v>634100</v>
      </c>
      <c r="M143" s="16" t="s">
        <v>351</v>
      </c>
      <c r="N143" s="16" t="s">
        <v>853</v>
      </c>
      <c r="O143" s="16"/>
      <c r="P143" s="16"/>
      <c r="Q143" s="16"/>
      <c r="R143" s="16" t="s">
        <v>347</v>
      </c>
      <c r="S143" s="78">
        <v>1695400</v>
      </c>
      <c r="T143" s="78">
        <v>634100</v>
      </c>
      <c r="U143" s="16"/>
      <c r="V143" s="78">
        <v>0</v>
      </c>
      <c r="W143" s="16"/>
      <c r="X143" s="78">
        <v>1061300</v>
      </c>
      <c r="Y143" s="78">
        <v>0</v>
      </c>
      <c r="Z143" s="16">
        <v>0</v>
      </c>
      <c r="AA143" s="78">
        <v>1061300</v>
      </c>
      <c r="AB143" s="16">
        <v>2200366862</v>
      </c>
      <c r="AC143" s="75">
        <v>42488</v>
      </c>
      <c r="AD143" s="16">
        <v>12998700</v>
      </c>
      <c r="AE143" s="16">
        <v>152427532021404</v>
      </c>
      <c r="AF143" s="16" t="s">
        <v>348</v>
      </c>
      <c r="AG143" s="75">
        <v>42337</v>
      </c>
      <c r="AH143" s="16"/>
      <c r="AI143" s="16">
        <v>2</v>
      </c>
      <c r="AJ143" s="16"/>
      <c r="AK143" s="16"/>
      <c r="AL143" s="16">
        <v>2</v>
      </c>
      <c r="AM143" s="16">
        <v>20180430</v>
      </c>
      <c r="AN143" s="16">
        <v>20180419</v>
      </c>
      <c r="AO143" s="16">
        <v>1695400</v>
      </c>
      <c r="AP143" s="16">
        <v>634100</v>
      </c>
      <c r="AQ143" s="16">
        <v>20220106</v>
      </c>
    </row>
    <row r="144" spans="1:43" x14ac:dyDescent="0.25">
      <c r="A144" s="16">
        <v>890399047</v>
      </c>
      <c r="B144" s="16" t="s">
        <v>343</v>
      </c>
      <c r="C144" s="16" t="s">
        <v>19</v>
      </c>
      <c r="D144" s="16">
        <v>21884</v>
      </c>
      <c r="E144" s="16" t="s">
        <v>19</v>
      </c>
      <c r="F144" s="16">
        <v>21884</v>
      </c>
      <c r="G144" s="16">
        <v>1220982162</v>
      </c>
      <c r="H144" s="16" t="s">
        <v>777</v>
      </c>
      <c r="I144" s="16" t="s">
        <v>566</v>
      </c>
      <c r="J144" s="75">
        <v>42399</v>
      </c>
      <c r="K144" s="78">
        <v>76300</v>
      </c>
      <c r="L144" s="78">
        <v>76300</v>
      </c>
      <c r="M144" s="16" t="s">
        <v>351</v>
      </c>
      <c r="N144" s="16" t="s">
        <v>15</v>
      </c>
      <c r="O144" s="16"/>
      <c r="P144" s="16"/>
      <c r="Q144" s="16"/>
      <c r="R144" s="16" t="s">
        <v>347</v>
      </c>
      <c r="S144" s="78">
        <v>322100</v>
      </c>
      <c r="T144" s="78">
        <v>76300</v>
      </c>
      <c r="U144" s="16" t="s">
        <v>353</v>
      </c>
      <c r="V144" s="78">
        <v>0</v>
      </c>
      <c r="W144" s="16"/>
      <c r="X144" s="78">
        <v>245800</v>
      </c>
      <c r="Y144" s="78">
        <v>0</v>
      </c>
      <c r="Z144" s="16">
        <v>0</v>
      </c>
      <c r="AA144" s="78">
        <v>245800</v>
      </c>
      <c r="AB144" s="16">
        <v>4800012816</v>
      </c>
      <c r="AC144" s="75">
        <v>42459</v>
      </c>
      <c r="AD144" s="16">
        <v>2154100</v>
      </c>
      <c r="AE144" s="16">
        <v>160317305153158</v>
      </c>
      <c r="AF144" s="16" t="s">
        <v>348</v>
      </c>
      <c r="AG144" s="75">
        <v>42399</v>
      </c>
      <c r="AH144" s="16"/>
      <c r="AI144" s="16">
        <v>2</v>
      </c>
      <c r="AJ144" s="16"/>
      <c r="AK144" s="16"/>
      <c r="AL144" s="16">
        <v>2</v>
      </c>
      <c r="AM144" s="16">
        <v>20170511</v>
      </c>
      <c r="AN144" s="16">
        <v>20170502</v>
      </c>
      <c r="AO144" s="16">
        <v>322100</v>
      </c>
      <c r="AP144" s="16">
        <v>76300</v>
      </c>
      <c r="AQ144" s="16">
        <v>20220106</v>
      </c>
    </row>
    <row r="145" spans="1:43" x14ac:dyDescent="0.25">
      <c r="A145" s="16">
        <v>890399047</v>
      </c>
      <c r="B145" s="16" t="s">
        <v>343</v>
      </c>
      <c r="C145" s="16" t="s">
        <v>70</v>
      </c>
      <c r="D145" s="16">
        <v>227081</v>
      </c>
      <c r="E145" s="16" t="s">
        <v>70</v>
      </c>
      <c r="F145" s="16">
        <v>227081</v>
      </c>
      <c r="G145" s="16"/>
      <c r="H145" s="16" t="s">
        <v>778</v>
      </c>
      <c r="I145" s="16" t="s">
        <v>567</v>
      </c>
      <c r="J145" s="75">
        <v>43744</v>
      </c>
      <c r="K145" s="78">
        <v>300971</v>
      </c>
      <c r="L145" s="78">
        <v>300971</v>
      </c>
      <c r="M145" s="16" t="s">
        <v>356</v>
      </c>
      <c r="N145" s="16" t="s">
        <v>93</v>
      </c>
      <c r="O145" s="16"/>
      <c r="P145" s="16"/>
      <c r="Q145" s="16"/>
      <c r="R145" s="16" t="s">
        <v>347</v>
      </c>
      <c r="S145" s="78">
        <v>300971</v>
      </c>
      <c r="T145" s="78">
        <v>0</v>
      </c>
      <c r="U145" s="16"/>
      <c r="V145" s="78">
        <v>300971</v>
      </c>
      <c r="W145" s="16" t="s">
        <v>357</v>
      </c>
      <c r="X145" s="78">
        <v>0</v>
      </c>
      <c r="Y145" s="78">
        <v>300971</v>
      </c>
      <c r="Z145" s="16"/>
      <c r="AA145" s="78"/>
      <c r="AB145" s="16"/>
      <c r="AC145" s="16"/>
      <c r="AD145" s="16"/>
      <c r="AE145" s="16"/>
      <c r="AF145" s="16"/>
      <c r="AG145" s="75">
        <v>43744</v>
      </c>
      <c r="AH145" s="16"/>
      <c r="AI145" s="16">
        <v>9</v>
      </c>
      <c r="AJ145" s="16"/>
      <c r="AK145" s="16" t="s">
        <v>358</v>
      </c>
      <c r="AL145" s="16">
        <v>1</v>
      </c>
      <c r="AM145" s="16">
        <v>21001231</v>
      </c>
      <c r="AN145" s="16">
        <v>20191112</v>
      </c>
      <c r="AO145" s="16">
        <v>300971</v>
      </c>
      <c r="AP145" s="16">
        <v>0</v>
      </c>
      <c r="AQ145" s="16">
        <v>20220106</v>
      </c>
    </row>
    <row r="146" spans="1:43" x14ac:dyDescent="0.25">
      <c r="A146" s="16">
        <v>890399047</v>
      </c>
      <c r="B146" s="16" t="s">
        <v>343</v>
      </c>
      <c r="C146" s="16" t="s">
        <v>165</v>
      </c>
      <c r="D146" s="16">
        <v>53082</v>
      </c>
      <c r="E146" s="16" t="s">
        <v>165</v>
      </c>
      <c r="F146" s="16">
        <v>53082</v>
      </c>
      <c r="G146" s="16"/>
      <c r="H146" s="16" t="s">
        <v>779</v>
      </c>
      <c r="I146" s="16" t="s">
        <v>568</v>
      </c>
      <c r="J146" s="75">
        <v>44530</v>
      </c>
      <c r="K146" s="78">
        <v>7496797</v>
      </c>
      <c r="L146" s="78">
        <v>7496797</v>
      </c>
      <c r="M146" s="16" t="s">
        <v>356</v>
      </c>
      <c r="N146" s="16" t="s">
        <v>93</v>
      </c>
      <c r="O146" s="16"/>
      <c r="P146" s="16"/>
      <c r="Q146" s="16"/>
      <c r="R146" s="16" t="s">
        <v>347</v>
      </c>
      <c r="S146" s="78">
        <v>7496797</v>
      </c>
      <c r="T146" s="78">
        <v>0</v>
      </c>
      <c r="U146" s="16"/>
      <c r="V146" s="78">
        <v>7496797</v>
      </c>
      <c r="W146" s="16" t="s">
        <v>359</v>
      </c>
      <c r="X146" s="78">
        <v>0</v>
      </c>
      <c r="Y146" s="78">
        <v>7496797</v>
      </c>
      <c r="Z146" s="16"/>
      <c r="AA146" s="78"/>
      <c r="AB146" s="16"/>
      <c r="AC146" s="16"/>
      <c r="AD146" s="16"/>
      <c r="AE146" s="16"/>
      <c r="AF146" s="16"/>
      <c r="AG146" s="75">
        <v>44530</v>
      </c>
      <c r="AH146" s="16"/>
      <c r="AI146" s="16">
        <v>9</v>
      </c>
      <c r="AJ146" s="16"/>
      <c r="AK146" s="16" t="s">
        <v>358</v>
      </c>
      <c r="AL146" s="16">
        <v>1</v>
      </c>
      <c r="AM146" s="16">
        <v>21001231</v>
      </c>
      <c r="AN146" s="16">
        <v>20211222</v>
      </c>
      <c r="AO146" s="16">
        <v>7496797</v>
      </c>
      <c r="AP146" s="16">
        <v>0</v>
      </c>
      <c r="AQ146" s="16">
        <v>20220106</v>
      </c>
    </row>
    <row r="147" spans="1:43" x14ac:dyDescent="0.25">
      <c r="A147" s="16">
        <v>890399047</v>
      </c>
      <c r="B147" s="16" t="s">
        <v>343</v>
      </c>
      <c r="C147" s="16" t="s">
        <v>165</v>
      </c>
      <c r="D147" s="16">
        <v>45347</v>
      </c>
      <c r="E147" s="16" t="s">
        <v>165</v>
      </c>
      <c r="F147" s="16">
        <v>45347</v>
      </c>
      <c r="G147" s="16"/>
      <c r="H147" s="16" t="s">
        <v>780</v>
      </c>
      <c r="I147" s="16" t="s">
        <v>569</v>
      </c>
      <c r="J147" s="75">
        <v>44469</v>
      </c>
      <c r="K147" s="78">
        <v>40200</v>
      </c>
      <c r="L147" s="78">
        <v>40200</v>
      </c>
      <c r="M147" s="16" t="s">
        <v>356</v>
      </c>
      <c r="N147" s="16" t="s">
        <v>93</v>
      </c>
      <c r="O147" s="16"/>
      <c r="P147" s="16"/>
      <c r="Q147" s="16"/>
      <c r="R147" s="16" t="s">
        <v>347</v>
      </c>
      <c r="S147" s="78">
        <v>40200</v>
      </c>
      <c r="T147" s="78">
        <v>0</v>
      </c>
      <c r="U147" s="16"/>
      <c r="V147" s="78">
        <v>40200</v>
      </c>
      <c r="W147" s="16" t="s">
        <v>360</v>
      </c>
      <c r="X147" s="78">
        <v>0</v>
      </c>
      <c r="Y147" s="78">
        <v>40200</v>
      </c>
      <c r="Z147" s="16"/>
      <c r="AA147" s="78"/>
      <c r="AB147" s="16"/>
      <c r="AC147" s="16"/>
      <c r="AD147" s="16"/>
      <c r="AE147" s="16"/>
      <c r="AF147" s="16"/>
      <c r="AG147" s="75">
        <v>44469</v>
      </c>
      <c r="AH147" s="16"/>
      <c r="AI147" s="16">
        <v>9</v>
      </c>
      <c r="AJ147" s="16"/>
      <c r="AK147" s="16" t="s">
        <v>358</v>
      </c>
      <c r="AL147" s="16">
        <v>1</v>
      </c>
      <c r="AM147" s="16">
        <v>21001231</v>
      </c>
      <c r="AN147" s="16">
        <v>20211011</v>
      </c>
      <c r="AO147" s="16">
        <v>40200</v>
      </c>
      <c r="AP147" s="16">
        <v>0</v>
      </c>
      <c r="AQ147" s="16">
        <v>20220106</v>
      </c>
    </row>
    <row r="148" spans="1:43" x14ac:dyDescent="0.25">
      <c r="A148" s="16">
        <v>890399047</v>
      </c>
      <c r="B148" s="16" t="s">
        <v>343</v>
      </c>
      <c r="C148" s="16" t="s">
        <v>165</v>
      </c>
      <c r="D148" s="16">
        <v>49542</v>
      </c>
      <c r="E148" s="16" t="s">
        <v>165</v>
      </c>
      <c r="F148" s="16">
        <v>49542</v>
      </c>
      <c r="G148" s="16"/>
      <c r="H148" s="16" t="s">
        <v>781</v>
      </c>
      <c r="I148" s="16" t="s">
        <v>570</v>
      </c>
      <c r="J148" s="75">
        <v>44498</v>
      </c>
      <c r="K148" s="78">
        <v>372600</v>
      </c>
      <c r="L148" s="78">
        <v>372600</v>
      </c>
      <c r="M148" s="16" t="s">
        <v>356</v>
      </c>
      <c r="N148" s="16" t="s">
        <v>93</v>
      </c>
      <c r="O148" s="16"/>
      <c r="P148" s="16"/>
      <c r="Q148" s="16"/>
      <c r="R148" s="16" t="s">
        <v>347</v>
      </c>
      <c r="S148" s="78">
        <v>372600</v>
      </c>
      <c r="T148" s="78">
        <v>0</v>
      </c>
      <c r="U148" s="16"/>
      <c r="V148" s="78">
        <v>372600</v>
      </c>
      <c r="W148" s="16" t="s">
        <v>361</v>
      </c>
      <c r="X148" s="78">
        <v>0</v>
      </c>
      <c r="Y148" s="78">
        <v>372600</v>
      </c>
      <c r="Z148" s="16"/>
      <c r="AA148" s="78"/>
      <c r="AB148" s="16"/>
      <c r="AC148" s="16"/>
      <c r="AD148" s="16"/>
      <c r="AE148" s="16"/>
      <c r="AF148" s="16"/>
      <c r="AG148" s="75">
        <v>44498</v>
      </c>
      <c r="AH148" s="16"/>
      <c r="AI148" s="16">
        <v>9</v>
      </c>
      <c r="AJ148" s="16"/>
      <c r="AK148" s="16" t="s">
        <v>358</v>
      </c>
      <c r="AL148" s="16">
        <v>1</v>
      </c>
      <c r="AM148" s="16">
        <v>21001231</v>
      </c>
      <c r="AN148" s="16">
        <v>20211108</v>
      </c>
      <c r="AO148" s="16">
        <v>372600</v>
      </c>
      <c r="AP148" s="16">
        <v>0</v>
      </c>
      <c r="AQ148" s="16">
        <v>20220106</v>
      </c>
    </row>
    <row r="149" spans="1:43" x14ac:dyDescent="0.25">
      <c r="A149" s="16">
        <v>890399047</v>
      </c>
      <c r="B149" s="16" t="s">
        <v>343</v>
      </c>
      <c r="C149" s="16" t="s">
        <v>165</v>
      </c>
      <c r="D149" s="16">
        <v>40759</v>
      </c>
      <c r="E149" s="16" t="s">
        <v>165</v>
      </c>
      <c r="F149" s="16">
        <v>40759</v>
      </c>
      <c r="G149" s="16"/>
      <c r="H149" s="16" t="s">
        <v>782</v>
      </c>
      <c r="I149" s="16" t="s">
        <v>571</v>
      </c>
      <c r="J149" s="75">
        <v>44439</v>
      </c>
      <c r="K149" s="78">
        <v>40200</v>
      </c>
      <c r="L149" s="78">
        <v>40200</v>
      </c>
      <c r="M149" s="16" t="s">
        <v>356</v>
      </c>
      <c r="N149" s="16" t="s">
        <v>93</v>
      </c>
      <c r="O149" s="16"/>
      <c r="P149" s="16"/>
      <c r="Q149" s="16"/>
      <c r="R149" s="16" t="s">
        <v>347</v>
      </c>
      <c r="S149" s="78">
        <v>40200</v>
      </c>
      <c r="T149" s="78">
        <v>0</v>
      </c>
      <c r="U149" s="16"/>
      <c r="V149" s="78">
        <v>40200</v>
      </c>
      <c r="W149" s="16" t="s">
        <v>362</v>
      </c>
      <c r="X149" s="78">
        <v>0</v>
      </c>
      <c r="Y149" s="78">
        <v>40200</v>
      </c>
      <c r="Z149" s="16"/>
      <c r="AA149" s="78"/>
      <c r="AB149" s="16"/>
      <c r="AC149" s="16"/>
      <c r="AD149" s="16"/>
      <c r="AE149" s="16"/>
      <c r="AF149" s="16"/>
      <c r="AG149" s="75">
        <v>44439</v>
      </c>
      <c r="AH149" s="16"/>
      <c r="AI149" s="16">
        <v>9</v>
      </c>
      <c r="AJ149" s="16"/>
      <c r="AK149" s="16" t="s">
        <v>358</v>
      </c>
      <c r="AL149" s="16">
        <v>1</v>
      </c>
      <c r="AM149" s="16">
        <v>21001231</v>
      </c>
      <c r="AN149" s="16">
        <v>20210910</v>
      </c>
      <c r="AO149" s="16">
        <v>40200</v>
      </c>
      <c r="AP149" s="16">
        <v>0</v>
      </c>
      <c r="AQ149" s="16">
        <v>20220106</v>
      </c>
    </row>
    <row r="150" spans="1:43" x14ac:dyDescent="0.25">
      <c r="A150" s="16">
        <v>890399047</v>
      </c>
      <c r="B150" s="16" t="s">
        <v>343</v>
      </c>
      <c r="C150" s="16" t="s">
        <v>165</v>
      </c>
      <c r="D150" s="16">
        <v>40906</v>
      </c>
      <c r="E150" s="16" t="s">
        <v>165</v>
      </c>
      <c r="F150" s="16">
        <v>40906</v>
      </c>
      <c r="G150" s="16"/>
      <c r="H150" s="16" t="s">
        <v>783</v>
      </c>
      <c r="I150" s="16" t="s">
        <v>572</v>
      </c>
      <c r="J150" s="75">
        <v>44439</v>
      </c>
      <c r="K150" s="78">
        <v>372600</v>
      </c>
      <c r="L150" s="78">
        <v>372600</v>
      </c>
      <c r="M150" s="16" t="s">
        <v>356</v>
      </c>
      <c r="N150" s="16" t="s">
        <v>93</v>
      </c>
      <c r="O150" s="16"/>
      <c r="P150" s="16"/>
      <c r="Q150" s="16"/>
      <c r="R150" s="16" t="s">
        <v>347</v>
      </c>
      <c r="S150" s="78">
        <v>372600</v>
      </c>
      <c r="T150" s="78">
        <v>0</v>
      </c>
      <c r="U150" s="16"/>
      <c r="V150" s="78">
        <v>372600</v>
      </c>
      <c r="W150" s="16" t="s">
        <v>363</v>
      </c>
      <c r="X150" s="78">
        <v>0</v>
      </c>
      <c r="Y150" s="78">
        <v>372600</v>
      </c>
      <c r="Z150" s="16"/>
      <c r="AA150" s="78"/>
      <c r="AB150" s="16"/>
      <c r="AC150" s="16"/>
      <c r="AD150" s="16"/>
      <c r="AE150" s="16"/>
      <c r="AF150" s="16"/>
      <c r="AG150" s="75">
        <v>44439</v>
      </c>
      <c r="AH150" s="16"/>
      <c r="AI150" s="16">
        <v>9</v>
      </c>
      <c r="AJ150" s="16"/>
      <c r="AK150" s="16" t="s">
        <v>358</v>
      </c>
      <c r="AL150" s="16">
        <v>1</v>
      </c>
      <c r="AM150" s="16">
        <v>21001231</v>
      </c>
      <c r="AN150" s="16">
        <v>20210910</v>
      </c>
      <c r="AO150" s="16">
        <v>372600</v>
      </c>
      <c r="AP150" s="16">
        <v>0</v>
      </c>
      <c r="AQ150" s="16">
        <v>20220106</v>
      </c>
    </row>
    <row r="151" spans="1:43" x14ac:dyDescent="0.25">
      <c r="A151" s="16">
        <v>890399047</v>
      </c>
      <c r="B151" s="16" t="s">
        <v>343</v>
      </c>
      <c r="C151" s="16" t="s">
        <v>165</v>
      </c>
      <c r="D151" s="16">
        <v>38234</v>
      </c>
      <c r="E151" s="16" t="s">
        <v>165</v>
      </c>
      <c r="F151" s="16">
        <v>38234</v>
      </c>
      <c r="G151" s="16"/>
      <c r="H151" s="16" t="s">
        <v>784</v>
      </c>
      <c r="I151" s="16" t="s">
        <v>573</v>
      </c>
      <c r="J151" s="75">
        <v>44417</v>
      </c>
      <c r="K151" s="78">
        <v>39116720</v>
      </c>
      <c r="L151" s="78">
        <v>39116720</v>
      </c>
      <c r="M151" s="16" t="s">
        <v>356</v>
      </c>
      <c r="N151" s="16" t="s">
        <v>93</v>
      </c>
      <c r="O151" s="16"/>
      <c r="P151" s="16"/>
      <c r="Q151" s="16"/>
      <c r="R151" s="16" t="s">
        <v>347</v>
      </c>
      <c r="S151" s="78">
        <v>39116720</v>
      </c>
      <c r="T151" s="78">
        <v>0</v>
      </c>
      <c r="U151" s="16"/>
      <c r="V151" s="78">
        <v>39116720</v>
      </c>
      <c r="W151" s="16" t="s">
        <v>364</v>
      </c>
      <c r="X151" s="78">
        <v>0</v>
      </c>
      <c r="Y151" s="78">
        <v>39116720</v>
      </c>
      <c r="Z151" s="16"/>
      <c r="AA151" s="78"/>
      <c r="AB151" s="16"/>
      <c r="AC151" s="16"/>
      <c r="AD151" s="16"/>
      <c r="AE151" s="16"/>
      <c r="AF151" s="16"/>
      <c r="AG151" s="75">
        <v>44417</v>
      </c>
      <c r="AH151" s="16"/>
      <c r="AI151" s="16">
        <v>9</v>
      </c>
      <c r="AJ151" s="16"/>
      <c r="AK151" s="16" t="s">
        <v>358</v>
      </c>
      <c r="AL151" s="16">
        <v>1</v>
      </c>
      <c r="AM151" s="16">
        <v>21001231</v>
      </c>
      <c r="AN151" s="16">
        <v>20210910</v>
      </c>
      <c r="AO151" s="16">
        <v>39116720</v>
      </c>
      <c r="AP151" s="16">
        <v>0</v>
      </c>
      <c r="AQ151" s="16">
        <v>20220106</v>
      </c>
    </row>
    <row r="152" spans="1:43" x14ac:dyDescent="0.25">
      <c r="A152" s="16">
        <v>890399047</v>
      </c>
      <c r="B152" s="16" t="s">
        <v>343</v>
      </c>
      <c r="C152" s="16" t="s">
        <v>165</v>
      </c>
      <c r="D152" s="16">
        <v>38401</v>
      </c>
      <c r="E152" s="16" t="s">
        <v>165</v>
      </c>
      <c r="F152" s="16">
        <v>38401</v>
      </c>
      <c r="G152" s="16"/>
      <c r="H152" s="16" t="s">
        <v>785</v>
      </c>
      <c r="I152" s="16" t="s">
        <v>574</v>
      </c>
      <c r="J152" s="75">
        <v>44418</v>
      </c>
      <c r="K152" s="78">
        <v>2268520</v>
      </c>
      <c r="L152" s="78">
        <v>2268520</v>
      </c>
      <c r="M152" s="16" t="s">
        <v>356</v>
      </c>
      <c r="N152" s="16" t="s">
        <v>93</v>
      </c>
      <c r="O152" s="16"/>
      <c r="P152" s="16"/>
      <c r="Q152" s="16"/>
      <c r="R152" s="16" t="s">
        <v>347</v>
      </c>
      <c r="S152" s="78">
        <v>2268520</v>
      </c>
      <c r="T152" s="78">
        <v>0</v>
      </c>
      <c r="U152" s="16"/>
      <c r="V152" s="78">
        <v>2268520</v>
      </c>
      <c r="W152" s="16" t="s">
        <v>365</v>
      </c>
      <c r="X152" s="78">
        <v>0</v>
      </c>
      <c r="Y152" s="78">
        <v>2268520</v>
      </c>
      <c r="Z152" s="16"/>
      <c r="AA152" s="78"/>
      <c r="AB152" s="16"/>
      <c r="AC152" s="16"/>
      <c r="AD152" s="16"/>
      <c r="AE152" s="16"/>
      <c r="AF152" s="16"/>
      <c r="AG152" s="75">
        <v>44418</v>
      </c>
      <c r="AH152" s="16"/>
      <c r="AI152" s="16">
        <v>9</v>
      </c>
      <c r="AJ152" s="16"/>
      <c r="AK152" s="16" t="s">
        <v>358</v>
      </c>
      <c r="AL152" s="16">
        <v>1</v>
      </c>
      <c r="AM152" s="16">
        <v>21001231</v>
      </c>
      <c r="AN152" s="16">
        <v>20210910</v>
      </c>
      <c r="AO152" s="16">
        <v>2268520</v>
      </c>
      <c r="AP152" s="16">
        <v>0</v>
      </c>
      <c r="AQ152" s="16">
        <v>20220106</v>
      </c>
    </row>
    <row r="153" spans="1:43" x14ac:dyDescent="0.25">
      <c r="A153" s="16">
        <v>890399047</v>
      </c>
      <c r="B153" s="16" t="s">
        <v>343</v>
      </c>
      <c r="C153" s="16" t="s">
        <v>165</v>
      </c>
      <c r="D153" s="16">
        <v>38955</v>
      </c>
      <c r="E153" s="16" t="s">
        <v>165</v>
      </c>
      <c r="F153" s="16">
        <v>38955</v>
      </c>
      <c r="G153" s="16"/>
      <c r="H153" s="16" t="s">
        <v>786</v>
      </c>
      <c r="I153" s="16" t="s">
        <v>575</v>
      </c>
      <c r="J153" s="75">
        <v>44423</v>
      </c>
      <c r="K153" s="78">
        <v>200832</v>
      </c>
      <c r="L153" s="78">
        <v>200832</v>
      </c>
      <c r="M153" s="16" t="s">
        <v>356</v>
      </c>
      <c r="N153" s="16" t="s">
        <v>93</v>
      </c>
      <c r="O153" s="16"/>
      <c r="P153" s="16"/>
      <c r="Q153" s="16"/>
      <c r="R153" s="16" t="s">
        <v>347</v>
      </c>
      <c r="S153" s="78">
        <v>200832</v>
      </c>
      <c r="T153" s="78">
        <v>0</v>
      </c>
      <c r="U153" s="16"/>
      <c r="V153" s="78">
        <v>200832</v>
      </c>
      <c r="W153" s="16" t="s">
        <v>366</v>
      </c>
      <c r="X153" s="78">
        <v>0</v>
      </c>
      <c r="Y153" s="78">
        <v>200832</v>
      </c>
      <c r="Z153" s="16"/>
      <c r="AA153" s="78"/>
      <c r="AB153" s="16"/>
      <c r="AC153" s="16"/>
      <c r="AD153" s="16"/>
      <c r="AE153" s="16"/>
      <c r="AF153" s="16"/>
      <c r="AG153" s="75">
        <v>44423</v>
      </c>
      <c r="AH153" s="16"/>
      <c r="AI153" s="16">
        <v>9</v>
      </c>
      <c r="AJ153" s="16"/>
      <c r="AK153" s="16" t="s">
        <v>358</v>
      </c>
      <c r="AL153" s="16">
        <v>1</v>
      </c>
      <c r="AM153" s="16">
        <v>21001231</v>
      </c>
      <c r="AN153" s="16">
        <v>20210910</v>
      </c>
      <c r="AO153" s="16">
        <v>200832</v>
      </c>
      <c r="AP153" s="16">
        <v>0</v>
      </c>
      <c r="AQ153" s="16">
        <v>20220106</v>
      </c>
    </row>
    <row r="154" spans="1:43" x14ac:dyDescent="0.25">
      <c r="A154" s="16">
        <v>890399047</v>
      </c>
      <c r="B154" s="16" t="s">
        <v>343</v>
      </c>
      <c r="C154" s="16" t="s">
        <v>165</v>
      </c>
      <c r="D154" s="16">
        <v>34089</v>
      </c>
      <c r="E154" s="16" t="s">
        <v>165</v>
      </c>
      <c r="F154" s="16">
        <v>34089</v>
      </c>
      <c r="G154" s="16"/>
      <c r="H154" s="16" t="s">
        <v>787</v>
      </c>
      <c r="I154" s="16" t="s">
        <v>576</v>
      </c>
      <c r="J154" s="75">
        <v>44377</v>
      </c>
      <c r="K154" s="78">
        <v>40200</v>
      </c>
      <c r="L154" s="78">
        <v>40200</v>
      </c>
      <c r="M154" s="16" t="s">
        <v>356</v>
      </c>
      <c r="N154" s="16" t="s">
        <v>93</v>
      </c>
      <c r="O154" s="16"/>
      <c r="P154" s="16"/>
      <c r="Q154" s="16"/>
      <c r="R154" s="16" t="s">
        <v>347</v>
      </c>
      <c r="S154" s="78">
        <v>40200</v>
      </c>
      <c r="T154" s="78">
        <v>0</v>
      </c>
      <c r="U154" s="16"/>
      <c r="V154" s="78">
        <v>40200</v>
      </c>
      <c r="W154" s="16" t="s">
        <v>367</v>
      </c>
      <c r="X154" s="78">
        <v>0</v>
      </c>
      <c r="Y154" s="78">
        <v>40200</v>
      </c>
      <c r="Z154" s="16"/>
      <c r="AA154" s="78"/>
      <c r="AB154" s="16"/>
      <c r="AC154" s="16"/>
      <c r="AD154" s="16"/>
      <c r="AE154" s="16"/>
      <c r="AF154" s="16"/>
      <c r="AG154" s="75">
        <v>44377</v>
      </c>
      <c r="AH154" s="16"/>
      <c r="AI154" s="16">
        <v>9</v>
      </c>
      <c r="AJ154" s="16"/>
      <c r="AK154" s="16" t="s">
        <v>358</v>
      </c>
      <c r="AL154" s="16">
        <v>1</v>
      </c>
      <c r="AM154" s="16">
        <v>21001231</v>
      </c>
      <c r="AN154" s="16">
        <v>20210707</v>
      </c>
      <c r="AO154" s="16">
        <v>40200</v>
      </c>
      <c r="AP154" s="16">
        <v>0</v>
      </c>
      <c r="AQ154" s="16">
        <v>20220106</v>
      </c>
    </row>
    <row r="155" spans="1:43" x14ac:dyDescent="0.25">
      <c r="A155" s="16">
        <v>890399047</v>
      </c>
      <c r="B155" s="16" t="s">
        <v>343</v>
      </c>
      <c r="C155" s="16" t="s">
        <v>165</v>
      </c>
      <c r="D155" s="16">
        <v>34189</v>
      </c>
      <c r="E155" s="16" t="s">
        <v>165</v>
      </c>
      <c r="F155" s="16">
        <v>34189</v>
      </c>
      <c r="G155" s="16"/>
      <c r="H155" s="16" t="s">
        <v>788</v>
      </c>
      <c r="I155" s="16" t="s">
        <v>577</v>
      </c>
      <c r="J155" s="75">
        <v>44377</v>
      </c>
      <c r="K155" s="78">
        <v>40200</v>
      </c>
      <c r="L155" s="78">
        <v>40200</v>
      </c>
      <c r="M155" s="16" t="s">
        <v>356</v>
      </c>
      <c r="N155" s="16" t="s">
        <v>93</v>
      </c>
      <c r="O155" s="16"/>
      <c r="P155" s="16"/>
      <c r="Q155" s="16"/>
      <c r="R155" s="16" t="s">
        <v>347</v>
      </c>
      <c r="S155" s="78">
        <v>40200</v>
      </c>
      <c r="T155" s="78">
        <v>0</v>
      </c>
      <c r="U155" s="16"/>
      <c r="V155" s="78">
        <v>40200</v>
      </c>
      <c r="W155" s="16" t="s">
        <v>368</v>
      </c>
      <c r="X155" s="78">
        <v>0</v>
      </c>
      <c r="Y155" s="78">
        <v>40200</v>
      </c>
      <c r="Z155" s="16"/>
      <c r="AA155" s="78"/>
      <c r="AB155" s="16"/>
      <c r="AC155" s="16"/>
      <c r="AD155" s="16"/>
      <c r="AE155" s="16"/>
      <c r="AF155" s="16"/>
      <c r="AG155" s="75">
        <v>44377</v>
      </c>
      <c r="AH155" s="16"/>
      <c r="AI155" s="16">
        <v>9</v>
      </c>
      <c r="AJ155" s="16"/>
      <c r="AK155" s="16" t="s">
        <v>358</v>
      </c>
      <c r="AL155" s="16">
        <v>1</v>
      </c>
      <c r="AM155" s="16">
        <v>21001231</v>
      </c>
      <c r="AN155" s="16">
        <v>20210707</v>
      </c>
      <c r="AO155" s="16">
        <v>40200</v>
      </c>
      <c r="AP155" s="16">
        <v>0</v>
      </c>
      <c r="AQ155" s="16">
        <v>20220106</v>
      </c>
    </row>
    <row r="156" spans="1:43" x14ac:dyDescent="0.25">
      <c r="A156" s="16">
        <v>890399047</v>
      </c>
      <c r="B156" s="16" t="s">
        <v>343</v>
      </c>
      <c r="C156" s="16" t="s">
        <v>165</v>
      </c>
      <c r="D156" s="16">
        <v>36993</v>
      </c>
      <c r="E156" s="16" t="s">
        <v>165</v>
      </c>
      <c r="F156" s="16">
        <v>36993</v>
      </c>
      <c r="G156" s="16"/>
      <c r="H156" s="16" t="s">
        <v>789</v>
      </c>
      <c r="I156" s="16" t="s">
        <v>578</v>
      </c>
      <c r="J156" s="75">
        <v>44406</v>
      </c>
      <c r="K156" s="78">
        <v>40200</v>
      </c>
      <c r="L156" s="78">
        <v>40200</v>
      </c>
      <c r="M156" s="16" t="s">
        <v>356</v>
      </c>
      <c r="N156" s="16" t="s">
        <v>93</v>
      </c>
      <c r="O156" s="16"/>
      <c r="P156" s="16"/>
      <c r="Q156" s="16"/>
      <c r="R156" s="16" t="s">
        <v>347</v>
      </c>
      <c r="S156" s="78">
        <v>40200</v>
      </c>
      <c r="T156" s="78">
        <v>0</v>
      </c>
      <c r="U156" s="16"/>
      <c r="V156" s="78">
        <v>40200</v>
      </c>
      <c r="W156" s="16" t="s">
        <v>369</v>
      </c>
      <c r="X156" s="78">
        <v>0</v>
      </c>
      <c r="Y156" s="78">
        <v>40200</v>
      </c>
      <c r="Z156" s="16"/>
      <c r="AA156" s="78"/>
      <c r="AB156" s="16"/>
      <c r="AC156" s="16"/>
      <c r="AD156" s="16"/>
      <c r="AE156" s="16"/>
      <c r="AF156" s="16"/>
      <c r="AG156" s="75">
        <v>44406</v>
      </c>
      <c r="AH156" s="16"/>
      <c r="AI156" s="16">
        <v>9</v>
      </c>
      <c r="AJ156" s="16"/>
      <c r="AK156" s="16" t="s">
        <v>358</v>
      </c>
      <c r="AL156" s="16">
        <v>1</v>
      </c>
      <c r="AM156" s="16">
        <v>21001231</v>
      </c>
      <c r="AN156" s="16">
        <v>20210817</v>
      </c>
      <c r="AO156" s="16">
        <v>40200</v>
      </c>
      <c r="AP156" s="16">
        <v>0</v>
      </c>
      <c r="AQ156" s="16">
        <v>20220106</v>
      </c>
    </row>
    <row r="157" spans="1:43" x14ac:dyDescent="0.25">
      <c r="A157" s="16">
        <v>890399047</v>
      </c>
      <c r="B157" s="16" t="s">
        <v>343</v>
      </c>
      <c r="C157" s="16" t="s">
        <v>165</v>
      </c>
      <c r="D157" s="16">
        <v>36994</v>
      </c>
      <c r="E157" s="16" t="s">
        <v>165</v>
      </c>
      <c r="F157" s="16">
        <v>36994</v>
      </c>
      <c r="G157" s="16"/>
      <c r="H157" s="16" t="s">
        <v>790</v>
      </c>
      <c r="I157" s="16" t="s">
        <v>579</v>
      </c>
      <c r="J157" s="75">
        <v>44406</v>
      </c>
      <c r="K157" s="78">
        <v>40200</v>
      </c>
      <c r="L157" s="78">
        <v>40200</v>
      </c>
      <c r="M157" s="16" t="s">
        <v>356</v>
      </c>
      <c r="N157" s="16" t="s">
        <v>93</v>
      </c>
      <c r="O157" s="16"/>
      <c r="P157" s="16"/>
      <c r="Q157" s="16"/>
      <c r="R157" s="16" t="s">
        <v>347</v>
      </c>
      <c r="S157" s="78">
        <v>40200</v>
      </c>
      <c r="T157" s="78">
        <v>0</v>
      </c>
      <c r="U157" s="16"/>
      <c r="V157" s="78">
        <v>40200</v>
      </c>
      <c r="W157" s="16" t="s">
        <v>370</v>
      </c>
      <c r="X157" s="78">
        <v>0</v>
      </c>
      <c r="Y157" s="78">
        <v>40200</v>
      </c>
      <c r="Z157" s="16"/>
      <c r="AA157" s="78"/>
      <c r="AB157" s="16"/>
      <c r="AC157" s="16"/>
      <c r="AD157" s="16"/>
      <c r="AE157" s="16"/>
      <c r="AF157" s="16"/>
      <c r="AG157" s="75">
        <v>44406</v>
      </c>
      <c r="AH157" s="16"/>
      <c r="AI157" s="16">
        <v>9</v>
      </c>
      <c r="AJ157" s="16"/>
      <c r="AK157" s="16" t="s">
        <v>358</v>
      </c>
      <c r="AL157" s="16">
        <v>1</v>
      </c>
      <c r="AM157" s="16">
        <v>21001231</v>
      </c>
      <c r="AN157" s="16">
        <v>20210817</v>
      </c>
      <c r="AO157" s="16">
        <v>40200</v>
      </c>
      <c r="AP157" s="16">
        <v>0</v>
      </c>
      <c r="AQ157" s="16">
        <v>20220106</v>
      </c>
    </row>
    <row r="158" spans="1:43" x14ac:dyDescent="0.25">
      <c r="A158" s="16">
        <v>890399047</v>
      </c>
      <c r="B158" s="16" t="s">
        <v>343</v>
      </c>
      <c r="C158" s="16" t="s">
        <v>165</v>
      </c>
      <c r="D158" s="16">
        <v>26191</v>
      </c>
      <c r="E158" s="16" t="s">
        <v>165</v>
      </c>
      <c r="F158" s="16">
        <v>26191</v>
      </c>
      <c r="G158" s="16"/>
      <c r="H158" s="16" t="s">
        <v>791</v>
      </c>
      <c r="I158" s="16" t="s">
        <v>580</v>
      </c>
      <c r="J158" s="75">
        <v>44305</v>
      </c>
      <c r="K158" s="78">
        <v>120000</v>
      </c>
      <c r="L158" s="78">
        <v>120000</v>
      </c>
      <c r="M158" s="16" t="s">
        <v>356</v>
      </c>
      <c r="N158" s="16" t="s">
        <v>93</v>
      </c>
      <c r="O158" s="16"/>
      <c r="P158" s="16"/>
      <c r="Q158" s="16"/>
      <c r="R158" s="16" t="s">
        <v>347</v>
      </c>
      <c r="S158" s="78">
        <v>120000</v>
      </c>
      <c r="T158" s="78">
        <v>0</v>
      </c>
      <c r="U158" s="16"/>
      <c r="V158" s="78">
        <v>120000</v>
      </c>
      <c r="W158" s="16" t="s">
        <v>371</v>
      </c>
      <c r="X158" s="78">
        <v>0</v>
      </c>
      <c r="Y158" s="78">
        <v>120000</v>
      </c>
      <c r="Z158" s="16"/>
      <c r="AA158" s="78"/>
      <c r="AB158" s="16"/>
      <c r="AC158" s="16"/>
      <c r="AD158" s="16"/>
      <c r="AE158" s="16"/>
      <c r="AF158" s="16"/>
      <c r="AG158" s="75">
        <v>44305</v>
      </c>
      <c r="AH158" s="16"/>
      <c r="AI158" s="16">
        <v>9</v>
      </c>
      <c r="AJ158" s="16"/>
      <c r="AK158" s="16" t="s">
        <v>358</v>
      </c>
      <c r="AL158" s="16">
        <v>1</v>
      </c>
      <c r="AM158" s="16">
        <v>21001231</v>
      </c>
      <c r="AN158" s="16">
        <v>20210511</v>
      </c>
      <c r="AO158" s="16">
        <v>120000</v>
      </c>
      <c r="AP158" s="16">
        <v>0</v>
      </c>
      <c r="AQ158" s="16">
        <v>20220106</v>
      </c>
    </row>
    <row r="159" spans="1:43" x14ac:dyDescent="0.25">
      <c r="A159" s="16">
        <v>890399047</v>
      </c>
      <c r="B159" s="16" t="s">
        <v>343</v>
      </c>
      <c r="C159" s="16" t="s">
        <v>165</v>
      </c>
      <c r="D159" s="16">
        <v>28358</v>
      </c>
      <c r="E159" s="16" t="s">
        <v>165</v>
      </c>
      <c r="F159" s="16">
        <v>28358</v>
      </c>
      <c r="G159" s="16"/>
      <c r="H159" s="16" t="s">
        <v>792</v>
      </c>
      <c r="I159" s="16" t="s">
        <v>581</v>
      </c>
      <c r="J159" s="75">
        <v>44316</v>
      </c>
      <c r="K159" s="78">
        <v>40200</v>
      </c>
      <c r="L159" s="78">
        <v>40200</v>
      </c>
      <c r="M159" s="16" t="s">
        <v>356</v>
      </c>
      <c r="N159" s="16" t="s">
        <v>93</v>
      </c>
      <c r="O159" s="16"/>
      <c r="P159" s="16"/>
      <c r="Q159" s="16"/>
      <c r="R159" s="16" t="s">
        <v>347</v>
      </c>
      <c r="S159" s="78">
        <v>40200</v>
      </c>
      <c r="T159" s="78">
        <v>0</v>
      </c>
      <c r="U159" s="16"/>
      <c r="V159" s="78">
        <v>40200</v>
      </c>
      <c r="W159" s="16" t="s">
        <v>372</v>
      </c>
      <c r="X159" s="78">
        <v>0</v>
      </c>
      <c r="Y159" s="78">
        <v>40200</v>
      </c>
      <c r="Z159" s="16"/>
      <c r="AA159" s="78"/>
      <c r="AB159" s="16"/>
      <c r="AC159" s="16"/>
      <c r="AD159" s="16"/>
      <c r="AE159" s="16"/>
      <c r="AF159" s="16"/>
      <c r="AG159" s="75">
        <v>44316</v>
      </c>
      <c r="AH159" s="16"/>
      <c r="AI159" s="16">
        <v>9</v>
      </c>
      <c r="AJ159" s="16"/>
      <c r="AK159" s="16" t="s">
        <v>358</v>
      </c>
      <c r="AL159" s="16">
        <v>1</v>
      </c>
      <c r="AM159" s="16">
        <v>21001231</v>
      </c>
      <c r="AN159" s="16">
        <v>20210511</v>
      </c>
      <c r="AO159" s="16">
        <v>40200</v>
      </c>
      <c r="AP159" s="16">
        <v>0</v>
      </c>
      <c r="AQ159" s="16">
        <v>20220106</v>
      </c>
    </row>
    <row r="160" spans="1:43" x14ac:dyDescent="0.25">
      <c r="A160" s="16">
        <v>890399047</v>
      </c>
      <c r="B160" s="16" t="s">
        <v>343</v>
      </c>
      <c r="C160" s="16" t="s">
        <v>165</v>
      </c>
      <c r="D160" s="16">
        <v>28368</v>
      </c>
      <c r="E160" s="16" t="s">
        <v>165</v>
      </c>
      <c r="F160" s="16">
        <v>28368</v>
      </c>
      <c r="G160" s="16"/>
      <c r="H160" s="16" t="s">
        <v>793</v>
      </c>
      <c r="I160" s="16" t="s">
        <v>582</v>
      </c>
      <c r="J160" s="75">
        <v>44316</v>
      </c>
      <c r="K160" s="78">
        <v>40200</v>
      </c>
      <c r="L160" s="78">
        <v>40200</v>
      </c>
      <c r="M160" s="16" t="s">
        <v>356</v>
      </c>
      <c r="N160" s="16" t="s">
        <v>93</v>
      </c>
      <c r="O160" s="16"/>
      <c r="P160" s="16"/>
      <c r="Q160" s="16"/>
      <c r="R160" s="16" t="s">
        <v>347</v>
      </c>
      <c r="S160" s="78">
        <v>40200</v>
      </c>
      <c r="T160" s="78">
        <v>0</v>
      </c>
      <c r="U160" s="16"/>
      <c r="V160" s="78">
        <v>40200</v>
      </c>
      <c r="W160" s="16" t="s">
        <v>373</v>
      </c>
      <c r="X160" s="78">
        <v>0</v>
      </c>
      <c r="Y160" s="78">
        <v>40200</v>
      </c>
      <c r="Z160" s="16"/>
      <c r="AA160" s="78"/>
      <c r="AB160" s="16"/>
      <c r="AC160" s="16"/>
      <c r="AD160" s="16"/>
      <c r="AE160" s="16"/>
      <c r="AF160" s="16"/>
      <c r="AG160" s="75">
        <v>44316</v>
      </c>
      <c r="AH160" s="16"/>
      <c r="AI160" s="16">
        <v>9</v>
      </c>
      <c r="AJ160" s="16"/>
      <c r="AK160" s="16" t="s">
        <v>358</v>
      </c>
      <c r="AL160" s="16">
        <v>1</v>
      </c>
      <c r="AM160" s="16">
        <v>21001231</v>
      </c>
      <c r="AN160" s="16">
        <v>20210511</v>
      </c>
      <c r="AO160" s="16">
        <v>40200</v>
      </c>
      <c r="AP160" s="16">
        <v>0</v>
      </c>
      <c r="AQ160" s="16">
        <v>20220106</v>
      </c>
    </row>
    <row r="161" spans="1:43" x14ac:dyDescent="0.25">
      <c r="A161" s="16">
        <v>890399047</v>
      </c>
      <c r="B161" s="16" t="s">
        <v>343</v>
      </c>
      <c r="C161" s="16" t="s">
        <v>165</v>
      </c>
      <c r="D161" s="16">
        <v>28405</v>
      </c>
      <c r="E161" s="16" t="s">
        <v>165</v>
      </c>
      <c r="F161" s="16">
        <v>28405</v>
      </c>
      <c r="G161" s="16"/>
      <c r="H161" s="16" t="s">
        <v>794</v>
      </c>
      <c r="I161" s="16" t="s">
        <v>583</v>
      </c>
      <c r="J161" s="75">
        <v>44316</v>
      </c>
      <c r="K161" s="78">
        <v>40200</v>
      </c>
      <c r="L161" s="78">
        <v>40200</v>
      </c>
      <c r="M161" s="16" t="s">
        <v>356</v>
      </c>
      <c r="N161" s="16" t="s">
        <v>93</v>
      </c>
      <c r="O161" s="16"/>
      <c r="P161" s="16"/>
      <c r="Q161" s="16"/>
      <c r="R161" s="16" t="s">
        <v>347</v>
      </c>
      <c r="S161" s="78">
        <v>40200</v>
      </c>
      <c r="T161" s="78">
        <v>0</v>
      </c>
      <c r="U161" s="16"/>
      <c r="V161" s="78">
        <v>40200</v>
      </c>
      <c r="W161" s="16" t="s">
        <v>374</v>
      </c>
      <c r="X161" s="78">
        <v>0</v>
      </c>
      <c r="Y161" s="78">
        <v>40200</v>
      </c>
      <c r="Z161" s="16"/>
      <c r="AA161" s="78"/>
      <c r="AB161" s="16"/>
      <c r="AC161" s="16"/>
      <c r="AD161" s="16"/>
      <c r="AE161" s="16"/>
      <c r="AF161" s="16"/>
      <c r="AG161" s="75">
        <v>44316</v>
      </c>
      <c r="AH161" s="16"/>
      <c r="AI161" s="16">
        <v>9</v>
      </c>
      <c r="AJ161" s="16"/>
      <c r="AK161" s="16" t="s">
        <v>358</v>
      </c>
      <c r="AL161" s="16">
        <v>1</v>
      </c>
      <c r="AM161" s="16">
        <v>21001231</v>
      </c>
      <c r="AN161" s="16">
        <v>20210511</v>
      </c>
      <c r="AO161" s="16">
        <v>40200</v>
      </c>
      <c r="AP161" s="16">
        <v>0</v>
      </c>
      <c r="AQ161" s="16">
        <v>20220106</v>
      </c>
    </row>
    <row r="162" spans="1:43" x14ac:dyDescent="0.25">
      <c r="A162" s="16">
        <v>890399047</v>
      </c>
      <c r="B162" s="16" t="s">
        <v>343</v>
      </c>
      <c r="C162" s="16" t="s">
        <v>165</v>
      </c>
      <c r="D162" s="16">
        <v>28561</v>
      </c>
      <c r="E162" s="16" t="s">
        <v>165</v>
      </c>
      <c r="F162" s="16">
        <v>28561</v>
      </c>
      <c r="G162" s="16"/>
      <c r="H162" s="16" t="s">
        <v>795</v>
      </c>
      <c r="I162" s="16" t="s">
        <v>584</v>
      </c>
      <c r="J162" s="75">
        <v>44319</v>
      </c>
      <c r="K162" s="78">
        <v>197332</v>
      </c>
      <c r="L162" s="78">
        <v>197332</v>
      </c>
      <c r="M162" s="16" t="s">
        <v>356</v>
      </c>
      <c r="N162" s="16" t="s">
        <v>93</v>
      </c>
      <c r="O162" s="16"/>
      <c r="P162" s="16"/>
      <c r="Q162" s="16"/>
      <c r="R162" s="16" t="s">
        <v>347</v>
      </c>
      <c r="S162" s="78">
        <v>197332</v>
      </c>
      <c r="T162" s="78">
        <v>0</v>
      </c>
      <c r="U162" s="16"/>
      <c r="V162" s="78">
        <v>197332</v>
      </c>
      <c r="W162" s="16" t="s">
        <v>375</v>
      </c>
      <c r="X162" s="78">
        <v>0</v>
      </c>
      <c r="Y162" s="78">
        <v>197332</v>
      </c>
      <c r="Z162" s="16"/>
      <c r="AA162" s="78"/>
      <c r="AB162" s="16"/>
      <c r="AC162" s="16"/>
      <c r="AD162" s="16"/>
      <c r="AE162" s="16"/>
      <c r="AF162" s="16"/>
      <c r="AG162" s="75">
        <v>44319</v>
      </c>
      <c r="AH162" s="16"/>
      <c r="AI162" s="16">
        <v>9</v>
      </c>
      <c r="AJ162" s="16"/>
      <c r="AK162" s="16" t="s">
        <v>358</v>
      </c>
      <c r="AL162" s="16">
        <v>1</v>
      </c>
      <c r="AM162" s="16">
        <v>21001231</v>
      </c>
      <c r="AN162" s="16">
        <v>20210608</v>
      </c>
      <c r="AO162" s="16">
        <v>197332</v>
      </c>
      <c r="AP162" s="16">
        <v>0</v>
      </c>
      <c r="AQ162" s="16">
        <v>20220106</v>
      </c>
    </row>
    <row r="163" spans="1:43" x14ac:dyDescent="0.25">
      <c r="A163" s="16">
        <v>890399047</v>
      </c>
      <c r="B163" s="16" t="s">
        <v>343</v>
      </c>
      <c r="C163" s="16" t="s">
        <v>165</v>
      </c>
      <c r="D163" s="16">
        <v>30873</v>
      </c>
      <c r="E163" s="16" t="s">
        <v>165</v>
      </c>
      <c r="F163" s="16">
        <v>30873</v>
      </c>
      <c r="G163" s="16"/>
      <c r="H163" s="16" t="s">
        <v>796</v>
      </c>
      <c r="I163" s="16" t="s">
        <v>585</v>
      </c>
      <c r="J163" s="75">
        <v>44347</v>
      </c>
      <c r="K163" s="78">
        <v>40200</v>
      </c>
      <c r="L163" s="78">
        <v>40200</v>
      </c>
      <c r="M163" s="16" t="s">
        <v>356</v>
      </c>
      <c r="N163" s="16" t="s">
        <v>93</v>
      </c>
      <c r="O163" s="16"/>
      <c r="P163" s="16"/>
      <c r="Q163" s="16"/>
      <c r="R163" s="16" t="s">
        <v>347</v>
      </c>
      <c r="S163" s="78">
        <v>40200</v>
      </c>
      <c r="T163" s="78">
        <v>0</v>
      </c>
      <c r="U163" s="16"/>
      <c r="V163" s="78">
        <v>40200</v>
      </c>
      <c r="W163" s="16" t="s">
        <v>376</v>
      </c>
      <c r="X163" s="78">
        <v>0</v>
      </c>
      <c r="Y163" s="78">
        <v>40200</v>
      </c>
      <c r="Z163" s="16"/>
      <c r="AA163" s="78"/>
      <c r="AB163" s="16"/>
      <c r="AC163" s="16"/>
      <c r="AD163" s="16"/>
      <c r="AE163" s="16"/>
      <c r="AF163" s="16"/>
      <c r="AG163" s="75">
        <v>44347</v>
      </c>
      <c r="AH163" s="16"/>
      <c r="AI163" s="16">
        <v>9</v>
      </c>
      <c r="AJ163" s="16"/>
      <c r="AK163" s="16" t="s">
        <v>358</v>
      </c>
      <c r="AL163" s="16">
        <v>1</v>
      </c>
      <c r="AM163" s="16">
        <v>21001231</v>
      </c>
      <c r="AN163" s="16">
        <v>20210608</v>
      </c>
      <c r="AO163" s="16">
        <v>40200</v>
      </c>
      <c r="AP163" s="16">
        <v>0</v>
      </c>
      <c r="AQ163" s="16">
        <v>20220106</v>
      </c>
    </row>
    <row r="164" spans="1:43" x14ac:dyDescent="0.25">
      <c r="A164" s="16">
        <v>890399047</v>
      </c>
      <c r="B164" s="16" t="s">
        <v>343</v>
      </c>
      <c r="C164" s="16" t="s">
        <v>165</v>
      </c>
      <c r="D164" s="16">
        <v>30882</v>
      </c>
      <c r="E164" s="16" t="s">
        <v>165</v>
      </c>
      <c r="F164" s="16">
        <v>30882</v>
      </c>
      <c r="G164" s="16"/>
      <c r="H164" s="16" t="s">
        <v>797</v>
      </c>
      <c r="I164" s="16" t="s">
        <v>586</v>
      </c>
      <c r="J164" s="75">
        <v>44347</v>
      </c>
      <c r="K164" s="78">
        <v>40200</v>
      </c>
      <c r="L164" s="78">
        <v>40200</v>
      </c>
      <c r="M164" s="16" t="s">
        <v>356</v>
      </c>
      <c r="N164" s="16" t="s">
        <v>93</v>
      </c>
      <c r="O164" s="16"/>
      <c r="P164" s="16"/>
      <c r="Q164" s="16"/>
      <c r="R164" s="16" t="s">
        <v>347</v>
      </c>
      <c r="S164" s="78">
        <v>40200</v>
      </c>
      <c r="T164" s="78">
        <v>0</v>
      </c>
      <c r="U164" s="16"/>
      <c r="V164" s="78">
        <v>40200</v>
      </c>
      <c r="W164" s="16" t="s">
        <v>377</v>
      </c>
      <c r="X164" s="78">
        <v>0</v>
      </c>
      <c r="Y164" s="78">
        <v>40200</v>
      </c>
      <c r="Z164" s="16"/>
      <c r="AA164" s="78"/>
      <c r="AB164" s="16"/>
      <c r="AC164" s="16"/>
      <c r="AD164" s="16"/>
      <c r="AE164" s="16"/>
      <c r="AF164" s="16"/>
      <c r="AG164" s="75">
        <v>44347</v>
      </c>
      <c r="AH164" s="16"/>
      <c r="AI164" s="16">
        <v>9</v>
      </c>
      <c r="AJ164" s="16"/>
      <c r="AK164" s="16" t="s">
        <v>358</v>
      </c>
      <c r="AL164" s="16">
        <v>1</v>
      </c>
      <c r="AM164" s="16">
        <v>21001231</v>
      </c>
      <c r="AN164" s="16">
        <v>20210608</v>
      </c>
      <c r="AO164" s="16">
        <v>40200</v>
      </c>
      <c r="AP164" s="16">
        <v>0</v>
      </c>
      <c r="AQ164" s="16">
        <v>20220106</v>
      </c>
    </row>
    <row r="165" spans="1:43" x14ac:dyDescent="0.25">
      <c r="A165" s="16">
        <v>890399047</v>
      </c>
      <c r="B165" s="16" t="s">
        <v>343</v>
      </c>
      <c r="C165" s="16" t="s">
        <v>165</v>
      </c>
      <c r="D165" s="16">
        <v>29020</v>
      </c>
      <c r="E165" s="16" t="s">
        <v>165</v>
      </c>
      <c r="F165" s="16">
        <v>29020</v>
      </c>
      <c r="G165" s="16"/>
      <c r="H165" s="16" t="s">
        <v>798</v>
      </c>
      <c r="I165" s="16" t="s">
        <v>587</v>
      </c>
      <c r="J165" s="75">
        <v>44328</v>
      </c>
      <c r="K165" s="78">
        <v>200832</v>
      </c>
      <c r="L165" s="78">
        <v>200832</v>
      </c>
      <c r="M165" s="16" t="s">
        <v>356</v>
      </c>
      <c r="N165" s="16" t="s">
        <v>93</v>
      </c>
      <c r="O165" s="16"/>
      <c r="P165" s="16"/>
      <c r="Q165" s="16"/>
      <c r="R165" s="16" t="s">
        <v>347</v>
      </c>
      <c r="S165" s="78">
        <v>200832</v>
      </c>
      <c r="T165" s="78">
        <v>0</v>
      </c>
      <c r="U165" s="16"/>
      <c r="V165" s="78">
        <v>200832</v>
      </c>
      <c r="W165" s="16" t="s">
        <v>378</v>
      </c>
      <c r="X165" s="78">
        <v>0</v>
      </c>
      <c r="Y165" s="78">
        <v>200832</v>
      </c>
      <c r="Z165" s="16"/>
      <c r="AA165" s="78"/>
      <c r="AB165" s="16"/>
      <c r="AC165" s="16"/>
      <c r="AD165" s="16"/>
      <c r="AE165" s="16"/>
      <c r="AF165" s="16"/>
      <c r="AG165" s="75">
        <v>44328</v>
      </c>
      <c r="AH165" s="16"/>
      <c r="AI165" s="16">
        <v>9</v>
      </c>
      <c r="AJ165" s="16"/>
      <c r="AK165" s="16" t="s">
        <v>358</v>
      </c>
      <c r="AL165" s="16">
        <v>1</v>
      </c>
      <c r="AM165" s="16">
        <v>21001231</v>
      </c>
      <c r="AN165" s="16">
        <v>20210608</v>
      </c>
      <c r="AO165" s="16">
        <v>200832</v>
      </c>
      <c r="AP165" s="16">
        <v>0</v>
      </c>
      <c r="AQ165" s="16">
        <v>20220106</v>
      </c>
    </row>
    <row r="166" spans="1:43" x14ac:dyDescent="0.25">
      <c r="A166" s="16">
        <v>890399047</v>
      </c>
      <c r="B166" s="16" t="s">
        <v>343</v>
      </c>
      <c r="C166" s="16" t="s">
        <v>165</v>
      </c>
      <c r="D166" s="16">
        <v>29376</v>
      </c>
      <c r="E166" s="16" t="s">
        <v>165</v>
      </c>
      <c r="F166" s="16">
        <v>29376</v>
      </c>
      <c r="G166" s="16"/>
      <c r="H166" s="16" t="s">
        <v>799</v>
      </c>
      <c r="I166" s="16" t="s">
        <v>588</v>
      </c>
      <c r="J166" s="75">
        <v>44333</v>
      </c>
      <c r="K166" s="78">
        <v>144000</v>
      </c>
      <c r="L166" s="78">
        <v>144000</v>
      </c>
      <c r="M166" s="16" t="s">
        <v>356</v>
      </c>
      <c r="N166" s="16" t="s">
        <v>93</v>
      </c>
      <c r="O166" s="16"/>
      <c r="P166" s="16"/>
      <c r="Q166" s="16"/>
      <c r="R166" s="16" t="s">
        <v>347</v>
      </c>
      <c r="S166" s="78">
        <v>144000</v>
      </c>
      <c r="T166" s="78">
        <v>0</v>
      </c>
      <c r="U166" s="16"/>
      <c r="V166" s="78">
        <v>144000</v>
      </c>
      <c r="W166" s="16" t="s">
        <v>379</v>
      </c>
      <c r="X166" s="78">
        <v>0</v>
      </c>
      <c r="Y166" s="78">
        <v>144000</v>
      </c>
      <c r="Z166" s="16"/>
      <c r="AA166" s="78"/>
      <c r="AB166" s="16"/>
      <c r="AC166" s="16"/>
      <c r="AD166" s="16"/>
      <c r="AE166" s="16"/>
      <c r="AF166" s="16"/>
      <c r="AG166" s="75">
        <v>44333</v>
      </c>
      <c r="AH166" s="16"/>
      <c r="AI166" s="16">
        <v>9</v>
      </c>
      <c r="AJ166" s="16"/>
      <c r="AK166" s="16" t="s">
        <v>358</v>
      </c>
      <c r="AL166" s="16">
        <v>1</v>
      </c>
      <c r="AM166" s="16">
        <v>21001231</v>
      </c>
      <c r="AN166" s="16">
        <v>20210608</v>
      </c>
      <c r="AO166" s="16">
        <v>144000</v>
      </c>
      <c r="AP166" s="16">
        <v>0</v>
      </c>
      <c r="AQ166" s="16">
        <v>20220106</v>
      </c>
    </row>
    <row r="167" spans="1:43" x14ac:dyDescent="0.25">
      <c r="A167" s="16">
        <v>890399047</v>
      </c>
      <c r="B167" s="16" t="s">
        <v>343</v>
      </c>
      <c r="C167" s="16" t="s">
        <v>165</v>
      </c>
      <c r="D167" s="16">
        <v>13904</v>
      </c>
      <c r="E167" s="16" t="s">
        <v>165</v>
      </c>
      <c r="F167" s="16">
        <v>13904</v>
      </c>
      <c r="G167" s="16"/>
      <c r="H167" s="16" t="s">
        <v>800</v>
      </c>
      <c r="I167" s="16" t="s">
        <v>589</v>
      </c>
      <c r="J167" s="75">
        <v>44217</v>
      </c>
      <c r="K167" s="78">
        <v>14354814</v>
      </c>
      <c r="L167" s="78">
        <v>14354814</v>
      </c>
      <c r="M167" s="16" t="s">
        <v>356</v>
      </c>
      <c r="N167" s="16" t="s">
        <v>93</v>
      </c>
      <c r="O167" s="16"/>
      <c r="P167" s="16"/>
      <c r="Q167" s="16"/>
      <c r="R167" s="16" t="s">
        <v>347</v>
      </c>
      <c r="S167" s="78">
        <v>14354814</v>
      </c>
      <c r="T167" s="78">
        <v>0</v>
      </c>
      <c r="U167" s="16"/>
      <c r="V167" s="78">
        <v>14354814</v>
      </c>
      <c r="W167" s="16" t="s">
        <v>380</v>
      </c>
      <c r="X167" s="78">
        <v>0</v>
      </c>
      <c r="Y167" s="78">
        <v>14354814</v>
      </c>
      <c r="Z167" s="16"/>
      <c r="AA167" s="78"/>
      <c r="AB167" s="16"/>
      <c r="AC167" s="16"/>
      <c r="AD167" s="16"/>
      <c r="AE167" s="16"/>
      <c r="AF167" s="16"/>
      <c r="AG167" s="75">
        <v>44217</v>
      </c>
      <c r="AH167" s="16"/>
      <c r="AI167" s="16">
        <v>9</v>
      </c>
      <c r="AJ167" s="16"/>
      <c r="AK167" s="16" t="s">
        <v>358</v>
      </c>
      <c r="AL167" s="16">
        <v>1</v>
      </c>
      <c r="AM167" s="16">
        <v>21001231</v>
      </c>
      <c r="AN167" s="16">
        <v>20210205</v>
      </c>
      <c r="AO167" s="16">
        <v>14354814</v>
      </c>
      <c r="AP167" s="16">
        <v>0</v>
      </c>
      <c r="AQ167" s="16">
        <v>20220106</v>
      </c>
    </row>
    <row r="168" spans="1:43" x14ac:dyDescent="0.25">
      <c r="A168" s="16">
        <v>890399047</v>
      </c>
      <c r="B168" s="16" t="s">
        <v>343</v>
      </c>
      <c r="C168" s="16" t="s">
        <v>165</v>
      </c>
      <c r="D168" s="16">
        <v>14177</v>
      </c>
      <c r="E168" s="16" t="s">
        <v>165</v>
      </c>
      <c r="F168" s="16">
        <v>14177</v>
      </c>
      <c r="G168" s="16"/>
      <c r="H168" s="16" t="s">
        <v>801</v>
      </c>
      <c r="I168" s="16" t="s">
        <v>590</v>
      </c>
      <c r="J168" s="75">
        <v>44219</v>
      </c>
      <c r="K168" s="78">
        <v>1141500</v>
      </c>
      <c r="L168" s="78">
        <v>1141500</v>
      </c>
      <c r="M168" s="16" t="s">
        <v>356</v>
      </c>
      <c r="N168" s="16" t="s">
        <v>93</v>
      </c>
      <c r="O168" s="16"/>
      <c r="P168" s="16"/>
      <c r="Q168" s="16"/>
      <c r="R168" s="16" t="s">
        <v>347</v>
      </c>
      <c r="S168" s="78">
        <v>1141500</v>
      </c>
      <c r="T168" s="78">
        <v>0</v>
      </c>
      <c r="U168" s="16"/>
      <c r="V168" s="78">
        <v>1141500</v>
      </c>
      <c r="W168" s="16" t="s">
        <v>381</v>
      </c>
      <c r="X168" s="78">
        <v>0</v>
      </c>
      <c r="Y168" s="78">
        <v>1141500</v>
      </c>
      <c r="Z168" s="16"/>
      <c r="AA168" s="78"/>
      <c r="AB168" s="16"/>
      <c r="AC168" s="16"/>
      <c r="AD168" s="16"/>
      <c r="AE168" s="16"/>
      <c r="AF168" s="16"/>
      <c r="AG168" s="75">
        <v>44219</v>
      </c>
      <c r="AH168" s="16"/>
      <c r="AI168" s="16">
        <v>9</v>
      </c>
      <c r="AJ168" s="16"/>
      <c r="AK168" s="16" t="s">
        <v>358</v>
      </c>
      <c r="AL168" s="16">
        <v>1</v>
      </c>
      <c r="AM168" s="16">
        <v>21001231</v>
      </c>
      <c r="AN168" s="16">
        <v>20210205</v>
      </c>
      <c r="AO168" s="16">
        <v>1141500</v>
      </c>
      <c r="AP168" s="16">
        <v>0</v>
      </c>
      <c r="AQ168" s="16">
        <v>20220106</v>
      </c>
    </row>
    <row r="169" spans="1:43" x14ac:dyDescent="0.25">
      <c r="A169" s="16">
        <v>890399047</v>
      </c>
      <c r="B169" s="16" t="s">
        <v>343</v>
      </c>
      <c r="C169" s="16" t="s">
        <v>165</v>
      </c>
      <c r="D169" s="16">
        <v>14889</v>
      </c>
      <c r="E169" s="16" t="s">
        <v>165</v>
      </c>
      <c r="F169" s="16">
        <v>14889</v>
      </c>
      <c r="G169" s="16"/>
      <c r="H169" s="16" t="s">
        <v>802</v>
      </c>
      <c r="I169" s="16" t="s">
        <v>591</v>
      </c>
      <c r="J169" s="75">
        <v>44225</v>
      </c>
      <c r="K169" s="78">
        <v>885300</v>
      </c>
      <c r="L169" s="78">
        <v>885300</v>
      </c>
      <c r="M169" s="16" t="s">
        <v>356</v>
      </c>
      <c r="N169" s="16" t="s">
        <v>93</v>
      </c>
      <c r="O169" s="16"/>
      <c r="P169" s="16"/>
      <c r="Q169" s="16"/>
      <c r="R169" s="16" t="s">
        <v>347</v>
      </c>
      <c r="S169" s="78">
        <v>885300</v>
      </c>
      <c r="T169" s="78">
        <v>0</v>
      </c>
      <c r="U169" s="16"/>
      <c r="V169" s="78">
        <v>885300</v>
      </c>
      <c r="W169" s="16" t="s">
        <v>381</v>
      </c>
      <c r="X169" s="78">
        <v>0</v>
      </c>
      <c r="Y169" s="78">
        <v>885300</v>
      </c>
      <c r="Z169" s="16"/>
      <c r="AA169" s="78"/>
      <c r="AB169" s="16"/>
      <c r="AC169" s="16"/>
      <c r="AD169" s="16"/>
      <c r="AE169" s="16"/>
      <c r="AF169" s="16"/>
      <c r="AG169" s="75">
        <v>44225</v>
      </c>
      <c r="AH169" s="16"/>
      <c r="AI169" s="16">
        <v>9</v>
      </c>
      <c r="AJ169" s="16"/>
      <c r="AK169" s="16" t="s">
        <v>358</v>
      </c>
      <c r="AL169" s="16">
        <v>1</v>
      </c>
      <c r="AM169" s="16">
        <v>21001231</v>
      </c>
      <c r="AN169" s="16">
        <v>20210208</v>
      </c>
      <c r="AO169" s="16">
        <v>885300</v>
      </c>
      <c r="AP169" s="16">
        <v>0</v>
      </c>
      <c r="AQ169" s="16">
        <v>20220106</v>
      </c>
    </row>
    <row r="170" spans="1:43" x14ac:dyDescent="0.25">
      <c r="A170" s="16">
        <v>890399047</v>
      </c>
      <c r="B170" s="16" t="s">
        <v>343</v>
      </c>
      <c r="C170" s="16" t="s">
        <v>165</v>
      </c>
      <c r="D170" s="16">
        <v>14892</v>
      </c>
      <c r="E170" s="16" t="s">
        <v>165</v>
      </c>
      <c r="F170" s="16">
        <v>14892</v>
      </c>
      <c r="G170" s="16"/>
      <c r="H170" s="16" t="s">
        <v>803</v>
      </c>
      <c r="I170" s="16" t="s">
        <v>592</v>
      </c>
      <c r="J170" s="75">
        <v>44225</v>
      </c>
      <c r="K170" s="78">
        <v>40200</v>
      </c>
      <c r="L170" s="78">
        <v>40200</v>
      </c>
      <c r="M170" s="16" t="s">
        <v>356</v>
      </c>
      <c r="N170" s="16" t="s">
        <v>93</v>
      </c>
      <c r="O170" s="16"/>
      <c r="P170" s="16"/>
      <c r="Q170" s="16"/>
      <c r="R170" s="16" t="s">
        <v>347</v>
      </c>
      <c r="S170" s="78">
        <v>40200</v>
      </c>
      <c r="T170" s="78">
        <v>0</v>
      </c>
      <c r="U170" s="16"/>
      <c r="V170" s="78">
        <v>40200</v>
      </c>
      <c r="W170" s="16" t="s">
        <v>381</v>
      </c>
      <c r="X170" s="78">
        <v>0</v>
      </c>
      <c r="Y170" s="78">
        <v>40200</v>
      </c>
      <c r="Z170" s="16"/>
      <c r="AA170" s="78"/>
      <c r="AB170" s="16"/>
      <c r="AC170" s="16"/>
      <c r="AD170" s="16"/>
      <c r="AE170" s="16"/>
      <c r="AF170" s="16"/>
      <c r="AG170" s="75">
        <v>44225</v>
      </c>
      <c r="AH170" s="16"/>
      <c r="AI170" s="16">
        <v>9</v>
      </c>
      <c r="AJ170" s="16"/>
      <c r="AK170" s="16" t="s">
        <v>358</v>
      </c>
      <c r="AL170" s="16">
        <v>1</v>
      </c>
      <c r="AM170" s="16">
        <v>21001231</v>
      </c>
      <c r="AN170" s="16">
        <v>20210205</v>
      </c>
      <c r="AO170" s="16">
        <v>40200</v>
      </c>
      <c r="AP170" s="16">
        <v>0</v>
      </c>
      <c r="AQ170" s="16">
        <v>20220106</v>
      </c>
    </row>
    <row r="171" spans="1:43" x14ac:dyDescent="0.25">
      <c r="A171" s="16">
        <v>890399047</v>
      </c>
      <c r="B171" s="16" t="s">
        <v>343</v>
      </c>
      <c r="C171" s="16" t="s">
        <v>165</v>
      </c>
      <c r="D171" s="16">
        <v>14900</v>
      </c>
      <c r="E171" s="16" t="s">
        <v>165</v>
      </c>
      <c r="F171" s="16">
        <v>14900</v>
      </c>
      <c r="G171" s="16"/>
      <c r="H171" s="16" t="s">
        <v>804</v>
      </c>
      <c r="I171" s="16" t="s">
        <v>593</v>
      </c>
      <c r="J171" s="75">
        <v>44225</v>
      </c>
      <c r="K171" s="78">
        <v>815800</v>
      </c>
      <c r="L171" s="78">
        <v>815800</v>
      </c>
      <c r="M171" s="16" t="s">
        <v>356</v>
      </c>
      <c r="N171" s="16" t="s">
        <v>93</v>
      </c>
      <c r="O171" s="16"/>
      <c r="P171" s="16"/>
      <c r="Q171" s="16"/>
      <c r="R171" s="16" t="s">
        <v>347</v>
      </c>
      <c r="S171" s="78">
        <v>815800</v>
      </c>
      <c r="T171" s="78">
        <v>0</v>
      </c>
      <c r="U171" s="16"/>
      <c r="V171" s="78">
        <v>815800</v>
      </c>
      <c r="W171" s="16" t="s">
        <v>381</v>
      </c>
      <c r="X171" s="78">
        <v>0</v>
      </c>
      <c r="Y171" s="78">
        <v>815800</v>
      </c>
      <c r="Z171" s="16"/>
      <c r="AA171" s="78"/>
      <c r="AB171" s="16"/>
      <c r="AC171" s="16"/>
      <c r="AD171" s="16"/>
      <c r="AE171" s="16"/>
      <c r="AF171" s="16"/>
      <c r="AG171" s="75">
        <v>44225</v>
      </c>
      <c r="AH171" s="16"/>
      <c r="AI171" s="16">
        <v>9</v>
      </c>
      <c r="AJ171" s="16"/>
      <c r="AK171" s="16" t="s">
        <v>358</v>
      </c>
      <c r="AL171" s="16">
        <v>1</v>
      </c>
      <c r="AM171" s="16">
        <v>21001231</v>
      </c>
      <c r="AN171" s="16">
        <v>20210208</v>
      </c>
      <c r="AO171" s="16">
        <v>815800</v>
      </c>
      <c r="AP171" s="16">
        <v>0</v>
      </c>
      <c r="AQ171" s="16">
        <v>20220106</v>
      </c>
    </row>
    <row r="172" spans="1:43" x14ac:dyDescent="0.25">
      <c r="A172" s="16">
        <v>890399047</v>
      </c>
      <c r="B172" s="16" t="s">
        <v>343</v>
      </c>
      <c r="C172" s="16" t="s">
        <v>165</v>
      </c>
      <c r="D172" s="16">
        <v>14901</v>
      </c>
      <c r="E172" s="16" t="s">
        <v>165</v>
      </c>
      <c r="F172" s="16">
        <v>14901</v>
      </c>
      <c r="G172" s="16"/>
      <c r="H172" s="16" t="s">
        <v>805</v>
      </c>
      <c r="I172" s="16" t="s">
        <v>594</v>
      </c>
      <c r="J172" s="75">
        <v>44225</v>
      </c>
      <c r="K172" s="78">
        <v>40200</v>
      </c>
      <c r="L172" s="78">
        <v>40200</v>
      </c>
      <c r="M172" s="16" t="s">
        <v>356</v>
      </c>
      <c r="N172" s="16" t="s">
        <v>93</v>
      </c>
      <c r="O172" s="16"/>
      <c r="P172" s="16"/>
      <c r="Q172" s="16"/>
      <c r="R172" s="16" t="s">
        <v>347</v>
      </c>
      <c r="S172" s="78">
        <v>40200</v>
      </c>
      <c r="T172" s="78">
        <v>0</v>
      </c>
      <c r="U172" s="16"/>
      <c r="V172" s="78">
        <v>40200</v>
      </c>
      <c r="W172" s="16" t="s">
        <v>381</v>
      </c>
      <c r="X172" s="78">
        <v>0</v>
      </c>
      <c r="Y172" s="78">
        <v>40200</v>
      </c>
      <c r="Z172" s="16"/>
      <c r="AA172" s="78"/>
      <c r="AB172" s="16"/>
      <c r="AC172" s="16"/>
      <c r="AD172" s="16"/>
      <c r="AE172" s="16"/>
      <c r="AF172" s="16"/>
      <c r="AG172" s="75">
        <v>44225</v>
      </c>
      <c r="AH172" s="16"/>
      <c r="AI172" s="16">
        <v>9</v>
      </c>
      <c r="AJ172" s="16"/>
      <c r="AK172" s="16" t="s">
        <v>358</v>
      </c>
      <c r="AL172" s="16">
        <v>1</v>
      </c>
      <c r="AM172" s="16">
        <v>21001231</v>
      </c>
      <c r="AN172" s="16">
        <v>20210205</v>
      </c>
      <c r="AO172" s="16">
        <v>40200</v>
      </c>
      <c r="AP172" s="16">
        <v>0</v>
      </c>
      <c r="AQ172" s="16">
        <v>20220106</v>
      </c>
    </row>
    <row r="173" spans="1:43" x14ac:dyDescent="0.25">
      <c r="A173" s="16">
        <v>890399047</v>
      </c>
      <c r="B173" s="16" t="s">
        <v>343</v>
      </c>
      <c r="C173" s="16" t="s">
        <v>165</v>
      </c>
      <c r="D173" s="16">
        <v>14910</v>
      </c>
      <c r="E173" s="16" t="s">
        <v>165</v>
      </c>
      <c r="F173" s="16">
        <v>14910</v>
      </c>
      <c r="G173" s="16"/>
      <c r="H173" s="16" t="s">
        <v>806</v>
      </c>
      <c r="I173" s="16" t="s">
        <v>595</v>
      </c>
      <c r="J173" s="75">
        <v>44225</v>
      </c>
      <c r="K173" s="78">
        <v>611700</v>
      </c>
      <c r="L173" s="78">
        <v>611700</v>
      </c>
      <c r="M173" s="16" t="s">
        <v>356</v>
      </c>
      <c r="N173" s="16" t="s">
        <v>93</v>
      </c>
      <c r="O173" s="16"/>
      <c r="P173" s="16"/>
      <c r="Q173" s="16"/>
      <c r="R173" s="16" t="s">
        <v>347</v>
      </c>
      <c r="S173" s="78">
        <v>611700</v>
      </c>
      <c r="T173" s="78">
        <v>0</v>
      </c>
      <c r="U173" s="16"/>
      <c r="V173" s="78">
        <v>611700</v>
      </c>
      <c r="W173" s="16" t="s">
        <v>381</v>
      </c>
      <c r="X173" s="78">
        <v>0</v>
      </c>
      <c r="Y173" s="78">
        <v>611700</v>
      </c>
      <c r="Z173" s="16"/>
      <c r="AA173" s="78"/>
      <c r="AB173" s="16"/>
      <c r="AC173" s="16"/>
      <c r="AD173" s="16"/>
      <c r="AE173" s="16"/>
      <c r="AF173" s="16"/>
      <c r="AG173" s="75">
        <v>44225</v>
      </c>
      <c r="AH173" s="16"/>
      <c r="AI173" s="16">
        <v>9</v>
      </c>
      <c r="AJ173" s="16"/>
      <c r="AK173" s="16" t="s">
        <v>358</v>
      </c>
      <c r="AL173" s="16">
        <v>1</v>
      </c>
      <c r="AM173" s="16">
        <v>21001231</v>
      </c>
      <c r="AN173" s="16">
        <v>20210205</v>
      </c>
      <c r="AO173" s="16">
        <v>611700</v>
      </c>
      <c r="AP173" s="16">
        <v>0</v>
      </c>
      <c r="AQ173" s="16">
        <v>20220106</v>
      </c>
    </row>
    <row r="174" spans="1:43" x14ac:dyDescent="0.25">
      <c r="A174" s="16">
        <v>890399047</v>
      </c>
      <c r="B174" s="16" t="s">
        <v>343</v>
      </c>
      <c r="C174" s="16" t="s">
        <v>165</v>
      </c>
      <c r="D174" s="16">
        <v>14913</v>
      </c>
      <c r="E174" s="16" t="s">
        <v>165</v>
      </c>
      <c r="F174" s="16">
        <v>14913</v>
      </c>
      <c r="G174" s="16"/>
      <c r="H174" s="16" t="s">
        <v>807</v>
      </c>
      <c r="I174" s="16" t="s">
        <v>596</v>
      </c>
      <c r="J174" s="75">
        <v>44225</v>
      </c>
      <c r="K174" s="78">
        <v>611700</v>
      </c>
      <c r="L174" s="78">
        <v>611700</v>
      </c>
      <c r="M174" s="16" t="s">
        <v>356</v>
      </c>
      <c r="N174" s="16" t="s">
        <v>93</v>
      </c>
      <c r="O174" s="16"/>
      <c r="P174" s="16"/>
      <c r="Q174" s="16"/>
      <c r="R174" s="16" t="s">
        <v>347</v>
      </c>
      <c r="S174" s="78">
        <v>611700</v>
      </c>
      <c r="T174" s="78">
        <v>0</v>
      </c>
      <c r="U174" s="16"/>
      <c r="V174" s="78">
        <v>611700</v>
      </c>
      <c r="W174" s="16" t="s">
        <v>381</v>
      </c>
      <c r="X174" s="78">
        <v>0</v>
      </c>
      <c r="Y174" s="78">
        <v>611700</v>
      </c>
      <c r="Z174" s="16"/>
      <c r="AA174" s="78"/>
      <c r="AB174" s="16"/>
      <c r="AC174" s="16"/>
      <c r="AD174" s="16"/>
      <c r="AE174" s="16"/>
      <c r="AF174" s="16"/>
      <c r="AG174" s="75">
        <v>44225</v>
      </c>
      <c r="AH174" s="16"/>
      <c r="AI174" s="16">
        <v>9</v>
      </c>
      <c r="AJ174" s="16"/>
      <c r="AK174" s="16" t="s">
        <v>358</v>
      </c>
      <c r="AL174" s="16">
        <v>1</v>
      </c>
      <c r="AM174" s="16">
        <v>21001231</v>
      </c>
      <c r="AN174" s="16">
        <v>20210205</v>
      </c>
      <c r="AO174" s="16">
        <v>611700</v>
      </c>
      <c r="AP174" s="16">
        <v>0</v>
      </c>
      <c r="AQ174" s="16">
        <v>20220106</v>
      </c>
    </row>
    <row r="175" spans="1:43" x14ac:dyDescent="0.25">
      <c r="A175" s="16">
        <v>890399047</v>
      </c>
      <c r="B175" s="16" t="s">
        <v>343</v>
      </c>
      <c r="C175" s="16" t="s">
        <v>165</v>
      </c>
      <c r="D175" s="16">
        <v>14937</v>
      </c>
      <c r="E175" s="16" t="s">
        <v>165</v>
      </c>
      <c r="F175" s="16">
        <v>14937</v>
      </c>
      <c r="G175" s="16"/>
      <c r="H175" s="16" t="s">
        <v>808</v>
      </c>
      <c r="I175" s="16" t="s">
        <v>597</v>
      </c>
      <c r="J175" s="75">
        <v>44225</v>
      </c>
      <c r="K175" s="78">
        <v>7716200</v>
      </c>
      <c r="L175" s="78">
        <v>7716200</v>
      </c>
      <c r="M175" s="16" t="s">
        <v>356</v>
      </c>
      <c r="N175" s="16" t="s">
        <v>93</v>
      </c>
      <c r="O175" s="16"/>
      <c r="P175" s="16"/>
      <c r="Q175" s="16"/>
      <c r="R175" s="16" t="s">
        <v>347</v>
      </c>
      <c r="S175" s="78">
        <v>7716200</v>
      </c>
      <c r="T175" s="78">
        <v>0</v>
      </c>
      <c r="U175" s="16"/>
      <c r="V175" s="78">
        <v>7716200</v>
      </c>
      <c r="W175" s="16" t="s">
        <v>381</v>
      </c>
      <c r="X175" s="78">
        <v>0</v>
      </c>
      <c r="Y175" s="78">
        <v>7716200</v>
      </c>
      <c r="Z175" s="16"/>
      <c r="AA175" s="78"/>
      <c r="AB175" s="16"/>
      <c r="AC175" s="16"/>
      <c r="AD175" s="16"/>
      <c r="AE175" s="16"/>
      <c r="AF175" s="16"/>
      <c r="AG175" s="75">
        <v>44225</v>
      </c>
      <c r="AH175" s="16"/>
      <c r="AI175" s="16">
        <v>9</v>
      </c>
      <c r="AJ175" s="16"/>
      <c r="AK175" s="16" t="s">
        <v>358</v>
      </c>
      <c r="AL175" s="16">
        <v>1</v>
      </c>
      <c r="AM175" s="16">
        <v>21001231</v>
      </c>
      <c r="AN175" s="16">
        <v>20210205</v>
      </c>
      <c r="AO175" s="16">
        <v>7716200</v>
      </c>
      <c r="AP175" s="16">
        <v>0</v>
      </c>
      <c r="AQ175" s="16">
        <v>20220106</v>
      </c>
    </row>
    <row r="176" spans="1:43" x14ac:dyDescent="0.25">
      <c r="A176" s="16">
        <v>890399047</v>
      </c>
      <c r="B176" s="16" t="s">
        <v>343</v>
      </c>
      <c r="C176" s="16" t="s">
        <v>165</v>
      </c>
      <c r="D176" s="16">
        <v>14969</v>
      </c>
      <c r="E176" s="16" t="s">
        <v>165</v>
      </c>
      <c r="F176" s="16">
        <v>14969</v>
      </c>
      <c r="G176" s="16"/>
      <c r="H176" s="16" t="s">
        <v>809</v>
      </c>
      <c r="I176" s="16" t="s">
        <v>598</v>
      </c>
      <c r="J176" s="75">
        <v>44225</v>
      </c>
      <c r="K176" s="78">
        <v>1269700</v>
      </c>
      <c r="L176" s="78">
        <v>1269700</v>
      </c>
      <c r="M176" s="16" t="s">
        <v>356</v>
      </c>
      <c r="N176" s="16" t="s">
        <v>93</v>
      </c>
      <c r="O176" s="16"/>
      <c r="P176" s="16"/>
      <c r="Q176" s="16"/>
      <c r="R176" s="16" t="s">
        <v>347</v>
      </c>
      <c r="S176" s="78">
        <v>1269700</v>
      </c>
      <c r="T176" s="78">
        <v>0</v>
      </c>
      <c r="U176" s="16"/>
      <c r="V176" s="78">
        <v>1269700</v>
      </c>
      <c r="W176" s="16" t="s">
        <v>381</v>
      </c>
      <c r="X176" s="78">
        <v>0</v>
      </c>
      <c r="Y176" s="78">
        <v>1269700</v>
      </c>
      <c r="Z176" s="16"/>
      <c r="AA176" s="78"/>
      <c r="AB176" s="16"/>
      <c r="AC176" s="16"/>
      <c r="AD176" s="16"/>
      <c r="AE176" s="16"/>
      <c r="AF176" s="16"/>
      <c r="AG176" s="75">
        <v>44225</v>
      </c>
      <c r="AH176" s="16"/>
      <c r="AI176" s="16">
        <v>9</v>
      </c>
      <c r="AJ176" s="16"/>
      <c r="AK176" s="16" t="s">
        <v>358</v>
      </c>
      <c r="AL176" s="16">
        <v>1</v>
      </c>
      <c r="AM176" s="16">
        <v>21001231</v>
      </c>
      <c r="AN176" s="16">
        <v>20210205</v>
      </c>
      <c r="AO176" s="16">
        <v>1269700</v>
      </c>
      <c r="AP176" s="16">
        <v>0</v>
      </c>
      <c r="AQ176" s="16">
        <v>20220106</v>
      </c>
    </row>
    <row r="177" spans="1:43" x14ac:dyDescent="0.25">
      <c r="A177" s="16">
        <v>890399047</v>
      </c>
      <c r="B177" s="16" t="s">
        <v>343</v>
      </c>
      <c r="C177" s="16" t="s">
        <v>165</v>
      </c>
      <c r="D177" s="16">
        <v>15012</v>
      </c>
      <c r="E177" s="16" t="s">
        <v>165</v>
      </c>
      <c r="F177" s="16">
        <v>15012</v>
      </c>
      <c r="G177" s="16"/>
      <c r="H177" s="16" t="s">
        <v>810</v>
      </c>
      <c r="I177" s="16" t="s">
        <v>599</v>
      </c>
      <c r="J177" s="75">
        <v>44225</v>
      </c>
      <c r="K177" s="78">
        <v>594200</v>
      </c>
      <c r="L177" s="78">
        <v>594200</v>
      </c>
      <c r="M177" s="16" t="s">
        <v>356</v>
      </c>
      <c r="N177" s="16" t="s">
        <v>93</v>
      </c>
      <c r="O177" s="16"/>
      <c r="P177" s="16"/>
      <c r="Q177" s="16"/>
      <c r="R177" s="16" t="s">
        <v>347</v>
      </c>
      <c r="S177" s="78">
        <v>594200</v>
      </c>
      <c r="T177" s="78">
        <v>0</v>
      </c>
      <c r="U177" s="16"/>
      <c r="V177" s="78">
        <v>594200</v>
      </c>
      <c r="W177" s="16" t="s">
        <v>382</v>
      </c>
      <c r="X177" s="78">
        <v>0</v>
      </c>
      <c r="Y177" s="78">
        <v>594200</v>
      </c>
      <c r="Z177" s="16"/>
      <c r="AA177" s="78"/>
      <c r="AB177" s="16"/>
      <c r="AC177" s="16"/>
      <c r="AD177" s="16"/>
      <c r="AE177" s="16"/>
      <c r="AF177" s="16"/>
      <c r="AG177" s="75">
        <v>44225</v>
      </c>
      <c r="AH177" s="16"/>
      <c r="AI177" s="16">
        <v>9</v>
      </c>
      <c r="AJ177" s="16"/>
      <c r="AK177" s="16" t="s">
        <v>358</v>
      </c>
      <c r="AL177" s="16">
        <v>1</v>
      </c>
      <c r="AM177" s="16">
        <v>21001231</v>
      </c>
      <c r="AN177" s="16">
        <v>20210208</v>
      </c>
      <c r="AO177" s="16">
        <v>594200</v>
      </c>
      <c r="AP177" s="16">
        <v>0</v>
      </c>
      <c r="AQ177" s="16">
        <v>20220106</v>
      </c>
    </row>
    <row r="178" spans="1:43" x14ac:dyDescent="0.25">
      <c r="A178" s="16">
        <v>890399047</v>
      </c>
      <c r="B178" s="16" t="s">
        <v>343</v>
      </c>
      <c r="C178" s="16" t="s">
        <v>165</v>
      </c>
      <c r="D178" s="16">
        <v>15018</v>
      </c>
      <c r="E178" s="16" t="s">
        <v>165</v>
      </c>
      <c r="F178" s="16">
        <v>15018</v>
      </c>
      <c r="G178" s="16"/>
      <c r="H178" s="16" t="s">
        <v>811</v>
      </c>
      <c r="I178" s="16" t="s">
        <v>600</v>
      </c>
      <c r="J178" s="75">
        <v>44225</v>
      </c>
      <c r="K178" s="78">
        <v>40200</v>
      </c>
      <c r="L178" s="78">
        <v>40200</v>
      </c>
      <c r="M178" s="16" t="s">
        <v>356</v>
      </c>
      <c r="N178" s="16" t="s">
        <v>93</v>
      </c>
      <c r="O178" s="16"/>
      <c r="P178" s="16"/>
      <c r="Q178" s="16"/>
      <c r="R178" s="16" t="s">
        <v>347</v>
      </c>
      <c r="S178" s="78">
        <v>40200</v>
      </c>
      <c r="T178" s="78">
        <v>0</v>
      </c>
      <c r="U178" s="16"/>
      <c r="V178" s="78">
        <v>40200</v>
      </c>
      <c r="W178" s="16" t="s">
        <v>381</v>
      </c>
      <c r="X178" s="78">
        <v>0</v>
      </c>
      <c r="Y178" s="78">
        <v>40200</v>
      </c>
      <c r="Z178" s="16"/>
      <c r="AA178" s="78"/>
      <c r="AB178" s="16"/>
      <c r="AC178" s="16"/>
      <c r="AD178" s="16"/>
      <c r="AE178" s="16"/>
      <c r="AF178" s="16"/>
      <c r="AG178" s="75">
        <v>44225</v>
      </c>
      <c r="AH178" s="16"/>
      <c r="AI178" s="16">
        <v>9</v>
      </c>
      <c r="AJ178" s="16"/>
      <c r="AK178" s="16" t="s">
        <v>358</v>
      </c>
      <c r="AL178" s="16">
        <v>1</v>
      </c>
      <c r="AM178" s="16">
        <v>21001231</v>
      </c>
      <c r="AN178" s="16">
        <v>20210208</v>
      </c>
      <c r="AO178" s="16">
        <v>40200</v>
      </c>
      <c r="AP178" s="16">
        <v>0</v>
      </c>
      <c r="AQ178" s="16">
        <v>20220106</v>
      </c>
    </row>
    <row r="179" spans="1:43" x14ac:dyDescent="0.25">
      <c r="A179" s="16">
        <v>890399047</v>
      </c>
      <c r="B179" s="16" t="s">
        <v>343</v>
      </c>
      <c r="C179" s="16" t="s">
        <v>165</v>
      </c>
      <c r="D179" s="16">
        <v>15025</v>
      </c>
      <c r="E179" s="16" t="s">
        <v>165</v>
      </c>
      <c r="F179" s="16">
        <v>15025</v>
      </c>
      <c r="G179" s="16"/>
      <c r="H179" s="16" t="s">
        <v>812</v>
      </c>
      <c r="I179" s="16" t="s">
        <v>601</v>
      </c>
      <c r="J179" s="75">
        <v>44225</v>
      </c>
      <c r="K179" s="78">
        <v>802200</v>
      </c>
      <c r="L179" s="78">
        <v>802200</v>
      </c>
      <c r="M179" s="16" t="s">
        <v>356</v>
      </c>
      <c r="N179" s="16" t="s">
        <v>93</v>
      </c>
      <c r="O179" s="16"/>
      <c r="P179" s="16"/>
      <c r="Q179" s="16"/>
      <c r="R179" s="16" t="s">
        <v>347</v>
      </c>
      <c r="S179" s="78">
        <v>802200</v>
      </c>
      <c r="T179" s="78">
        <v>0</v>
      </c>
      <c r="U179" s="16"/>
      <c r="V179" s="78">
        <v>802200</v>
      </c>
      <c r="W179" s="16" t="s">
        <v>381</v>
      </c>
      <c r="X179" s="78">
        <v>0</v>
      </c>
      <c r="Y179" s="78">
        <v>802200</v>
      </c>
      <c r="Z179" s="16"/>
      <c r="AA179" s="78"/>
      <c r="AB179" s="16"/>
      <c r="AC179" s="16"/>
      <c r="AD179" s="16"/>
      <c r="AE179" s="16"/>
      <c r="AF179" s="16"/>
      <c r="AG179" s="75">
        <v>44225</v>
      </c>
      <c r="AH179" s="16"/>
      <c r="AI179" s="16">
        <v>9</v>
      </c>
      <c r="AJ179" s="16"/>
      <c r="AK179" s="16" t="s">
        <v>358</v>
      </c>
      <c r="AL179" s="16">
        <v>1</v>
      </c>
      <c r="AM179" s="16">
        <v>21001231</v>
      </c>
      <c r="AN179" s="16">
        <v>20210208</v>
      </c>
      <c r="AO179" s="16">
        <v>802200</v>
      </c>
      <c r="AP179" s="16">
        <v>0</v>
      </c>
      <c r="AQ179" s="16">
        <v>20220106</v>
      </c>
    </row>
    <row r="180" spans="1:43" x14ac:dyDescent="0.25">
      <c r="A180" s="16">
        <v>890399047</v>
      </c>
      <c r="B180" s="16" t="s">
        <v>343</v>
      </c>
      <c r="C180" s="16" t="s">
        <v>165</v>
      </c>
      <c r="D180" s="16">
        <v>15038</v>
      </c>
      <c r="E180" s="16" t="s">
        <v>165</v>
      </c>
      <c r="F180" s="16">
        <v>15038</v>
      </c>
      <c r="G180" s="16"/>
      <c r="H180" s="16" t="s">
        <v>813</v>
      </c>
      <c r="I180" s="16" t="s">
        <v>602</v>
      </c>
      <c r="J180" s="75">
        <v>44225</v>
      </c>
      <c r="K180" s="78">
        <v>40200</v>
      </c>
      <c r="L180" s="78">
        <v>40200</v>
      </c>
      <c r="M180" s="16" t="s">
        <v>356</v>
      </c>
      <c r="N180" s="16" t="s">
        <v>93</v>
      </c>
      <c r="O180" s="16"/>
      <c r="P180" s="16"/>
      <c r="Q180" s="16"/>
      <c r="R180" s="16" t="s">
        <v>347</v>
      </c>
      <c r="S180" s="78">
        <v>40200</v>
      </c>
      <c r="T180" s="78">
        <v>0</v>
      </c>
      <c r="U180" s="16"/>
      <c r="V180" s="78">
        <v>40200</v>
      </c>
      <c r="W180" s="16" t="s">
        <v>381</v>
      </c>
      <c r="X180" s="78">
        <v>0</v>
      </c>
      <c r="Y180" s="78">
        <v>40200</v>
      </c>
      <c r="Z180" s="16"/>
      <c r="AA180" s="78"/>
      <c r="AB180" s="16"/>
      <c r="AC180" s="16"/>
      <c r="AD180" s="16"/>
      <c r="AE180" s="16"/>
      <c r="AF180" s="16"/>
      <c r="AG180" s="75">
        <v>44225</v>
      </c>
      <c r="AH180" s="16"/>
      <c r="AI180" s="16">
        <v>9</v>
      </c>
      <c r="AJ180" s="16"/>
      <c r="AK180" s="16" t="s">
        <v>358</v>
      </c>
      <c r="AL180" s="16">
        <v>1</v>
      </c>
      <c r="AM180" s="16">
        <v>21001231</v>
      </c>
      <c r="AN180" s="16">
        <v>20210208</v>
      </c>
      <c r="AO180" s="16">
        <v>40200</v>
      </c>
      <c r="AP180" s="16">
        <v>0</v>
      </c>
      <c r="AQ180" s="16">
        <v>20220106</v>
      </c>
    </row>
    <row r="181" spans="1:43" x14ac:dyDescent="0.25">
      <c r="A181" s="16">
        <v>890399047</v>
      </c>
      <c r="B181" s="16" t="s">
        <v>343</v>
      </c>
      <c r="C181" s="16" t="s">
        <v>165</v>
      </c>
      <c r="D181" s="16">
        <v>15039</v>
      </c>
      <c r="E181" s="16" t="s">
        <v>165</v>
      </c>
      <c r="F181" s="16">
        <v>15039</v>
      </c>
      <c r="G181" s="16"/>
      <c r="H181" s="16" t="s">
        <v>814</v>
      </c>
      <c r="I181" s="16" t="s">
        <v>603</v>
      </c>
      <c r="J181" s="75">
        <v>44225</v>
      </c>
      <c r="K181" s="78">
        <v>898900</v>
      </c>
      <c r="L181" s="78">
        <v>898900</v>
      </c>
      <c r="M181" s="16" t="s">
        <v>356</v>
      </c>
      <c r="N181" s="16" t="s">
        <v>93</v>
      </c>
      <c r="O181" s="16"/>
      <c r="P181" s="16"/>
      <c r="Q181" s="16"/>
      <c r="R181" s="16" t="s">
        <v>347</v>
      </c>
      <c r="S181" s="78">
        <v>898900</v>
      </c>
      <c r="T181" s="78">
        <v>0</v>
      </c>
      <c r="U181" s="16"/>
      <c r="V181" s="78">
        <v>898900</v>
      </c>
      <c r="W181" s="16" t="s">
        <v>381</v>
      </c>
      <c r="X181" s="78">
        <v>0</v>
      </c>
      <c r="Y181" s="78">
        <v>898900</v>
      </c>
      <c r="Z181" s="16"/>
      <c r="AA181" s="78"/>
      <c r="AB181" s="16"/>
      <c r="AC181" s="16"/>
      <c r="AD181" s="16"/>
      <c r="AE181" s="16"/>
      <c r="AF181" s="16"/>
      <c r="AG181" s="75">
        <v>44225</v>
      </c>
      <c r="AH181" s="16"/>
      <c r="AI181" s="16">
        <v>9</v>
      </c>
      <c r="AJ181" s="16"/>
      <c r="AK181" s="16" t="s">
        <v>358</v>
      </c>
      <c r="AL181" s="16">
        <v>1</v>
      </c>
      <c r="AM181" s="16">
        <v>21001231</v>
      </c>
      <c r="AN181" s="16">
        <v>20210208</v>
      </c>
      <c r="AO181" s="16">
        <v>898900</v>
      </c>
      <c r="AP181" s="16">
        <v>0</v>
      </c>
      <c r="AQ181" s="16">
        <v>20220106</v>
      </c>
    </row>
    <row r="182" spans="1:43" x14ac:dyDescent="0.25">
      <c r="A182" s="16">
        <v>890399047</v>
      </c>
      <c r="B182" s="16" t="s">
        <v>343</v>
      </c>
      <c r="C182" s="16" t="s">
        <v>165</v>
      </c>
      <c r="D182" s="16">
        <v>15045</v>
      </c>
      <c r="E182" s="16" t="s">
        <v>165</v>
      </c>
      <c r="F182" s="16">
        <v>15045</v>
      </c>
      <c r="G182" s="16"/>
      <c r="H182" s="16" t="s">
        <v>815</v>
      </c>
      <c r="I182" s="16" t="s">
        <v>604</v>
      </c>
      <c r="J182" s="75">
        <v>44225</v>
      </c>
      <c r="K182" s="78">
        <v>659000</v>
      </c>
      <c r="L182" s="78">
        <v>659000</v>
      </c>
      <c r="M182" s="16" t="s">
        <v>356</v>
      </c>
      <c r="N182" s="16" t="s">
        <v>93</v>
      </c>
      <c r="O182" s="16"/>
      <c r="P182" s="16"/>
      <c r="Q182" s="16"/>
      <c r="R182" s="16" t="s">
        <v>347</v>
      </c>
      <c r="S182" s="78">
        <v>659000</v>
      </c>
      <c r="T182" s="78">
        <v>0</v>
      </c>
      <c r="U182" s="16"/>
      <c r="V182" s="78">
        <v>659000</v>
      </c>
      <c r="W182" s="16" t="s">
        <v>381</v>
      </c>
      <c r="X182" s="78">
        <v>0</v>
      </c>
      <c r="Y182" s="78">
        <v>659000</v>
      </c>
      <c r="Z182" s="16"/>
      <c r="AA182" s="78"/>
      <c r="AB182" s="16"/>
      <c r="AC182" s="16"/>
      <c r="AD182" s="16"/>
      <c r="AE182" s="16"/>
      <c r="AF182" s="16"/>
      <c r="AG182" s="75">
        <v>44225</v>
      </c>
      <c r="AH182" s="16"/>
      <c r="AI182" s="16">
        <v>9</v>
      </c>
      <c r="AJ182" s="16"/>
      <c r="AK182" s="16" t="s">
        <v>358</v>
      </c>
      <c r="AL182" s="16">
        <v>1</v>
      </c>
      <c r="AM182" s="16">
        <v>21001231</v>
      </c>
      <c r="AN182" s="16">
        <v>20210205</v>
      </c>
      <c r="AO182" s="16">
        <v>659000</v>
      </c>
      <c r="AP182" s="16">
        <v>0</v>
      </c>
      <c r="AQ182" s="16">
        <v>20220106</v>
      </c>
    </row>
    <row r="183" spans="1:43" x14ac:dyDescent="0.25">
      <c r="A183" s="16">
        <v>890399047</v>
      </c>
      <c r="B183" s="16" t="s">
        <v>343</v>
      </c>
      <c r="C183" s="16" t="s">
        <v>165</v>
      </c>
      <c r="D183" s="16">
        <v>15057</v>
      </c>
      <c r="E183" s="16" t="s">
        <v>165</v>
      </c>
      <c r="F183" s="16">
        <v>15057</v>
      </c>
      <c r="G183" s="16"/>
      <c r="H183" s="16" t="s">
        <v>816</v>
      </c>
      <c r="I183" s="16" t="s">
        <v>605</v>
      </c>
      <c r="J183" s="75">
        <v>44225</v>
      </c>
      <c r="K183" s="78">
        <v>372600</v>
      </c>
      <c r="L183" s="78">
        <v>372600</v>
      </c>
      <c r="M183" s="16" t="s">
        <v>356</v>
      </c>
      <c r="N183" s="16" t="s">
        <v>93</v>
      </c>
      <c r="O183" s="16"/>
      <c r="P183" s="16"/>
      <c r="Q183" s="16"/>
      <c r="R183" s="16" t="s">
        <v>347</v>
      </c>
      <c r="S183" s="78">
        <v>372600</v>
      </c>
      <c r="T183" s="78">
        <v>0</v>
      </c>
      <c r="U183" s="16"/>
      <c r="V183" s="78">
        <v>372600</v>
      </c>
      <c r="W183" s="16" t="s">
        <v>381</v>
      </c>
      <c r="X183" s="78">
        <v>0</v>
      </c>
      <c r="Y183" s="78">
        <v>372600</v>
      </c>
      <c r="Z183" s="16"/>
      <c r="AA183" s="78"/>
      <c r="AB183" s="16"/>
      <c r="AC183" s="16"/>
      <c r="AD183" s="16"/>
      <c r="AE183" s="16"/>
      <c r="AF183" s="16"/>
      <c r="AG183" s="75">
        <v>44225</v>
      </c>
      <c r="AH183" s="16"/>
      <c r="AI183" s="16">
        <v>9</v>
      </c>
      <c r="AJ183" s="16"/>
      <c r="AK183" s="16" t="s">
        <v>358</v>
      </c>
      <c r="AL183" s="16">
        <v>1</v>
      </c>
      <c r="AM183" s="16">
        <v>21001231</v>
      </c>
      <c r="AN183" s="16">
        <v>20210205</v>
      </c>
      <c r="AO183" s="16">
        <v>372600</v>
      </c>
      <c r="AP183" s="16">
        <v>0</v>
      </c>
      <c r="AQ183" s="16">
        <v>20220106</v>
      </c>
    </row>
    <row r="184" spans="1:43" x14ac:dyDescent="0.25">
      <c r="A184" s="16">
        <v>890399047</v>
      </c>
      <c r="B184" s="16" t="s">
        <v>343</v>
      </c>
      <c r="C184" s="16" t="s">
        <v>165</v>
      </c>
      <c r="D184" s="16">
        <v>16341</v>
      </c>
      <c r="E184" s="16" t="s">
        <v>165</v>
      </c>
      <c r="F184" s="16">
        <v>16341</v>
      </c>
      <c r="G184" s="16"/>
      <c r="H184" s="16" t="s">
        <v>817</v>
      </c>
      <c r="I184" s="16" t="s">
        <v>606</v>
      </c>
      <c r="J184" s="75">
        <v>44237</v>
      </c>
      <c r="K184" s="78">
        <v>1269700</v>
      </c>
      <c r="L184" s="78">
        <v>1269700</v>
      </c>
      <c r="M184" s="16" t="s">
        <v>356</v>
      </c>
      <c r="N184" s="16" t="s">
        <v>93</v>
      </c>
      <c r="O184" s="16"/>
      <c r="P184" s="16"/>
      <c r="Q184" s="16"/>
      <c r="R184" s="16" t="s">
        <v>347</v>
      </c>
      <c r="S184" s="78">
        <v>1269700</v>
      </c>
      <c r="T184" s="78">
        <v>0</v>
      </c>
      <c r="U184" s="16"/>
      <c r="V184" s="78">
        <v>1269700</v>
      </c>
      <c r="W184" s="16" t="s">
        <v>383</v>
      </c>
      <c r="X184" s="78">
        <v>0</v>
      </c>
      <c r="Y184" s="78">
        <v>1269700</v>
      </c>
      <c r="Z184" s="16"/>
      <c r="AA184" s="78"/>
      <c r="AB184" s="16"/>
      <c r="AC184" s="16"/>
      <c r="AD184" s="16"/>
      <c r="AE184" s="16"/>
      <c r="AF184" s="16"/>
      <c r="AG184" s="75">
        <v>44237</v>
      </c>
      <c r="AH184" s="16"/>
      <c r="AI184" s="16">
        <v>9</v>
      </c>
      <c r="AJ184" s="16"/>
      <c r="AK184" s="16" t="s">
        <v>358</v>
      </c>
      <c r="AL184" s="16">
        <v>1</v>
      </c>
      <c r="AM184" s="16">
        <v>21001231</v>
      </c>
      <c r="AN184" s="16">
        <v>20210311</v>
      </c>
      <c r="AO184" s="16">
        <v>1269700</v>
      </c>
      <c r="AP184" s="16">
        <v>0</v>
      </c>
      <c r="AQ184" s="16">
        <v>20220106</v>
      </c>
    </row>
    <row r="185" spans="1:43" x14ac:dyDescent="0.25">
      <c r="A185" s="16">
        <v>890399047</v>
      </c>
      <c r="B185" s="16" t="s">
        <v>343</v>
      </c>
      <c r="C185" s="16" t="s">
        <v>165</v>
      </c>
      <c r="D185" s="16">
        <v>16995</v>
      </c>
      <c r="E185" s="16" t="s">
        <v>165</v>
      </c>
      <c r="F185" s="16">
        <v>16995</v>
      </c>
      <c r="G185" s="16"/>
      <c r="H185" s="16" t="s">
        <v>818</v>
      </c>
      <c r="I185" s="16" t="s">
        <v>607</v>
      </c>
      <c r="J185" s="75">
        <v>44243</v>
      </c>
      <c r="K185" s="78">
        <v>814000</v>
      </c>
      <c r="L185" s="78">
        <v>814000</v>
      </c>
      <c r="M185" s="16" t="s">
        <v>356</v>
      </c>
      <c r="N185" s="16" t="s">
        <v>93</v>
      </c>
      <c r="O185" s="16"/>
      <c r="P185" s="16"/>
      <c r="Q185" s="16"/>
      <c r="R185" s="16" t="s">
        <v>347</v>
      </c>
      <c r="S185" s="78">
        <v>814000</v>
      </c>
      <c r="T185" s="78">
        <v>0</v>
      </c>
      <c r="U185" s="16"/>
      <c r="V185" s="78">
        <v>814000</v>
      </c>
      <c r="W185" s="16" t="s">
        <v>383</v>
      </c>
      <c r="X185" s="78">
        <v>0</v>
      </c>
      <c r="Y185" s="78">
        <v>814000</v>
      </c>
      <c r="Z185" s="16"/>
      <c r="AA185" s="78"/>
      <c r="AB185" s="16"/>
      <c r="AC185" s="16"/>
      <c r="AD185" s="16"/>
      <c r="AE185" s="16"/>
      <c r="AF185" s="16"/>
      <c r="AG185" s="75">
        <v>44243</v>
      </c>
      <c r="AH185" s="16"/>
      <c r="AI185" s="16">
        <v>9</v>
      </c>
      <c r="AJ185" s="16"/>
      <c r="AK185" s="16" t="s">
        <v>358</v>
      </c>
      <c r="AL185" s="16">
        <v>1</v>
      </c>
      <c r="AM185" s="16">
        <v>21001231</v>
      </c>
      <c r="AN185" s="16">
        <v>20210311</v>
      </c>
      <c r="AO185" s="16">
        <v>814000</v>
      </c>
      <c r="AP185" s="16">
        <v>0</v>
      </c>
      <c r="AQ185" s="16">
        <v>20220106</v>
      </c>
    </row>
    <row r="186" spans="1:43" x14ac:dyDescent="0.25">
      <c r="A186" s="16">
        <v>890399047</v>
      </c>
      <c r="B186" s="16" t="s">
        <v>343</v>
      </c>
      <c r="C186" s="16" t="s">
        <v>165</v>
      </c>
      <c r="D186" s="16">
        <v>16996</v>
      </c>
      <c r="E186" s="16" t="s">
        <v>165</v>
      </c>
      <c r="F186" s="16">
        <v>16996</v>
      </c>
      <c r="G186" s="16"/>
      <c r="H186" s="16" t="s">
        <v>819</v>
      </c>
      <c r="I186" s="16" t="s">
        <v>608</v>
      </c>
      <c r="J186" s="75">
        <v>44243</v>
      </c>
      <c r="K186" s="78">
        <v>537000</v>
      </c>
      <c r="L186" s="78">
        <v>537000</v>
      </c>
      <c r="M186" s="16" t="s">
        <v>356</v>
      </c>
      <c r="N186" s="16" t="s">
        <v>93</v>
      </c>
      <c r="O186" s="16"/>
      <c r="P186" s="16"/>
      <c r="Q186" s="16"/>
      <c r="R186" s="16" t="s">
        <v>347</v>
      </c>
      <c r="S186" s="78">
        <v>537000</v>
      </c>
      <c r="T186" s="78">
        <v>0</v>
      </c>
      <c r="U186" s="16"/>
      <c r="V186" s="78">
        <v>537000</v>
      </c>
      <c r="W186" s="16" t="s">
        <v>383</v>
      </c>
      <c r="X186" s="78">
        <v>0</v>
      </c>
      <c r="Y186" s="78">
        <v>537000</v>
      </c>
      <c r="Z186" s="16"/>
      <c r="AA186" s="78"/>
      <c r="AB186" s="16"/>
      <c r="AC186" s="16"/>
      <c r="AD186" s="16"/>
      <c r="AE186" s="16"/>
      <c r="AF186" s="16"/>
      <c r="AG186" s="75">
        <v>44243</v>
      </c>
      <c r="AH186" s="16"/>
      <c r="AI186" s="16">
        <v>9</v>
      </c>
      <c r="AJ186" s="16"/>
      <c r="AK186" s="16" t="s">
        <v>358</v>
      </c>
      <c r="AL186" s="16">
        <v>1</v>
      </c>
      <c r="AM186" s="16">
        <v>21001231</v>
      </c>
      <c r="AN186" s="16">
        <v>20210311</v>
      </c>
      <c r="AO186" s="16">
        <v>537000</v>
      </c>
      <c r="AP186" s="16">
        <v>0</v>
      </c>
      <c r="AQ186" s="16">
        <v>20220106</v>
      </c>
    </row>
    <row r="187" spans="1:43" x14ac:dyDescent="0.25">
      <c r="A187" s="16">
        <v>890399047</v>
      </c>
      <c r="B187" s="16" t="s">
        <v>343</v>
      </c>
      <c r="C187" s="16" t="s">
        <v>165</v>
      </c>
      <c r="D187" s="16">
        <v>16997</v>
      </c>
      <c r="E187" s="16" t="s">
        <v>165</v>
      </c>
      <c r="F187" s="16">
        <v>16997</v>
      </c>
      <c r="G187" s="16"/>
      <c r="H187" s="16" t="s">
        <v>820</v>
      </c>
      <c r="I187" s="16" t="s">
        <v>609</v>
      </c>
      <c r="J187" s="75">
        <v>44243</v>
      </c>
      <c r="K187" s="78">
        <v>845100</v>
      </c>
      <c r="L187" s="78">
        <v>845100</v>
      </c>
      <c r="M187" s="16" t="s">
        <v>356</v>
      </c>
      <c r="N187" s="16" t="s">
        <v>93</v>
      </c>
      <c r="O187" s="16"/>
      <c r="P187" s="16"/>
      <c r="Q187" s="16"/>
      <c r="R187" s="16" t="s">
        <v>347</v>
      </c>
      <c r="S187" s="78">
        <v>845100</v>
      </c>
      <c r="T187" s="78">
        <v>0</v>
      </c>
      <c r="U187" s="16"/>
      <c r="V187" s="78">
        <v>845100</v>
      </c>
      <c r="W187" s="16" t="s">
        <v>384</v>
      </c>
      <c r="X187" s="78">
        <v>0</v>
      </c>
      <c r="Y187" s="78">
        <v>845100</v>
      </c>
      <c r="Z187" s="16"/>
      <c r="AA187" s="78"/>
      <c r="AB187" s="16"/>
      <c r="AC187" s="16"/>
      <c r="AD187" s="16"/>
      <c r="AE187" s="16"/>
      <c r="AF187" s="16"/>
      <c r="AG187" s="75">
        <v>44243</v>
      </c>
      <c r="AH187" s="16"/>
      <c r="AI187" s="16">
        <v>9</v>
      </c>
      <c r="AJ187" s="16"/>
      <c r="AK187" s="16" t="s">
        <v>358</v>
      </c>
      <c r="AL187" s="16">
        <v>1</v>
      </c>
      <c r="AM187" s="16">
        <v>21001231</v>
      </c>
      <c r="AN187" s="16">
        <v>20210315</v>
      </c>
      <c r="AO187" s="16">
        <v>845100</v>
      </c>
      <c r="AP187" s="16">
        <v>0</v>
      </c>
      <c r="AQ187" s="16">
        <v>20220106</v>
      </c>
    </row>
    <row r="188" spans="1:43" x14ac:dyDescent="0.25">
      <c r="A188" s="16">
        <v>890399047</v>
      </c>
      <c r="B188" s="16" t="s">
        <v>343</v>
      </c>
      <c r="C188" s="16" t="s">
        <v>165</v>
      </c>
      <c r="D188" s="16">
        <v>16998</v>
      </c>
      <c r="E188" s="16" t="s">
        <v>165</v>
      </c>
      <c r="F188" s="16">
        <v>16998</v>
      </c>
      <c r="G188" s="16"/>
      <c r="H188" s="16" t="s">
        <v>821</v>
      </c>
      <c r="I188" s="16" t="s">
        <v>610</v>
      </c>
      <c r="J188" s="75">
        <v>44243</v>
      </c>
      <c r="K188" s="78">
        <v>277000</v>
      </c>
      <c r="L188" s="78">
        <v>277000</v>
      </c>
      <c r="M188" s="16" t="s">
        <v>356</v>
      </c>
      <c r="N188" s="16" t="s">
        <v>93</v>
      </c>
      <c r="O188" s="16"/>
      <c r="P188" s="16"/>
      <c r="Q188" s="16"/>
      <c r="R188" s="16" t="s">
        <v>347</v>
      </c>
      <c r="S188" s="78">
        <v>277000</v>
      </c>
      <c r="T188" s="78">
        <v>0</v>
      </c>
      <c r="U188" s="16"/>
      <c r="V188" s="78">
        <v>277000</v>
      </c>
      <c r="W188" s="16" t="s">
        <v>384</v>
      </c>
      <c r="X188" s="78">
        <v>0</v>
      </c>
      <c r="Y188" s="78">
        <v>277000</v>
      </c>
      <c r="Z188" s="16"/>
      <c r="AA188" s="78"/>
      <c r="AB188" s="16"/>
      <c r="AC188" s="16"/>
      <c r="AD188" s="16"/>
      <c r="AE188" s="16"/>
      <c r="AF188" s="16"/>
      <c r="AG188" s="75">
        <v>44243</v>
      </c>
      <c r="AH188" s="16"/>
      <c r="AI188" s="16">
        <v>9</v>
      </c>
      <c r="AJ188" s="16"/>
      <c r="AK188" s="16" t="s">
        <v>358</v>
      </c>
      <c r="AL188" s="16">
        <v>1</v>
      </c>
      <c r="AM188" s="16">
        <v>21001231</v>
      </c>
      <c r="AN188" s="16">
        <v>20210315</v>
      </c>
      <c r="AO188" s="16">
        <v>277000</v>
      </c>
      <c r="AP188" s="16">
        <v>0</v>
      </c>
      <c r="AQ188" s="16">
        <v>20220106</v>
      </c>
    </row>
    <row r="189" spans="1:43" x14ac:dyDescent="0.25">
      <c r="A189" s="16">
        <v>890399047</v>
      </c>
      <c r="B189" s="16" t="s">
        <v>343</v>
      </c>
      <c r="C189" s="16" t="s">
        <v>165</v>
      </c>
      <c r="D189" s="16">
        <v>16999</v>
      </c>
      <c r="E189" s="16" t="s">
        <v>165</v>
      </c>
      <c r="F189" s="16">
        <v>16999</v>
      </c>
      <c r="G189" s="16"/>
      <c r="H189" s="16" t="s">
        <v>822</v>
      </c>
      <c r="I189" s="16" t="s">
        <v>611</v>
      </c>
      <c r="J189" s="75">
        <v>44243</v>
      </c>
      <c r="K189" s="78">
        <v>40200</v>
      </c>
      <c r="L189" s="78">
        <v>40200</v>
      </c>
      <c r="M189" s="16" t="s">
        <v>356</v>
      </c>
      <c r="N189" s="16" t="s">
        <v>93</v>
      </c>
      <c r="O189" s="16"/>
      <c r="P189" s="16"/>
      <c r="Q189" s="16"/>
      <c r="R189" s="16" t="s">
        <v>347</v>
      </c>
      <c r="S189" s="78">
        <v>40200</v>
      </c>
      <c r="T189" s="78">
        <v>0</v>
      </c>
      <c r="U189" s="16"/>
      <c r="V189" s="78">
        <v>40200</v>
      </c>
      <c r="W189" s="16" t="s">
        <v>383</v>
      </c>
      <c r="X189" s="78">
        <v>0</v>
      </c>
      <c r="Y189" s="78">
        <v>40200</v>
      </c>
      <c r="Z189" s="16"/>
      <c r="AA189" s="78"/>
      <c r="AB189" s="16"/>
      <c r="AC189" s="16"/>
      <c r="AD189" s="16"/>
      <c r="AE189" s="16"/>
      <c r="AF189" s="16"/>
      <c r="AG189" s="75">
        <v>44243</v>
      </c>
      <c r="AH189" s="16"/>
      <c r="AI189" s="16">
        <v>9</v>
      </c>
      <c r="AJ189" s="16"/>
      <c r="AK189" s="16" t="s">
        <v>358</v>
      </c>
      <c r="AL189" s="16">
        <v>1</v>
      </c>
      <c r="AM189" s="16">
        <v>21001231</v>
      </c>
      <c r="AN189" s="16">
        <v>20210311</v>
      </c>
      <c r="AO189" s="16">
        <v>40200</v>
      </c>
      <c r="AP189" s="16">
        <v>0</v>
      </c>
      <c r="AQ189" s="16">
        <v>20220106</v>
      </c>
    </row>
    <row r="190" spans="1:43" x14ac:dyDescent="0.25">
      <c r="A190" s="16">
        <v>890399047</v>
      </c>
      <c r="B190" s="16" t="s">
        <v>343</v>
      </c>
      <c r="C190" s="16" t="s">
        <v>165</v>
      </c>
      <c r="D190" s="16">
        <v>17000</v>
      </c>
      <c r="E190" s="16" t="s">
        <v>165</v>
      </c>
      <c r="F190" s="16">
        <v>17000</v>
      </c>
      <c r="G190" s="16"/>
      <c r="H190" s="16" t="s">
        <v>823</v>
      </c>
      <c r="I190" s="16" t="s">
        <v>612</v>
      </c>
      <c r="J190" s="75">
        <v>44243</v>
      </c>
      <c r="K190" s="78">
        <v>40200</v>
      </c>
      <c r="L190" s="78">
        <v>40200</v>
      </c>
      <c r="M190" s="16" t="s">
        <v>356</v>
      </c>
      <c r="N190" s="16" t="s">
        <v>93</v>
      </c>
      <c r="O190" s="16"/>
      <c r="P190" s="16"/>
      <c r="Q190" s="16"/>
      <c r="R190" s="16" t="s">
        <v>347</v>
      </c>
      <c r="S190" s="78">
        <v>40200</v>
      </c>
      <c r="T190" s="78">
        <v>0</v>
      </c>
      <c r="U190" s="16"/>
      <c r="V190" s="78">
        <v>40200</v>
      </c>
      <c r="W190" s="16" t="s">
        <v>384</v>
      </c>
      <c r="X190" s="78">
        <v>0</v>
      </c>
      <c r="Y190" s="78">
        <v>40200</v>
      </c>
      <c r="Z190" s="16"/>
      <c r="AA190" s="78"/>
      <c r="AB190" s="16"/>
      <c r="AC190" s="16"/>
      <c r="AD190" s="16"/>
      <c r="AE190" s="16"/>
      <c r="AF190" s="16"/>
      <c r="AG190" s="75">
        <v>44243</v>
      </c>
      <c r="AH190" s="16"/>
      <c r="AI190" s="16">
        <v>9</v>
      </c>
      <c r="AJ190" s="16"/>
      <c r="AK190" s="16" t="s">
        <v>358</v>
      </c>
      <c r="AL190" s="16">
        <v>1</v>
      </c>
      <c r="AM190" s="16">
        <v>21001231</v>
      </c>
      <c r="AN190" s="16">
        <v>20210315</v>
      </c>
      <c r="AO190" s="16">
        <v>40200</v>
      </c>
      <c r="AP190" s="16">
        <v>0</v>
      </c>
      <c r="AQ190" s="16">
        <v>20220106</v>
      </c>
    </row>
    <row r="191" spans="1:43" x14ac:dyDescent="0.25">
      <c r="A191" s="16">
        <v>890399047</v>
      </c>
      <c r="B191" s="16" t="s">
        <v>343</v>
      </c>
      <c r="C191" s="16" t="s">
        <v>165</v>
      </c>
      <c r="D191" s="16">
        <v>17001</v>
      </c>
      <c r="E191" s="16" t="s">
        <v>165</v>
      </c>
      <c r="F191" s="16">
        <v>17001</v>
      </c>
      <c r="G191" s="16"/>
      <c r="H191" s="16" t="s">
        <v>824</v>
      </c>
      <c r="I191" s="16" t="s">
        <v>613</v>
      </c>
      <c r="J191" s="75">
        <v>44243</v>
      </c>
      <c r="K191" s="78">
        <v>997200</v>
      </c>
      <c r="L191" s="78">
        <v>997200</v>
      </c>
      <c r="M191" s="16" t="s">
        <v>356</v>
      </c>
      <c r="N191" s="16" t="s">
        <v>93</v>
      </c>
      <c r="O191" s="16"/>
      <c r="P191" s="16"/>
      <c r="Q191" s="16"/>
      <c r="R191" s="16" t="s">
        <v>347</v>
      </c>
      <c r="S191" s="78">
        <v>997200</v>
      </c>
      <c r="T191" s="78">
        <v>0</v>
      </c>
      <c r="U191" s="16"/>
      <c r="V191" s="78">
        <v>997200</v>
      </c>
      <c r="W191" s="16" t="s">
        <v>384</v>
      </c>
      <c r="X191" s="78">
        <v>0</v>
      </c>
      <c r="Y191" s="78">
        <v>997200</v>
      </c>
      <c r="Z191" s="16"/>
      <c r="AA191" s="78"/>
      <c r="AB191" s="16"/>
      <c r="AC191" s="16"/>
      <c r="AD191" s="16"/>
      <c r="AE191" s="16"/>
      <c r="AF191" s="16"/>
      <c r="AG191" s="75">
        <v>44243</v>
      </c>
      <c r="AH191" s="16"/>
      <c r="AI191" s="16">
        <v>9</v>
      </c>
      <c r="AJ191" s="16"/>
      <c r="AK191" s="16" t="s">
        <v>358</v>
      </c>
      <c r="AL191" s="16">
        <v>1</v>
      </c>
      <c r="AM191" s="16">
        <v>21001231</v>
      </c>
      <c r="AN191" s="16">
        <v>20210315</v>
      </c>
      <c r="AO191" s="16">
        <v>997200</v>
      </c>
      <c r="AP191" s="16">
        <v>0</v>
      </c>
      <c r="AQ191" s="16">
        <v>20220106</v>
      </c>
    </row>
    <row r="192" spans="1:43" x14ac:dyDescent="0.25">
      <c r="A192" s="16">
        <v>890399047</v>
      </c>
      <c r="B192" s="16" t="s">
        <v>343</v>
      </c>
      <c r="C192" s="16" t="s">
        <v>165</v>
      </c>
      <c r="D192" s="16">
        <v>17002</v>
      </c>
      <c r="E192" s="16" t="s">
        <v>165</v>
      </c>
      <c r="F192" s="16">
        <v>17002</v>
      </c>
      <c r="G192" s="16"/>
      <c r="H192" s="16" t="s">
        <v>825</v>
      </c>
      <c r="I192" s="16" t="s">
        <v>614</v>
      </c>
      <c r="J192" s="75">
        <v>44243</v>
      </c>
      <c r="K192" s="78">
        <v>40200</v>
      </c>
      <c r="L192" s="78">
        <v>40200</v>
      </c>
      <c r="M192" s="16" t="s">
        <v>356</v>
      </c>
      <c r="N192" s="16" t="s">
        <v>93</v>
      </c>
      <c r="O192" s="16"/>
      <c r="P192" s="16"/>
      <c r="Q192" s="16"/>
      <c r="R192" s="16" t="s">
        <v>347</v>
      </c>
      <c r="S192" s="78">
        <v>40200</v>
      </c>
      <c r="T192" s="78">
        <v>0</v>
      </c>
      <c r="U192" s="16"/>
      <c r="V192" s="78">
        <v>40200</v>
      </c>
      <c r="W192" s="16" t="s">
        <v>383</v>
      </c>
      <c r="X192" s="78">
        <v>0</v>
      </c>
      <c r="Y192" s="78">
        <v>40200</v>
      </c>
      <c r="Z192" s="16"/>
      <c r="AA192" s="78"/>
      <c r="AB192" s="16"/>
      <c r="AC192" s="16"/>
      <c r="AD192" s="16"/>
      <c r="AE192" s="16"/>
      <c r="AF192" s="16"/>
      <c r="AG192" s="75">
        <v>44243</v>
      </c>
      <c r="AH192" s="16"/>
      <c r="AI192" s="16">
        <v>9</v>
      </c>
      <c r="AJ192" s="16"/>
      <c r="AK192" s="16" t="s">
        <v>358</v>
      </c>
      <c r="AL192" s="16">
        <v>1</v>
      </c>
      <c r="AM192" s="16">
        <v>21001231</v>
      </c>
      <c r="AN192" s="16">
        <v>20210311</v>
      </c>
      <c r="AO192" s="16">
        <v>40200</v>
      </c>
      <c r="AP192" s="16">
        <v>0</v>
      </c>
      <c r="AQ192" s="16">
        <v>20220106</v>
      </c>
    </row>
    <row r="193" spans="1:43" x14ac:dyDescent="0.25">
      <c r="A193" s="16">
        <v>890399047</v>
      </c>
      <c r="B193" s="16" t="s">
        <v>343</v>
      </c>
      <c r="C193" s="16" t="s">
        <v>165</v>
      </c>
      <c r="D193" s="16">
        <v>17004</v>
      </c>
      <c r="E193" s="16" t="s">
        <v>165</v>
      </c>
      <c r="F193" s="16">
        <v>17004</v>
      </c>
      <c r="G193" s="16"/>
      <c r="H193" s="16" t="s">
        <v>826</v>
      </c>
      <c r="I193" s="16" t="s">
        <v>615</v>
      </c>
      <c r="J193" s="75">
        <v>44243</v>
      </c>
      <c r="K193" s="78">
        <v>484700</v>
      </c>
      <c r="L193" s="78">
        <v>484700</v>
      </c>
      <c r="M193" s="16" t="s">
        <v>356</v>
      </c>
      <c r="N193" s="16" t="s">
        <v>93</v>
      </c>
      <c r="O193" s="16"/>
      <c r="P193" s="16"/>
      <c r="Q193" s="16"/>
      <c r="R193" s="16" t="s">
        <v>347</v>
      </c>
      <c r="S193" s="78">
        <v>484700</v>
      </c>
      <c r="T193" s="78">
        <v>0</v>
      </c>
      <c r="U193" s="16"/>
      <c r="V193" s="78">
        <v>484700</v>
      </c>
      <c r="W193" s="16" t="s">
        <v>384</v>
      </c>
      <c r="X193" s="78">
        <v>0</v>
      </c>
      <c r="Y193" s="78">
        <v>484700</v>
      </c>
      <c r="Z193" s="16"/>
      <c r="AA193" s="78"/>
      <c r="AB193" s="16"/>
      <c r="AC193" s="16"/>
      <c r="AD193" s="16"/>
      <c r="AE193" s="16"/>
      <c r="AF193" s="16"/>
      <c r="AG193" s="75">
        <v>44243</v>
      </c>
      <c r="AH193" s="16"/>
      <c r="AI193" s="16">
        <v>9</v>
      </c>
      <c r="AJ193" s="16"/>
      <c r="AK193" s="16" t="s">
        <v>358</v>
      </c>
      <c r="AL193" s="16">
        <v>1</v>
      </c>
      <c r="AM193" s="16">
        <v>21001231</v>
      </c>
      <c r="AN193" s="16">
        <v>20210315</v>
      </c>
      <c r="AO193" s="16">
        <v>484700</v>
      </c>
      <c r="AP193" s="16">
        <v>0</v>
      </c>
      <c r="AQ193" s="16">
        <v>20220106</v>
      </c>
    </row>
    <row r="194" spans="1:43" x14ac:dyDescent="0.25">
      <c r="A194" s="16">
        <v>890399047</v>
      </c>
      <c r="B194" s="16" t="s">
        <v>343</v>
      </c>
      <c r="C194" s="16" t="s">
        <v>165</v>
      </c>
      <c r="D194" s="16">
        <v>17005</v>
      </c>
      <c r="E194" s="16" t="s">
        <v>165</v>
      </c>
      <c r="F194" s="16">
        <v>17005</v>
      </c>
      <c r="G194" s="16"/>
      <c r="H194" s="16" t="s">
        <v>827</v>
      </c>
      <c r="I194" s="16" t="s">
        <v>616</v>
      </c>
      <c r="J194" s="75">
        <v>44243</v>
      </c>
      <c r="K194" s="78">
        <v>455700</v>
      </c>
      <c r="L194" s="78">
        <v>455700</v>
      </c>
      <c r="M194" s="16" t="s">
        <v>356</v>
      </c>
      <c r="N194" s="16" t="s">
        <v>93</v>
      </c>
      <c r="O194" s="16"/>
      <c r="P194" s="16"/>
      <c r="Q194" s="16"/>
      <c r="R194" s="16" t="s">
        <v>347</v>
      </c>
      <c r="S194" s="78">
        <v>455700</v>
      </c>
      <c r="T194" s="78">
        <v>0</v>
      </c>
      <c r="U194" s="16"/>
      <c r="V194" s="78">
        <v>455700</v>
      </c>
      <c r="W194" s="16" t="s">
        <v>383</v>
      </c>
      <c r="X194" s="78">
        <v>0</v>
      </c>
      <c r="Y194" s="78">
        <v>455700</v>
      </c>
      <c r="Z194" s="16"/>
      <c r="AA194" s="78"/>
      <c r="AB194" s="16"/>
      <c r="AC194" s="16"/>
      <c r="AD194" s="16"/>
      <c r="AE194" s="16"/>
      <c r="AF194" s="16"/>
      <c r="AG194" s="75">
        <v>44243</v>
      </c>
      <c r="AH194" s="16"/>
      <c r="AI194" s="16">
        <v>9</v>
      </c>
      <c r="AJ194" s="16"/>
      <c r="AK194" s="16" t="s">
        <v>358</v>
      </c>
      <c r="AL194" s="16">
        <v>1</v>
      </c>
      <c r="AM194" s="16">
        <v>21001231</v>
      </c>
      <c r="AN194" s="16">
        <v>20210311</v>
      </c>
      <c r="AO194" s="16">
        <v>455700</v>
      </c>
      <c r="AP194" s="16">
        <v>0</v>
      </c>
      <c r="AQ194" s="16">
        <v>20220106</v>
      </c>
    </row>
    <row r="195" spans="1:43" x14ac:dyDescent="0.25">
      <c r="A195" s="16">
        <v>890399047</v>
      </c>
      <c r="B195" s="16" t="s">
        <v>343</v>
      </c>
      <c r="C195" s="16" t="s">
        <v>165</v>
      </c>
      <c r="D195" s="16">
        <v>17006</v>
      </c>
      <c r="E195" s="16" t="s">
        <v>165</v>
      </c>
      <c r="F195" s="16">
        <v>17006</v>
      </c>
      <c r="G195" s="16"/>
      <c r="H195" s="16" t="s">
        <v>828</v>
      </c>
      <c r="I195" s="16" t="s">
        <v>617</v>
      </c>
      <c r="J195" s="75">
        <v>44243</v>
      </c>
      <c r="K195" s="78">
        <v>871200</v>
      </c>
      <c r="L195" s="78">
        <v>871200</v>
      </c>
      <c r="M195" s="16" t="s">
        <v>356</v>
      </c>
      <c r="N195" s="16" t="s">
        <v>93</v>
      </c>
      <c r="O195" s="16"/>
      <c r="P195" s="16"/>
      <c r="Q195" s="16"/>
      <c r="R195" s="16" t="s">
        <v>347</v>
      </c>
      <c r="S195" s="78">
        <v>871200</v>
      </c>
      <c r="T195" s="78">
        <v>0</v>
      </c>
      <c r="U195" s="16"/>
      <c r="V195" s="78">
        <v>871200</v>
      </c>
      <c r="W195" s="16" t="s">
        <v>384</v>
      </c>
      <c r="X195" s="78">
        <v>0</v>
      </c>
      <c r="Y195" s="78">
        <v>871200</v>
      </c>
      <c r="Z195" s="16"/>
      <c r="AA195" s="78"/>
      <c r="AB195" s="16"/>
      <c r="AC195" s="16"/>
      <c r="AD195" s="16"/>
      <c r="AE195" s="16"/>
      <c r="AF195" s="16"/>
      <c r="AG195" s="75">
        <v>44243</v>
      </c>
      <c r="AH195" s="16"/>
      <c r="AI195" s="16">
        <v>9</v>
      </c>
      <c r="AJ195" s="16"/>
      <c r="AK195" s="16" t="s">
        <v>358</v>
      </c>
      <c r="AL195" s="16">
        <v>1</v>
      </c>
      <c r="AM195" s="16">
        <v>21001231</v>
      </c>
      <c r="AN195" s="16">
        <v>20210315</v>
      </c>
      <c r="AO195" s="16">
        <v>871200</v>
      </c>
      <c r="AP195" s="16">
        <v>0</v>
      </c>
      <c r="AQ195" s="16">
        <v>20220106</v>
      </c>
    </row>
    <row r="196" spans="1:43" x14ac:dyDescent="0.25">
      <c r="A196" s="16">
        <v>890399047</v>
      </c>
      <c r="B196" s="16" t="s">
        <v>343</v>
      </c>
      <c r="C196" s="16" t="s">
        <v>165</v>
      </c>
      <c r="D196" s="16">
        <v>17007</v>
      </c>
      <c r="E196" s="16" t="s">
        <v>165</v>
      </c>
      <c r="F196" s="16">
        <v>17007</v>
      </c>
      <c r="G196" s="16"/>
      <c r="H196" s="16" t="s">
        <v>829</v>
      </c>
      <c r="I196" s="16" t="s">
        <v>618</v>
      </c>
      <c r="J196" s="75">
        <v>44243</v>
      </c>
      <c r="K196" s="78">
        <v>234100</v>
      </c>
      <c r="L196" s="78">
        <v>234100</v>
      </c>
      <c r="M196" s="16" t="s">
        <v>356</v>
      </c>
      <c r="N196" s="16" t="s">
        <v>93</v>
      </c>
      <c r="O196" s="16"/>
      <c r="P196" s="16"/>
      <c r="Q196" s="16"/>
      <c r="R196" s="16" t="s">
        <v>347</v>
      </c>
      <c r="S196" s="78">
        <v>234100</v>
      </c>
      <c r="T196" s="78">
        <v>0</v>
      </c>
      <c r="U196" s="16"/>
      <c r="V196" s="78">
        <v>234100</v>
      </c>
      <c r="W196" s="16" t="s">
        <v>383</v>
      </c>
      <c r="X196" s="78">
        <v>0</v>
      </c>
      <c r="Y196" s="78">
        <v>234100</v>
      </c>
      <c r="Z196" s="16"/>
      <c r="AA196" s="78"/>
      <c r="AB196" s="16"/>
      <c r="AC196" s="16"/>
      <c r="AD196" s="16"/>
      <c r="AE196" s="16"/>
      <c r="AF196" s="16"/>
      <c r="AG196" s="75">
        <v>44243</v>
      </c>
      <c r="AH196" s="16"/>
      <c r="AI196" s="16">
        <v>9</v>
      </c>
      <c r="AJ196" s="16"/>
      <c r="AK196" s="16" t="s">
        <v>358</v>
      </c>
      <c r="AL196" s="16">
        <v>1</v>
      </c>
      <c r="AM196" s="16">
        <v>21001231</v>
      </c>
      <c r="AN196" s="16">
        <v>20210311</v>
      </c>
      <c r="AO196" s="16">
        <v>234100</v>
      </c>
      <c r="AP196" s="16">
        <v>0</v>
      </c>
      <c r="AQ196" s="16">
        <v>20220106</v>
      </c>
    </row>
    <row r="197" spans="1:43" x14ac:dyDescent="0.25">
      <c r="A197" s="16">
        <v>890399047</v>
      </c>
      <c r="B197" s="16" t="s">
        <v>343</v>
      </c>
      <c r="C197" s="16" t="s">
        <v>165</v>
      </c>
      <c r="D197" s="16">
        <v>17222</v>
      </c>
      <c r="E197" s="16" t="s">
        <v>165</v>
      </c>
      <c r="F197" s="16">
        <v>17222</v>
      </c>
      <c r="G197" s="16"/>
      <c r="H197" s="16" t="s">
        <v>830</v>
      </c>
      <c r="I197" s="16" t="s">
        <v>619</v>
      </c>
      <c r="J197" s="75">
        <v>44244</v>
      </c>
      <c r="K197" s="78">
        <v>40200</v>
      </c>
      <c r="L197" s="78">
        <v>40200</v>
      </c>
      <c r="M197" s="16" t="s">
        <v>356</v>
      </c>
      <c r="N197" s="16" t="s">
        <v>93</v>
      </c>
      <c r="O197" s="16"/>
      <c r="P197" s="16"/>
      <c r="Q197" s="16"/>
      <c r="R197" s="16" t="s">
        <v>347</v>
      </c>
      <c r="S197" s="78">
        <v>40200</v>
      </c>
      <c r="T197" s="78">
        <v>0</v>
      </c>
      <c r="U197" s="16"/>
      <c r="V197" s="78">
        <v>40200</v>
      </c>
      <c r="W197" s="16" t="s">
        <v>384</v>
      </c>
      <c r="X197" s="78">
        <v>0</v>
      </c>
      <c r="Y197" s="78">
        <v>40200</v>
      </c>
      <c r="Z197" s="16"/>
      <c r="AA197" s="78"/>
      <c r="AB197" s="16"/>
      <c r="AC197" s="16"/>
      <c r="AD197" s="16"/>
      <c r="AE197" s="16"/>
      <c r="AF197" s="16"/>
      <c r="AG197" s="75">
        <v>44244</v>
      </c>
      <c r="AH197" s="16"/>
      <c r="AI197" s="16">
        <v>9</v>
      </c>
      <c r="AJ197" s="16"/>
      <c r="AK197" s="16" t="s">
        <v>358</v>
      </c>
      <c r="AL197" s="16">
        <v>1</v>
      </c>
      <c r="AM197" s="16">
        <v>21001231</v>
      </c>
      <c r="AN197" s="16">
        <v>20210315</v>
      </c>
      <c r="AO197" s="16">
        <v>40200</v>
      </c>
      <c r="AP197" s="16">
        <v>0</v>
      </c>
      <c r="AQ197" s="16">
        <v>20220106</v>
      </c>
    </row>
    <row r="198" spans="1:43" x14ac:dyDescent="0.25">
      <c r="A198" s="16">
        <v>890399047</v>
      </c>
      <c r="B198" s="16" t="s">
        <v>343</v>
      </c>
      <c r="C198" s="16" t="s">
        <v>165</v>
      </c>
      <c r="D198" s="16">
        <v>19318</v>
      </c>
      <c r="E198" s="16" t="s">
        <v>165</v>
      </c>
      <c r="F198" s="16">
        <v>19318</v>
      </c>
      <c r="G198" s="16"/>
      <c r="H198" s="16" t="s">
        <v>831</v>
      </c>
      <c r="I198" s="16" t="s">
        <v>620</v>
      </c>
      <c r="J198" s="75">
        <v>44254</v>
      </c>
      <c r="K198" s="78">
        <v>885300</v>
      </c>
      <c r="L198" s="78">
        <v>885300</v>
      </c>
      <c r="M198" s="16" t="s">
        <v>356</v>
      </c>
      <c r="N198" s="16" t="s">
        <v>93</v>
      </c>
      <c r="O198" s="16"/>
      <c r="P198" s="16"/>
      <c r="Q198" s="16"/>
      <c r="R198" s="16" t="s">
        <v>347</v>
      </c>
      <c r="S198" s="78">
        <v>885300</v>
      </c>
      <c r="T198" s="78">
        <v>0</v>
      </c>
      <c r="U198" s="16"/>
      <c r="V198" s="78">
        <v>885300</v>
      </c>
      <c r="W198" s="16" t="s">
        <v>384</v>
      </c>
      <c r="X198" s="78">
        <v>0</v>
      </c>
      <c r="Y198" s="78">
        <v>885300</v>
      </c>
      <c r="Z198" s="16"/>
      <c r="AA198" s="78"/>
      <c r="AB198" s="16"/>
      <c r="AC198" s="16"/>
      <c r="AD198" s="16"/>
      <c r="AE198" s="16"/>
      <c r="AF198" s="16"/>
      <c r="AG198" s="75">
        <v>44254</v>
      </c>
      <c r="AH198" s="16"/>
      <c r="AI198" s="16">
        <v>9</v>
      </c>
      <c r="AJ198" s="16"/>
      <c r="AK198" s="16" t="s">
        <v>358</v>
      </c>
      <c r="AL198" s="16">
        <v>1</v>
      </c>
      <c r="AM198" s="16">
        <v>21001231</v>
      </c>
      <c r="AN198" s="16">
        <v>20210315</v>
      </c>
      <c r="AO198" s="16">
        <v>885300</v>
      </c>
      <c r="AP198" s="16">
        <v>0</v>
      </c>
      <c r="AQ198" s="16">
        <v>20220106</v>
      </c>
    </row>
    <row r="199" spans="1:43" x14ac:dyDescent="0.25">
      <c r="A199" s="16">
        <v>890399047</v>
      </c>
      <c r="B199" s="16" t="s">
        <v>343</v>
      </c>
      <c r="C199" s="16" t="s">
        <v>165</v>
      </c>
      <c r="D199" s="16">
        <v>19339</v>
      </c>
      <c r="E199" s="16" t="s">
        <v>165</v>
      </c>
      <c r="F199" s="16">
        <v>19339</v>
      </c>
      <c r="G199" s="16"/>
      <c r="H199" s="16" t="s">
        <v>832</v>
      </c>
      <c r="I199" s="16" t="s">
        <v>621</v>
      </c>
      <c r="J199" s="75">
        <v>44254</v>
      </c>
      <c r="K199" s="78">
        <v>40200</v>
      </c>
      <c r="L199" s="78">
        <v>40200</v>
      </c>
      <c r="M199" s="16" t="s">
        <v>356</v>
      </c>
      <c r="N199" s="16" t="s">
        <v>93</v>
      </c>
      <c r="O199" s="16"/>
      <c r="P199" s="16"/>
      <c r="Q199" s="16"/>
      <c r="R199" s="16" t="s">
        <v>347</v>
      </c>
      <c r="S199" s="78">
        <v>40200</v>
      </c>
      <c r="T199" s="78">
        <v>0</v>
      </c>
      <c r="U199" s="16"/>
      <c r="V199" s="78">
        <v>40200</v>
      </c>
      <c r="W199" s="16" t="s">
        <v>384</v>
      </c>
      <c r="X199" s="78">
        <v>0</v>
      </c>
      <c r="Y199" s="78">
        <v>40200</v>
      </c>
      <c r="Z199" s="16"/>
      <c r="AA199" s="78"/>
      <c r="AB199" s="16"/>
      <c r="AC199" s="16"/>
      <c r="AD199" s="16"/>
      <c r="AE199" s="16"/>
      <c r="AF199" s="16"/>
      <c r="AG199" s="75">
        <v>44254</v>
      </c>
      <c r="AH199" s="16"/>
      <c r="AI199" s="16">
        <v>9</v>
      </c>
      <c r="AJ199" s="16"/>
      <c r="AK199" s="16" t="s">
        <v>358</v>
      </c>
      <c r="AL199" s="16">
        <v>1</v>
      </c>
      <c r="AM199" s="16">
        <v>21001231</v>
      </c>
      <c r="AN199" s="16">
        <v>20210315</v>
      </c>
      <c r="AO199" s="16">
        <v>40200</v>
      </c>
      <c r="AP199" s="16">
        <v>0</v>
      </c>
      <c r="AQ199" s="16">
        <v>20220106</v>
      </c>
    </row>
    <row r="200" spans="1:43" x14ac:dyDescent="0.25">
      <c r="A200" s="16">
        <v>890399047</v>
      </c>
      <c r="B200" s="16" t="s">
        <v>343</v>
      </c>
      <c r="C200" s="16" t="s">
        <v>165</v>
      </c>
      <c r="D200" s="16">
        <v>19360</v>
      </c>
      <c r="E200" s="16" t="s">
        <v>165</v>
      </c>
      <c r="F200" s="16">
        <v>19360</v>
      </c>
      <c r="G200" s="16"/>
      <c r="H200" s="16" t="s">
        <v>833</v>
      </c>
      <c r="I200" s="16" t="s">
        <v>622</v>
      </c>
      <c r="J200" s="75">
        <v>44254</v>
      </c>
      <c r="K200" s="78">
        <v>166200</v>
      </c>
      <c r="L200" s="78">
        <v>166200</v>
      </c>
      <c r="M200" s="16" t="s">
        <v>356</v>
      </c>
      <c r="N200" s="16" t="s">
        <v>93</v>
      </c>
      <c r="O200" s="16"/>
      <c r="P200" s="16"/>
      <c r="Q200" s="16"/>
      <c r="R200" s="16" t="s">
        <v>347</v>
      </c>
      <c r="S200" s="78">
        <v>166200</v>
      </c>
      <c r="T200" s="78">
        <v>0</v>
      </c>
      <c r="U200" s="16"/>
      <c r="V200" s="78">
        <v>166200</v>
      </c>
      <c r="W200" s="16" t="s">
        <v>384</v>
      </c>
      <c r="X200" s="78">
        <v>0</v>
      </c>
      <c r="Y200" s="78">
        <v>166200</v>
      </c>
      <c r="Z200" s="16"/>
      <c r="AA200" s="78"/>
      <c r="AB200" s="16"/>
      <c r="AC200" s="16"/>
      <c r="AD200" s="16"/>
      <c r="AE200" s="16"/>
      <c r="AF200" s="16"/>
      <c r="AG200" s="75">
        <v>44254</v>
      </c>
      <c r="AH200" s="16"/>
      <c r="AI200" s="16">
        <v>9</v>
      </c>
      <c r="AJ200" s="16"/>
      <c r="AK200" s="16" t="s">
        <v>358</v>
      </c>
      <c r="AL200" s="16">
        <v>1</v>
      </c>
      <c r="AM200" s="16">
        <v>21001231</v>
      </c>
      <c r="AN200" s="16">
        <v>20210315</v>
      </c>
      <c r="AO200" s="16">
        <v>166200</v>
      </c>
      <c r="AP200" s="16">
        <v>0</v>
      </c>
      <c r="AQ200" s="16">
        <v>20220106</v>
      </c>
    </row>
    <row r="201" spans="1:43" x14ac:dyDescent="0.25">
      <c r="A201" s="16">
        <v>890399047</v>
      </c>
      <c r="B201" s="16" t="s">
        <v>343</v>
      </c>
      <c r="C201" s="16" t="s">
        <v>165</v>
      </c>
      <c r="D201" s="16">
        <v>19371</v>
      </c>
      <c r="E201" s="16" t="s">
        <v>165</v>
      </c>
      <c r="F201" s="16">
        <v>19371</v>
      </c>
      <c r="G201" s="16"/>
      <c r="H201" s="16" t="s">
        <v>834</v>
      </c>
      <c r="I201" s="16" t="s">
        <v>623</v>
      </c>
      <c r="J201" s="75">
        <v>44254</v>
      </c>
      <c r="K201" s="78">
        <v>40200</v>
      </c>
      <c r="L201" s="78">
        <v>40200</v>
      </c>
      <c r="M201" s="16" t="s">
        <v>356</v>
      </c>
      <c r="N201" s="16" t="s">
        <v>93</v>
      </c>
      <c r="O201" s="16"/>
      <c r="P201" s="16"/>
      <c r="Q201" s="16"/>
      <c r="R201" s="16" t="s">
        <v>347</v>
      </c>
      <c r="S201" s="78">
        <v>40200</v>
      </c>
      <c r="T201" s="78">
        <v>0</v>
      </c>
      <c r="U201" s="16"/>
      <c r="V201" s="78">
        <v>40200</v>
      </c>
      <c r="W201" s="16" t="s">
        <v>383</v>
      </c>
      <c r="X201" s="78">
        <v>0</v>
      </c>
      <c r="Y201" s="78">
        <v>40200</v>
      </c>
      <c r="Z201" s="16"/>
      <c r="AA201" s="78"/>
      <c r="AB201" s="16"/>
      <c r="AC201" s="16"/>
      <c r="AD201" s="16"/>
      <c r="AE201" s="16"/>
      <c r="AF201" s="16"/>
      <c r="AG201" s="75">
        <v>44254</v>
      </c>
      <c r="AH201" s="16"/>
      <c r="AI201" s="16">
        <v>9</v>
      </c>
      <c r="AJ201" s="16"/>
      <c r="AK201" s="16" t="s">
        <v>358</v>
      </c>
      <c r="AL201" s="16">
        <v>1</v>
      </c>
      <c r="AM201" s="16">
        <v>21001231</v>
      </c>
      <c r="AN201" s="16">
        <v>20210311</v>
      </c>
      <c r="AO201" s="16">
        <v>40200</v>
      </c>
      <c r="AP201" s="16">
        <v>0</v>
      </c>
      <c r="AQ201" s="16">
        <v>20220106</v>
      </c>
    </row>
    <row r="202" spans="1:43" x14ac:dyDescent="0.25">
      <c r="A202" s="16">
        <v>890399047</v>
      </c>
      <c r="B202" s="16" t="s">
        <v>343</v>
      </c>
      <c r="C202" s="16" t="s">
        <v>165</v>
      </c>
      <c r="D202" s="16">
        <v>19411</v>
      </c>
      <c r="E202" s="16" t="s">
        <v>165</v>
      </c>
      <c r="F202" s="16">
        <v>19411</v>
      </c>
      <c r="G202" s="16"/>
      <c r="H202" s="16" t="s">
        <v>835</v>
      </c>
      <c r="I202" s="16" t="s">
        <v>624</v>
      </c>
      <c r="J202" s="75">
        <v>44254</v>
      </c>
      <c r="K202" s="78">
        <v>40200</v>
      </c>
      <c r="L202" s="78">
        <v>40200</v>
      </c>
      <c r="M202" s="16" t="s">
        <v>356</v>
      </c>
      <c r="N202" s="16" t="s">
        <v>93</v>
      </c>
      <c r="O202" s="16"/>
      <c r="P202" s="16"/>
      <c r="Q202" s="16"/>
      <c r="R202" s="16" t="s">
        <v>347</v>
      </c>
      <c r="S202" s="78">
        <v>40200</v>
      </c>
      <c r="T202" s="78">
        <v>0</v>
      </c>
      <c r="U202" s="16"/>
      <c r="V202" s="78">
        <v>40200</v>
      </c>
      <c r="W202" s="16" t="s">
        <v>384</v>
      </c>
      <c r="X202" s="78">
        <v>0</v>
      </c>
      <c r="Y202" s="78">
        <v>40200</v>
      </c>
      <c r="Z202" s="16"/>
      <c r="AA202" s="78"/>
      <c r="AB202" s="16"/>
      <c r="AC202" s="16"/>
      <c r="AD202" s="16"/>
      <c r="AE202" s="16"/>
      <c r="AF202" s="16"/>
      <c r="AG202" s="75">
        <v>44254</v>
      </c>
      <c r="AH202" s="16"/>
      <c r="AI202" s="16">
        <v>9</v>
      </c>
      <c r="AJ202" s="16"/>
      <c r="AK202" s="16" t="s">
        <v>358</v>
      </c>
      <c r="AL202" s="16">
        <v>1</v>
      </c>
      <c r="AM202" s="16">
        <v>21001231</v>
      </c>
      <c r="AN202" s="16">
        <v>20210315</v>
      </c>
      <c r="AO202" s="16">
        <v>40200</v>
      </c>
      <c r="AP202" s="16">
        <v>0</v>
      </c>
      <c r="AQ202" s="16">
        <v>20220106</v>
      </c>
    </row>
    <row r="203" spans="1:43" x14ac:dyDescent="0.25">
      <c r="A203" s="16">
        <v>890399047</v>
      </c>
      <c r="B203" s="16" t="s">
        <v>343</v>
      </c>
      <c r="C203" s="16" t="s">
        <v>165</v>
      </c>
      <c r="D203" s="16">
        <v>19417</v>
      </c>
      <c r="E203" s="16" t="s">
        <v>165</v>
      </c>
      <c r="F203" s="16">
        <v>19417</v>
      </c>
      <c r="G203" s="16"/>
      <c r="H203" s="16" t="s">
        <v>836</v>
      </c>
      <c r="I203" s="16" t="s">
        <v>625</v>
      </c>
      <c r="J203" s="75">
        <v>44254</v>
      </c>
      <c r="K203" s="78">
        <v>151000</v>
      </c>
      <c r="L203" s="78">
        <v>151000</v>
      </c>
      <c r="M203" s="16" t="s">
        <v>356</v>
      </c>
      <c r="N203" s="16" t="s">
        <v>93</v>
      </c>
      <c r="O203" s="16"/>
      <c r="P203" s="16"/>
      <c r="Q203" s="16"/>
      <c r="R203" s="16" t="s">
        <v>347</v>
      </c>
      <c r="S203" s="78">
        <v>151000</v>
      </c>
      <c r="T203" s="78">
        <v>0</v>
      </c>
      <c r="U203" s="16"/>
      <c r="V203" s="78">
        <v>151000</v>
      </c>
      <c r="W203" s="16" t="s">
        <v>384</v>
      </c>
      <c r="X203" s="78">
        <v>0</v>
      </c>
      <c r="Y203" s="78">
        <v>151000</v>
      </c>
      <c r="Z203" s="16"/>
      <c r="AA203" s="78"/>
      <c r="AB203" s="16"/>
      <c r="AC203" s="16"/>
      <c r="AD203" s="16"/>
      <c r="AE203" s="16"/>
      <c r="AF203" s="16"/>
      <c r="AG203" s="75">
        <v>44254</v>
      </c>
      <c r="AH203" s="16"/>
      <c r="AI203" s="16">
        <v>9</v>
      </c>
      <c r="AJ203" s="16"/>
      <c r="AK203" s="16" t="s">
        <v>358</v>
      </c>
      <c r="AL203" s="16">
        <v>1</v>
      </c>
      <c r="AM203" s="16">
        <v>21001231</v>
      </c>
      <c r="AN203" s="16">
        <v>20210315</v>
      </c>
      <c r="AO203" s="16">
        <v>151000</v>
      </c>
      <c r="AP203" s="16">
        <v>0</v>
      </c>
      <c r="AQ203" s="16">
        <v>20220106</v>
      </c>
    </row>
    <row r="204" spans="1:43" x14ac:dyDescent="0.25">
      <c r="A204" s="16">
        <v>890399047</v>
      </c>
      <c r="B204" s="16" t="s">
        <v>343</v>
      </c>
      <c r="C204" s="16" t="s">
        <v>165</v>
      </c>
      <c r="D204" s="16">
        <v>19424</v>
      </c>
      <c r="E204" s="16" t="s">
        <v>165</v>
      </c>
      <c r="F204" s="16">
        <v>19424</v>
      </c>
      <c r="G204" s="16"/>
      <c r="H204" s="16" t="s">
        <v>837</v>
      </c>
      <c r="I204" s="16" t="s">
        <v>626</v>
      </c>
      <c r="J204" s="75">
        <v>44254</v>
      </c>
      <c r="K204" s="78">
        <v>40200</v>
      </c>
      <c r="L204" s="78">
        <v>40200</v>
      </c>
      <c r="M204" s="16" t="s">
        <v>356</v>
      </c>
      <c r="N204" s="16" t="s">
        <v>93</v>
      </c>
      <c r="O204" s="16"/>
      <c r="P204" s="16"/>
      <c r="Q204" s="16"/>
      <c r="R204" s="16" t="s">
        <v>347</v>
      </c>
      <c r="S204" s="78">
        <v>40200</v>
      </c>
      <c r="T204" s="78">
        <v>0</v>
      </c>
      <c r="U204" s="16"/>
      <c r="V204" s="78">
        <v>40200</v>
      </c>
      <c r="W204" s="16" t="s">
        <v>383</v>
      </c>
      <c r="X204" s="78">
        <v>0</v>
      </c>
      <c r="Y204" s="78">
        <v>40200</v>
      </c>
      <c r="Z204" s="16"/>
      <c r="AA204" s="78"/>
      <c r="AB204" s="16"/>
      <c r="AC204" s="16"/>
      <c r="AD204" s="16"/>
      <c r="AE204" s="16"/>
      <c r="AF204" s="16"/>
      <c r="AG204" s="75">
        <v>44254</v>
      </c>
      <c r="AH204" s="16"/>
      <c r="AI204" s="16">
        <v>9</v>
      </c>
      <c r="AJ204" s="16"/>
      <c r="AK204" s="16" t="s">
        <v>358</v>
      </c>
      <c r="AL204" s="16">
        <v>1</v>
      </c>
      <c r="AM204" s="16">
        <v>21001231</v>
      </c>
      <c r="AN204" s="16">
        <v>20210311</v>
      </c>
      <c r="AO204" s="16">
        <v>40200</v>
      </c>
      <c r="AP204" s="16">
        <v>0</v>
      </c>
      <c r="AQ204" s="16">
        <v>20220106</v>
      </c>
    </row>
    <row r="205" spans="1:43" x14ac:dyDescent="0.25">
      <c r="A205" s="16">
        <v>890399047</v>
      </c>
      <c r="B205" s="16" t="s">
        <v>343</v>
      </c>
      <c r="C205" s="16" t="s">
        <v>165</v>
      </c>
      <c r="D205" s="16">
        <v>19455</v>
      </c>
      <c r="E205" s="16" t="s">
        <v>165</v>
      </c>
      <c r="F205" s="16">
        <v>19455</v>
      </c>
      <c r="G205" s="16"/>
      <c r="H205" s="16" t="s">
        <v>838</v>
      </c>
      <c r="I205" s="16" t="s">
        <v>627</v>
      </c>
      <c r="J205" s="75">
        <v>44254</v>
      </c>
      <c r="K205" s="78">
        <v>40200</v>
      </c>
      <c r="L205" s="78">
        <v>40200</v>
      </c>
      <c r="M205" s="16" t="s">
        <v>356</v>
      </c>
      <c r="N205" s="16" t="s">
        <v>93</v>
      </c>
      <c r="O205" s="16"/>
      <c r="P205" s="16"/>
      <c r="Q205" s="16"/>
      <c r="R205" s="16" t="s">
        <v>347</v>
      </c>
      <c r="S205" s="78">
        <v>40200</v>
      </c>
      <c r="T205" s="78">
        <v>0</v>
      </c>
      <c r="U205" s="16"/>
      <c r="V205" s="78">
        <v>40200</v>
      </c>
      <c r="W205" s="16" t="s">
        <v>383</v>
      </c>
      <c r="X205" s="78">
        <v>0</v>
      </c>
      <c r="Y205" s="78">
        <v>40200</v>
      </c>
      <c r="Z205" s="16"/>
      <c r="AA205" s="78"/>
      <c r="AB205" s="16"/>
      <c r="AC205" s="16"/>
      <c r="AD205" s="16"/>
      <c r="AE205" s="16"/>
      <c r="AF205" s="16"/>
      <c r="AG205" s="75">
        <v>44254</v>
      </c>
      <c r="AH205" s="16"/>
      <c r="AI205" s="16">
        <v>9</v>
      </c>
      <c r="AJ205" s="16"/>
      <c r="AK205" s="16" t="s">
        <v>358</v>
      </c>
      <c r="AL205" s="16">
        <v>1</v>
      </c>
      <c r="AM205" s="16">
        <v>21001231</v>
      </c>
      <c r="AN205" s="16">
        <v>20210311</v>
      </c>
      <c r="AO205" s="16">
        <v>40200</v>
      </c>
      <c r="AP205" s="16">
        <v>0</v>
      </c>
      <c r="AQ205" s="16">
        <v>20220106</v>
      </c>
    </row>
    <row r="206" spans="1:43" x14ac:dyDescent="0.25">
      <c r="A206" s="16">
        <v>890399047</v>
      </c>
      <c r="B206" s="16" t="s">
        <v>343</v>
      </c>
      <c r="C206" s="16" t="s">
        <v>165</v>
      </c>
      <c r="D206" s="16">
        <v>19626</v>
      </c>
      <c r="E206" s="16" t="s">
        <v>165</v>
      </c>
      <c r="F206" s="16">
        <v>19626</v>
      </c>
      <c r="G206" s="16"/>
      <c r="H206" s="16" t="s">
        <v>839</v>
      </c>
      <c r="I206" s="16" t="s">
        <v>628</v>
      </c>
      <c r="J206" s="75">
        <v>44254</v>
      </c>
      <c r="K206" s="78">
        <v>498582</v>
      </c>
      <c r="L206" s="78">
        <v>498582</v>
      </c>
      <c r="M206" s="16" t="s">
        <v>356</v>
      </c>
      <c r="N206" s="16" t="s">
        <v>93</v>
      </c>
      <c r="O206" s="16"/>
      <c r="P206" s="16"/>
      <c r="Q206" s="16"/>
      <c r="R206" s="16" t="s">
        <v>347</v>
      </c>
      <c r="S206" s="78">
        <v>498582</v>
      </c>
      <c r="T206" s="78">
        <v>0</v>
      </c>
      <c r="U206" s="16"/>
      <c r="V206" s="78">
        <v>498582</v>
      </c>
      <c r="W206" s="16" t="s">
        <v>383</v>
      </c>
      <c r="X206" s="78">
        <v>0</v>
      </c>
      <c r="Y206" s="78">
        <v>498582</v>
      </c>
      <c r="Z206" s="16"/>
      <c r="AA206" s="78"/>
      <c r="AB206" s="16"/>
      <c r="AC206" s="16"/>
      <c r="AD206" s="16"/>
      <c r="AE206" s="16"/>
      <c r="AF206" s="16"/>
      <c r="AG206" s="75">
        <v>44254</v>
      </c>
      <c r="AH206" s="16"/>
      <c r="AI206" s="16">
        <v>9</v>
      </c>
      <c r="AJ206" s="16"/>
      <c r="AK206" s="16" t="s">
        <v>358</v>
      </c>
      <c r="AL206" s="16">
        <v>1</v>
      </c>
      <c r="AM206" s="16">
        <v>21001231</v>
      </c>
      <c r="AN206" s="16">
        <v>20210311</v>
      </c>
      <c r="AO206" s="16">
        <v>498582</v>
      </c>
      <c r="AP206" s="16">
        <v>0</v>
      </c>
      <c r="AQ206" s="16">
        <v>20220106</v>
      </c>
    </row>
    <row r="207" spans="1:43" x14ac:dyDescent="0.25">
      <c r="A207" s="16">
        <v>890399047</v>
      </c>
      <c r="B207" s="16" t="s">
        <v>343</v>
      </c>
      <c r="C207" s="16" t="s">
        <v>165</v>
      </c>
      <c r="D207" s="16">
        <v>23985</v>
      </c>
      <c r="E207" s="16" t="s">
        <v>165</v>
      </c>
      <c r="F207" s="16">
        <v>23985</v>
      </c>
      <c r="G207" s="16"/>
      <c r="H207" s="16" t="s">
        <v>840</v>
      </c>
      <c r="I207" s="16" t="s">
        <v>629</v>
      </c>
      <c r="J207" s="75">
        <v>44285</v>
      </c>
      <c r="K207" s="78">
        <v>722500</v>
      </c>
      <c r="L207" s="78">
        <v>722500</v>
      </c>
      <c r="M207" s="16" t="s">
        <v>356</v>
      </c>
      <c r="N207" s="16" t="s">
        <v>93</v>
      </c>
      <c r="O207" s="16"/>
      <c r="P207" s="16"/>
      <c r="Q207" s="16"/>
      <c r="R207" s="16" t="s">
        <v>347</v>
      </c>
      <c r="S207" s="78">
        <v>722500</v>
      </c>
      <c r="T207" s="78">
        <v>0</v>
      </c>
      <c r="U207" s="16"/>
      <c r="V207" s="78">
        <v>722500</v>
      </c>
      <c r="W207" s="16" t="s">
        <v>385</v>
      </c>
      <c r="X207" s="78">
        <v>0</v>
      </c>
      <c r="Y207" s="78">
        <v>722500</v>
      </c>
      <c r="Z207" s="16"/>
      <c r="AA207" s="78"/>
      <c r="AB207" s="16"/>
      <c r="AC207" s="16"/>
      <c r="AD207" s="16"/>
      <c r="AE207" s="16"/>
      <c r="AF207" s="16"/>
      <c r="AG207" s="75">
        <v>44285</v>
      </c>
      <c r="AH207" s="16"/>
      <c r="AI207" s="16">
        <v>9</v>
      </c>
      <c r="AJ207" s="16"/>
      <c r="AK207" s="16" t="s">
        <v>358</v>
      </c>
      <c r="AL207" s="16">
        <v>1</v>
      </c>
      <c r="AM207" s="16">
        <v>21001231</v>
      </c>
      <c r="AN207" s="16">
        <v>20210605</v>
      </c>
      <c r="AO207" s="16">
        <v>722500</v>
      </c>
      <c r="AP207" s="16">
        <v>0</v>
      </c>
      <c r="AQ207" s="16">
        <v>20220106</v>
      </c>
    </row>
    <row r="208" spans="1:43" x14ac:dyDescent="0.25">
      <c r="A208" s="16">
        <v>890399047</v>
      </c>
      <c r="B208" s="16" t="s">
        <v>343</v>
      </c>
      <c r="C208" s="16" t="s">
        <v>165</v>
      </c>
      <c r="D208" s="16">
        <v>23989</v>
      </c>
      <c r="E208" s="16" t="s">
        <v>165</v>
      </c>
      <c r="F208" s="16">
        <v>23989</v>
      </c>
      <c r="G208" s="16"/>
      <c r="H208" s="16" t="s">
        <v>841</v>
      </c>
      <c r="I208" s="16" t="s">
        <v>630</v>
      </c>
      <c r="J208" s="75">
        <v>44285</v>
      </c>
      <c r="K208" s="78">
        <v>40200</v>
      </c>
      <c r="L208" s="78">
        <v>40200</v>
      </c>
      <c r="M208" s="16" t="s">
        <v>356</v>
      </c>
      <c r="N208" s="16" t="s">
        <v>93</v>
      </c>
      <c r="O208" s="16"/>
      <c r="P208" s="16"/>
      <c r="Q208" s="16"/>
      <c r="R208" s="16" t="s">
        <v>347</v>
      </c>
      <c r="S208" s="78">
        <v>40200</v>
      </c>
      <c r="T208" s="78">
        <v>0</v>
      </c>
      <c r="U208" s="16"/>
      <c r="V208" s="78">
        <v>40200</v>
      </c>
      <c r="W208" s="16" t="s">
        <v>386</v>
      </c>
      <c r="X208" s="78">
        <v>0</v>
      </c>
      <c r="Y208" s="78">
        <v>40200</v>
      </c>
      <c r="Z208" s="16"/>
      <c r="AA208" s="78"/>
      <c r="AB208" s="16"/>
      <c r="AC208" s="16"/>
      <c r="AD208" s="16"/>
      <c r="AE208" s="16"/>
      <c r="AF208" s="16"/>
      <c r="AG208" s="75">
        <v>44285</v>
      </c>
      <c r="AH208" s="16"/>
      <c r="AI208" s="16">
        <v>9</v>
      </c>
      <c r="AJ208" s="16"/>
      <c r="AK208" s="16" t="s">
        <v>358</v>
      </c>
      <c r="AL208" s="16">
        <v>1</v>
      </c>
      <c r="AM208" s="16">
        <v>21001231</v>
      </c>
      <c r="AN208" s="16">
        <v>20210605</v>
      </c>
      <c r="AO208" s="16">
        <v>40200</v>
      </c>
      <c r="AP208" s="16">
        <v>0</v>
      </c>
      <c r="AQ208" s="16">
        <v>20220106</v>
      </c>
    </row>
    <row r="209" spans="1:43" x14ac:dyDescent="0.25">
      <c r="A209" s="16">
        <v>890399047</v>
      </c>
      <c r="B209" s="16" t="s">
        <v>343</v>
      </c>
      <c r="C209" s="16" t="s">
        <v>165</v>
      </c>
      <c r="D209" s="16">
        <v>24001</v>
      </c>
      <c r="E209" s="16" t="s">
        <v>165</v>
      </c>
      <c r="F209" s="16">
        <v>24001</v>
      </c>
      <c r="G209" s="16"/>
      <c r="H209" s="16" t="s">
        <v>842</v>
      </c>
      <c r="I209" s="16" t="s">
        <v>631</v>
      </c>
      <c r="J209" s="75">
        <v>44285</v>
      </c>
      <c r="K209" s="78">
        <v>40200</v>
      </c>
      <c r="L209" s="78">
        <v>40200</v>
      </c>
      <c r="M209" s="16" t="s">
        <v>356</v>
      </c>
      <c r="N209" s="16" t="s">
        <v>93</v>
      </c>
      <c r="O209" s="16"/>
      <c r="P209" s="16"/>
      <c r="Q209" s="16"/>
      <c r="R209" s="16" t="s">
        <v>347</v>
      </c>
      <c r="S209" s="78">
        <v>40200</v>
      </c>
      <c r="T209" s="78">
        <v>0</v>
      </c>
      <c r="U209" s="16"/>
      <c r="V209" s="78">
        <v>40200</v>
      </c>
      <c r="W209" s="16" t="s">
        <v>387</v>
      </c>
      <c r="X209" s="78">
        <v>0</v>
      </c>
      <c r="Y209" s="78">
        <v>40200</v>
      </c>
      <c r="Z209" s="16"/>
      <c r="AA209" s="78"/>
      <c r="AB209" s="16"/>
      <c r="AC209" s="16"/>
      <c r="AD209" s="16"/>
      <c r="AE209" s="16"/>
      <c r="AF209" s="16"/>
      <c r="AG209" s="75">
        <v>44285</v>
      </c>
      <c r="AH209" s="16"/>
      <c r="AI209" s="16">
        <v>9</v>
      </c>
      <c r="AJ209" s="16"/>
      <c r="AK209" s="16" t="s">
        <v>358</v>
      </c>
      <c r="AL209" s="16">
        <v>1</v>
      </c>
      <c r="AM209" s="16">
        <v>21001231</v>
      </c>
      <c r="AN209" s="16">
        <v>20210604</v>
      </c>
      <c r="AO209" s="16">
        <v>40200</v>
      </c>
      <c r="AP209" s="16">
        <v>0</v>
      </c>
      <c r="AQ209" s="16">
        <v>20220106</v>
      </c>
    </row>
    <row r="210" spans="1:43" x14ac:dyDescent="0.25">
      <c r="A210" s="16">
        <v>890399047</v>
      </c>
      <c r="B210" s="16" t="s">
        <v>343</v>
      </c>
      <c r="C210" s="16" t="s">
        <v>165</v>
      </c>
      <c r="D210" s="16">
        <v>24106</v>
      </c>
      <c r="E210" s="16" t="s">
        <v>165</v>
      </c>
      <c r="F210" s="16">
        <v>24106</v>
      </c>
      <c r="G210" s="16"/>
      <c r="H210" s="16" t="s">
        <v>843</v>
      </c>
      <c r="I210" s="16" t="s">
        <v>632</v>
      </c>
      <c r="J210" s="75">
        <v>44286</v>
      </c>
      <c r="K210" s="78">
        <v>40200</v>
      </c>
      <c r="L210" s="78">
        <v>40200</v>
      </c>
      <c r="M210" s="16" t="s">
        <v>356</v>
      </c>
      <c r="N210" s="16" t="s">
        <v>93</v>
      </c>
      <c r="O210" s="16"/>
      <c r="P210" s="16"/>
      <c r="Q210" s="16"/>
      <c r="R210" s="16" t="s">
        <v>347</v>
      </c>
      <c r="S210" s="78">
        <v>40200</v>
      </c>
      <c r="T210" s="78">
        <v>0</v>
      </c>
      <c r="U210" s="16"/>
      <c r="V210" s="78">
        <v>40200</v>
      </c>
      <c r="W210" s="16" t="s">
        <v>387</v>
      </c>
      <c r="X210" s="78">
        <v>0</v>
      </c>
      <c r="Y210" s="78">
        <v>40200</v>
      </c>
      <c r="Z210" s="16"/>
      <c r="AA210" s="78"/>
      <c r="AB210" s="16"/>
      <c r="AC210" s="16"/>
      <c r="AD210" s="16"/>
      <c r="AE210" s="16"/>
      <c r="AF210" s="16"/>
      <c r="AG210" s="75">
        <v>44286</v>
      </c>
      <c r="AH210" s="16"/>
      <c r="AI210" s="16">
        <v>9</v>
      </c>
      <c r="AJ210" s="16"/>
      <c r="AK210" s="16" t="s">
        <v>358</v>
      </c>
      <c r="AL210" s="16">
        <v>1</v>
      </c>
      <c r="AM210" s="16">
        <v>21001231</v>
      </c>
      <c r="AN210" s="16">
        <v>20210604</v>
      </c>
      <c r="AO210" s="16">
        <v>40200</v>
      </c>
      <c r="AP210" s="16">
        <v>0</v>
      </c>
      <c r="AQ210" s="16">
        <v>20220106</v>
      </c>
    </row>
    <row r="211" spans="1:43" x14ac:dyDescent="0.25">
      <c r="A211" s="16">
        <v>890399047</v>
      </c>
      <c r="B211" s="16" t="s">
        <v>343</v>
      </c>
      <c r="C211" s="16" t="s">
        <v>70</v>
      </c>
      <c r="D211" s="16">
        <v>258224</v>
      </c>
      <c r="E211" s="16" t="s">
        <v>70</v>
      </c>
      <c r="F211" s="16">
        <v>258224</v>
      </c>
      <c r="G211" s="16"/>
      <c r="H211" s="16" t="s">
        <v>844</v>
      </c>
      <c r="I211" s="16" t="s">
        <v>633</v>
      </c>
      <c r="J211" s="75">
        <v>43839</v>
      </c>
      <c r="K211" s="78">
        <v>6946445</v>
      </c>
      <c r="L211" s="78">
        <v>6946445</v>
      </c>
      <c r="M211" s="16" t="s">
        <v>356</v>
      </c>
      <c r="N211" s="16" t="s">
        <v>93</v>
      </c>
      <c r="O211" s="16"/>
      <c r="P211" s="16"/>
      <c r="Q211" s="16"/>
      <c r="R211" s="16" t="s">
        <v>347</v>
      </c>
      <c r="S211" s="78">
        <v>6946445</v>
      </c>
      <c r="T211" s="78">
        <v>0</v>
      </c>
      <c r="U211" s="16"/>
      <c r="V211" s="78">
        <v>6946445</v>
      </c>
      <c r="W211" s="16" t="s">
        <v>388</v>
      </c>
      <c r="X211" s="78">
        <v>0</v>
      </c>
      <c r="Y211" s="78">
        <v>6946445</v>
      </c>
      <c r="Z211" s="16"/>
      <c r="AA211" s="78"/>
      <c r="AB211" s="16"/>
      <c r="AC211" s="16"/>
      <c r="AD211" s="16"/>
      <c r="AE211" s="16"/>
      <c r="AF211" s="16"/>
      <c r="AG211" s="75">
        <v>43839</v>
      </c>
      <c r="AH211" s="16"/>
      <c r="AI211" s="16">
        <v>9</v>
      </c>
      <c r="AJ211" s="16"/>
      <c r="AK211" s="16" t="s">
        <v>358</v>
      </c>
      <c r="AL211" s="16">
        <v>1</v>
      </c>
      <c r="AM211" s="16">
        <v>21001231</v>
      </c>
      <c r="AN211" s="16">
        <v>20200110</v>
      </c>
      <c r="AO211" s="16">
        <v>6946445</v>
      </c>
      <c r="AP211" s="16">
        <v>0</v>
      </c>
      <c r="AQ211" s="16">
        <v>20220106</v>
      </c>
    </row>
    <row r="212" spans="1:43" x14ac:dyDescent="0.25">
      <c r="A212" s="16">
        <v>890399047</v>
      </c>
      <c r="B212" s="16" t="s">
        <v>343</v>
      </c>
      <c r="C212" s="16" t="s">
        <v>70</v>
      </c>
      <c r="D212" s="16">
        <v>293636</v>
      </c>
      <c r="E212" s="16" t="s">
        <v>70</v>
      </c>
      <c r="F212" s="16">
        <v>293636</v>
      </c>
      <c r="G212" s="16"/>
      <c r="H212" s="16" t="s">
        <v>845</v>
      </c>
      <c r="I212" s="16" t="s">
        <v>634</v>
      </c>
      <c r="J212" s="75">
        <v>44037</v>
      </c>
      <c r="K212" s="78">
        <v>296857</v>
      </c>
      <c r="L212" s="78">
        <v>296857</v>
      </c>
      <c r="M212" s="16" t="s">
        <v>356</v>
      </c>
      <c r="N212" s="16" t="s">
        <v>93</v>
      </c>
      <c r="O212" s="16"/>
      <c r="P212" s="16"/>
      <c r="Q212" s="16"/>
      <c r="R212" s="16" t="s">
        <v>347</v>
      </c>
      <c r="S212" s="78">
        <v>296857</v>
      </c>
      <c r="T212" s="78">
        <v>0</v>
      </c>
      <c r="U212" s="16"/>
      <c r="V212" s="78">
        <v>296857</v>
      </c>
      <c r="W212" s="16" t="s">
        <v>389</v>
      </c>
      <c r="X212" s="78">
        <v>0</v>
      </c>
      <c r="Y212" s="78">
        <v>296857</v>
      </c>
      <c r="Z212" s="16"/>
      <c r="AA212" s="78"/>
      <c r="AB212" s="16"/>
      <c r="AC212" s="16"/>
      <c r="AD212" s="16"/>
      <c r="AE212" s="16"/>
      <c r="AF212" s="16"/>
      <c r="AG212" s="75">
        <v>44037</v>
      </c>
      <c r="AH212" s="16"/>
      <c r="AI212" s="16">
        <v>9</v>
      </c>
      <c r="AJ212" s="16"/>
      <c r="AK212" s="16" t="s">
        <v>358</v>
      </c>
      <c r="AL212" s="16">
        <v>1</v>
      </c>
      <c r="AM212" s="16">
        <v>21001231</v>
      </c>
      <c r="AN212" s="16">
        <v>20200816</v>
      </c>
      <c r="AO212" s="16">
        <v>296857</v>
      </c>
      <c r="AP212" s="16">
        <v>0</v>
      </c>
      <c r="AQ212" s="16">
        <v>20220106</v>
      </c>
    </row>
    <row r="213" spans="1:43" x14ac:dyDescent="0.25">
      <c r="A213" s="16">
        <v>890399047</v>
      </c>
      <c r="B213" s="16" t="s">
        <v>343</v>
      </c>
      <c r="C213" s="16" t="s">
        <v>70</v>
      </c>
      <c r="D213" s="16">
        <v>296087</v>
      </c>
      <c r="E213" s="16" t="s">
        <v>70</v>
      </c>
      <c r="F213" s="16">
        <v>296087</v>
      </c>
      <c r="G213" s="16"/>
      <c r="H213" s="16" t="s">
        <v>846</v>
      </c>
      <c r="I213" s="16" t="s">
        <v>635</v>
      </c>
      <c r="J213" s="75">
        <v>44066</v>
      </c>
      <c r="K213" s="78">
        <v>852600</v>
      </c>
      <c r="L213" s="78">
        <v>852600</v>
      </c>
      <c r="M213" s="16" t="s">
        <v>356</v>
      </c>
      <c r="N213" s="16" t="s">
        <v>93</v>
      </c>
      <c r="O213" s="16"/>
      <c r="P213" s="16"/>
      <c r="Q213" s="16"/>
      <c r="R213" s="16" t="s">
        <v>347</v>
      </c>
      <c r="S213" s="78">
        <v>852600</v>
      </c>
      <c r="T213" s="78">
        <v>0</v>
      </c>
      <c r="U213" s="16"/>
      <c r="V213" s="78">
        <v>852600</v>
      </c>
      <c r="W213" s="16" t="s">
        <v>390</v>
      </c>
      <c r="X213" s="78">
        <v>0</v>
      </c>
      <c r="Y213" s="78">
        <v>852600</v>
      </c>
      <c r="Z213" s="16"/>
      <c r="AA213" s="78"/>
      <c r="AB213" s="16"/>
      <c r="AC213" s="16"/>
      <c r="AD213" s="16"/>
      <c r="AE213" s="16"/>
      <c r="AF213" s="16"/>
      <c r="AG213" s="75">
        <v>44066</v>
      </c>
      <c r="AH213" s="16"/>
      <c r="AI213" s="16">
        <v>9</v>
      </c>
      <c r="AJ213" s="16"/>
      <c r="AK213" s="16" t="s">
        <v>358</v>
      </c>
      <c r="AL213" s="16">
        <v>1</v>
      </c>
      <c r="AM213" s="16">
        <v>21001231</v>
      </c>
      <c r="AN213" s="16">
        <v>20200904</v>
      </c>
      <c r="AO213" s="16">
        <v>852600</v>
      </c>
      <c r="AP213" s="16">
        <v>0</v>
      </c>
      <c r="AQ213" s="16">
        <v>20220106</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C2AE0-E60D-4B67-9921-B9F545E91ACA}">
  <dimension ref="B1:J40"/>
  <sheetViews>
    <sheetView showGridLines="0" tabSelected="1" topLeftCell="A16" zoomScaleNormal="100" zoomScaleSheetLayoutView="100" workbookViewId="0">
      <selection activeCell="M18" sqref="M18"/>
    </sheetView>
  </sheetViews>
  <sheetFormatPr baseColWidth="10" defaultRowHeight="12.75" x14ac:dyDescent="0.2"/>
  <cols>
    <col min="1" max="1" width="4.42578125" style="85" customWidth="1"/>
    <col min="2" max="2" width="11.42578125" style="85"/>
    <col min="3" max="3" width="17.5703125" style="85" customWidth="1"/>
    <col min="4" max="4" width="11.5703125" style="85" customWidth="1"/>
    <col min="5" max="8" width="11.42578125" style="85"/>
    <col min="9" max="9" width="22.5703125" style="85" customWidth="1"/>
    <col min="10" max="10" width="14" style="85" customWidth="1"/>
    <col min="11" max="11" width="1.7109375" style="85" customWidth="1"/>
    <col min="12" max="220" width="11.42578125" style="85"/>
    <col min="221" max="221" width="4.42578125" style="85" customWidth="1"/>
    <col min="222" max="222" width="11.42578125" style="85"/>
    <col min="223" max="223" width="17.5703125" style="85" customWidth="1"/>
    <col min="224" max="224" width="11.5703125" style="85" customWidth="1"/>
    <col min="225" max="228" width="11.42578125" style="85"/>
    <col min="229" max="229" width="22.5703125" style="85" customWidth="1"/>
    <col min="230" max="230" width="14" style="85" customWidth="1"/>
    <col min="231" max="231" width="1.7109375" style="85" customWidth="1"/>
    <col min="232" max="476" width="11.42578125" style="85"/>
    <col min="477" max="477" width="4.42578125" style="85" customWidth="1"/>
    <col min="478" max="478" width="11.42578125" style="85"/>
    <col min="479" max="479" width="17.5703125" style="85" customWidth="1"/>
    <col min="480" max="480" width="11.5703125" style="85" customWidth="1"/>
    <col min="481" max="484" width="11.42578125" style="85"/>
    <col min="485" max="485" width="22.5703125" style="85" customWidth="1"/>
    <col min="486" max="486" width="14" style="85" customWidth="1"/>
    <col min="487" max="487" width="1.7109375" style="85" customWidth="1"/>
    <col min="488" max="732" width="11.42578125" style="85"/>
    <col min="733" max="733" width="4.42578125" style="85" customWidth="1"/>
    <col min="734" max="734" width="11.42578125" style="85"/>
    <col min="735" max="735" width="17.5703125" style="85" customWidth="1"/>
    <col min="736" max="736" width="11.5703125" style="85" customWidth="1"/>
    <col min="737" max="740" width="11.42578125" style="85"/>
    <col min="741" max="741" width="22.5703125" style="85" customWidth="1"/>
    <col min="742" max="742" width="14" style="85" customWidth="1"/>
    <col min="743" max="743" width="1.7109375" style="85" customWidth="1"/>
    <col min="744" max="988" width="11.42578125" style="85"/>
    <col min="989" max="989" width="4.42578125" style="85" customWidth="1"/>
    <col min="990" max="990" width="11.42578125" style="85"/>
    <col min="991" max="991" width="17.5703125" style="85" customWidth="1"/>
    <col min="992" max="992" width="11.5703125" style="85" customWidth="1"/>
    <col min="993" max="996" width="11.42578125" style="85"/>
    <col min="997" max="997" width="22.5703125" style="85" customWidth="1"/>
    <col min="998" max="998" width="14" style="85" customWidth="1"/>
    <col min="999" max="999" width="1.7109375" style="85" customWidth="1"/>
    <col min="1000" max="1244" width="11.42578125" style="85"/>
    <col min="1245" max="1245" width="4.42578125" style="85" customWidth="1"/>
    <col min="1246" max="1246" width="11.42578125" style="85"/>
    <col min="1247" max="1247" width="17.5703125" style="85" customWidth="1"/>
    <col min="1248" max="1248" width="11.5703125" style="85" customWidth="1"/>
    <col min="1249" max="1252" width="11.42578125" style="85"/>
    <col min="1253" max="1253" width="22.5703125" style="85" customWidth="1"/>
    <col min="1254" max="1254" width="14" style="85" customWidth="1"/>
    <col min="1255" max="1255" width="1.7109375" style="85" customWidth="1"/>
    <col min="1256" max="1500" width="11.42578125" style="85"/>
    <col min="1501" max="1501" width="4.42578125" style="85" customWidth="1"/>
    <col min="1502" max="1502" width="11.42578125" style="85"/>
    <col min="1503" max="1503" width="17.5703125" style="85" customWidth="1"/>
    <col min="1504" max="1504" width="11.5703125" style="85" customWidth="1"/>
    <col min="1505" max="1508" width="11.42578125" style="85"/>
    <col min="1509" max="1509" width="22.5703125" style="85" customWidth="1"/>
    <col min="1510" max="1510" width="14" style="85" customWidth="1"/>
    <col min="1511" max="1511" width="1.7109375" style="85" customWidth="1"/>
    <col min="1512" max="1756" width="11.42578125" style="85"/>
    <col min="1757" max="1757" width="4.42578125" style="85" customWidth="1"/>
    <col min="1758" max="1758" width="11.42578125" style="85"/>
    <col min="1759" max="1759" width="17.5703125" style="85" customWidth="1"/>
    <col min="1760" max="1760" width="11.5703125" style="85" customWidth="1"/>
    <col min="1761" max="1764" width="11.42578125" style="85"/>
    <col min="1765" max="1765" width="22.5703125" style="85" customWidth="1"/>
    <col min="1766" max="1766" width="14" style="85" customWidth="1"/>
    <col min="1767" max="1767" width="1.7109375" style="85" customWidth="1"/>
    <col min="1768" max="2012" width="11.42578125" style="85"/>
    <col min="2013" max="2013" width="4.42578125" style="85" customWidth="1"/>
    <col min="2014" max="2014" width="11.42578125" style="85"/>
    <col min="2015" max="2015" width="17.5703125" style="85" customWidth="1"/>
    <col min="2016" max="2016" width="11.5703125" style="85" customWidth="1"/>
    <col min="2017" max="2020" width="11.42578125" style="85"/>
    <col min="2021" max="2021" width="22.5703125" style="85" customWidth="1"/>
    <col min="2022" max="2022" width="14" style="85" customWidth="1"/>
    <col min="2023" max="2023" width="1.7109375" style="85" customWidth="1"/>
    <col min="2024" max="2268" width="11.42578125" style="85"/>
    <col min="2269" max="2269" width="4.42578125" style="85" customWidth="1"/>
    <col min="2270" max="2270" width="11.42578125" style="85"/>
    <col min="2271" max="2271" width="17.5703125" style="85" customWidth="1"/>
    <col min="2272" max="2272" width="11.5703125" style="85" customWidth="1"/>
    <col min="2273" max="2276" width="11.42578125" style="85"/>
    <col min="2277" max="2277" width="22.5703125" style="85" customWidth="1"/>
    <col min="2278" max="2278" width="14" style="85" customWidth="1"/>
    <col min="2279" max="2279" width="1.7109375" style="85" customWidth="1"/>
    <col min="2280" max="2524" width="11.42578125" style="85"/>
    <col min="2525" max="2525" width="4.42578125" style="85" customWidth="1"/>
    <col min="2526" max="2526" width="11.42578125" style="85"/>
    <col min="2527" max="2527" width="17.5703125" style="85" customWidth="1"/>
    <col min="2528" max="2528" width="11.5703125" style="85" customWidth="1"/>
    <col min="2529" max="2532" width="11.42578125" style="85"/>
    <col min="2533" max="2533" width="22.5703125" style="85" customWidth="1"/>
    <col min="2534" max="2534" width="14" style="85" customWidth="1"/>
    <col min="2535" max="2535" width="1.7109375" style="85" customWidth="1"/>
    <col min="2536" max="2780" width="11.42578125" style="85"/>
    <col min="2781" max="2781" width="4.42578125" style="85" customWidth="1"/>
    <col min="2782" max="2782" width="11.42578125" style="85"/>
    <col min="2783" max="2783" width="17.5703125" style="85" customWidth="1"/>
    <col min="2784" max="2784" width="11.5703125" style="85" customWidth="1"/>
    <col min="2785" max="2788" width="11.42578125" style="85"/>
    <col min="2789" max="2789" width="22.5703125" style="85" customWidth="1"/>
    <col min="2790" max="2790" width="14" style="85" customWidth="1"/>
    <col min="2791" max="2791" width="1.7109375" style="85" customWidth="1"/>
    <col min="2792" max="3036" width="11.42578125" style="85"/>
    <col min="3037" max="3037" width="4.42578125" style="85" customWidth="1"/>
    <col min="3038" max="3038" width="11.42578125" style="85"/>
    <col min="3039" max="3039" width="17.5703125" style="85" customWidth="1"/>
    <col min="3040" max="3040" width="11.5703125" style="85" customWidth="1"/>
    <col min="3041" max="3044" width="11.42578125" style="85"/>
    <col min="3045" max="3045" width="22.5703125" style="85" customWidth="1"/>
    <col min="3046" max="3046" width="14" style="85" customWidth="1"/>
    <col min="3047" max="3047" width="1.7109375" style="85" customWidth="1"/>
    <col min="3048" max="3292" width="11.42578125" style="85"/>
    <col min="3293" max="3293" width="4.42578125" style="85" customWidth="1"/>
    <col min="3294" max="3294" width="11.42578125" style="85"/>
    <col min="3295" max="3295" width="17.5703125" style="85" customWidth="1"/>
    <col min="3296" max="3296" width="11.5703125" style="85" customWidth="1"/>
    <col min="3297" max="3300" width="11.42578125" style="85"/>
    <col min="3301" max="3301" width="22.5703125" style="85" customWidth="1"/>
    <col min="3302" max="3302" width="14" style="85" customWidth="1"/>
    <col min="3303" max="3303" width="1.7109375" style="85" customWidth="1"/>
    <col min="3304" max="3548" width="11.42578125" style="85"/>
    <col min="3549" max="3549" width="4.42578125" style="85" customWidth="1"/>
    <col min="3550" max="3550" width="11.42578125" style="85"/>
    <col min="3551" max="3551" width="17.5703125" style="85" customWidth="1"/>
    <col min="3552" max="3552" width="11.5703125" style="85" customWidth="1"/>
    <col min="3553" max="3556" width="11.42578125" style="85"/>
    <col min="3557" max="3557" width="22.5703125" style="85" customWidth="1"/>
    <col min="3558" max="3558" width="14" style="85" customWidth="1"/>
    <col min="3559" max="3559" width="1.7109375" style="85" customWidth="1"/>
    <col min="3560" max="3804" width="11.42578125" style="85"/>
    <col min="3805" max="3805" width="4.42578125" style="85" customWidth="1"/>
    <col min="3806" max="3806" width="11.42578125" style="85"/>
    <col min="3807" max="3807" width="17.5703125" style="85" customWidth="1"/>
    <col min="3808" max="3808" width="11.5703125" style="85" customWidth="1"/>
    <col min="3809" max="3812" width="11.42578125" style="85"/>
    <col min="3813" max="3813" width="22.5703125" style="85" customWidth="1"/>
    <col min="3814" max="3814" width="14" style="85" customWidth="1"/>
    <col min="3815" max="3815" width="1.7109375" style="85" customWidth="1"/>
    <col min="3816" max="4060" width="11.42578125" style="85"/>
    <col min="4061" max="4061" width="4.42578125" style="85" customWidth="1"/>
    <col min="4062" max="4062" width="11.42578125" style="85"/>
    <col min="4063" max="4063" width="17.5703125" style="85" customWidth="1"/>
    <col min="4064" max="4064" width="11.5703125" style="85" customWidth="1"/>
    <col min="4065" max="4068" width="11.42578125" style="85"/>
    <col min="4069" max="4069" width="22.5703125" style="85" customWidth="1"/>
    <col min="4070" max="4070" width="14" style="85" customWidth="1"/>
    <col min="4071" max="4071" width="1.7109375" style="85" customWidth="1"/>
    <col min="4072" max="4316" width="11.42578125" style="85"/>
    <col min="4317" max="4317" width="4.42578125" style="85" customWidth="1"/>
    <col min="4318" max="4318" width="11.42578125" style="85"/>
    <col min="4319" max="4319" width="17.5703125" style="85" customWidth="1"/>
    <col min="4320" max="4320" width="11.5703125" style="85" customWidth="1"/>
    <col min="4321" max="4324" width="11.42578125" style="85"/>
    <col min="4325" max="4325" width="22.5703125" style="85" customWidth="1"/>
    <col min="4326" max="4326" width="14" style="85" customWidth="1"/>
    <col min="4327" max="4327" width="1.7109375" style="85" customWidth="1"/>
    <col min="4328" max="4572" width="11.42578125" style="85"/>
    <col min="4573" max="4573" width="4.42578125" style="85" customWidth="1"/>
    <col min="4574" max="4574" width="11.42578125" style="85"/>
    <col min="4575" max="4575" width="17.5703125" style="85" customWidth="1"/>
    <col min="4576" max="4576" width="11.5703125" style="85" customWidth="1"/>
    <col min="4577" max="4580" width="11.42578125" style="85"/>
    <col min="4581" max="4581" width="22.5703125" style="85" customWidth="1"/>
    <col min="4582" max="4582" width="14" style="85" customWidth="1"/>
    <col min="4583" max="4583" width="1.7109375" style="85" customWidth="1"/>
    <col min="4584" max="4828" width="11.42578125" style="85"/>
    <col min="4829" max="4829" width="4.42578125" style="85" customWidth="1"/>
    <col min="4830" max="4830" width="11.42578125" style="85"/>
    <col min="4831" max="4831" width="17.5703125" style="85" customWidth="1"/>
    <col min="4832" max="4832" width="11.5703125" style="85" customWidth="1"/>
    <col min="4833" max="4836" width="11.42578125" style="85"/>
    <col min="4837" max="4837" width="22.5703125" style="85" customWidth="1"/>
    <col min="4838" max="4838" width="14" style="85" customWidth="1"/>
    <col min="4839" max="4839" width="1.7109375" style="85" customWidth="1"/>
    <col min="4840" max="5084" width="11.42578125" style="85"/>
    <col min="5085" max="5085" width="4.42578125" style="85" customWidth="1"/>
    <col min="5086" max="5086" width="11.42578125" style="85"/>
    <col min="5087" max="5087" width="17.5703125" style="85" customWidth="1"/>
    <col min="5088" max="5088" width="11.5703125" style="85" customWidth="1"/>
    <col min="5089" max="5092" width="11.42578125" style="85"/>
    <col min="5093" max="5093" width="22.5703125" style="85" customWidth="1"/>
    <col min="5094" max="5094" width="14" style="85" customWidth="1"/>
    <col min="5095" max="5095" width="1.7109375" style="85" customWidth="1"/>
    <col min="5096" max="5340" width="11.42578125" style="85"/>
    <col min="5341" max="5341" width="4.42578125" style="85" customWidth="1"/>
    <col min="5342" max="5342" width="11.42578125" style="85"/>
    <col min="5343" max="5343" width="17.5703125" style="85" customWidth="1"/>
    <col min="5344" max="5344" width="11.5703125" style="85" customWidth="1"/>
    <col min="5345" max="5348" width="11.42578125" style="85"/>
    <col min="5349" max="5349" width="22.5703125" style="85" customWidth="1"/>
    <col min="5350" max="5350" width="14" style="85" customWidth="1"/>
    <col min="5351" max="5351" width="1.7109375" style="85" customWidth="1"/>
    <col min="5352" max="5596" width="11.42578125" style="85"/>
    <col min="5597" max="5597" width="4.42578125" style="85" customWidth="1"/>
    <col min="5598" max="5598" width="11.42578125" style="85"/>
    <col min="5599" max="5599" width="17.5703125" style="85" customWidth="1"/>
    <col min="5600" max="5600" width="11.5703125" style="85" customWidth="1"/>
    <col min="5601" max="5604" width="11.42578125" style="85"/>
    <col min="5605" max="5605" width="22.5703125" style="85" customWidth="1"/>
    <col min="5606" max="5606" width="14" style="85" customWidth="1"/>
    <col min="5607" max="5607" width="1.7109375" style="85" customWidth="1"/>
    <col min="5608" max="5852" width="11.42578125" style="85"/>
    <col min="5853" max="5853" width="4.42578125" style="85" customWidth="1"/>
    <col min="5854" max="5854" width="11.42578125" style="85"/>
    <col min="5855" max="5855" width="17.5703125" style="85" customWidth="1"/>
    <col min="5856" max="5856" width="11.5703125" style="85" customWidth="1"/>
    <col min="5857" max="5860" width="11.42578125" style="85"/>
    <col min="5861" max="5861" width="22.5703125" style="85" customWidth="1"/>
    <col min="5862" max="5862" width="14" style="85" customWidth="1"/>
    <col min="5863" max="5863" width="1.7109375" style="85" customWidth="1"/>
    <col min="5864" max="6108" width="11.42578125" style="85"/>
    <col min="6109" max="6109" width="4.42578125" style="85" customWidth="1"/>
    <col min="6110" max="6110" width="11.42578125" style="85"/>
    <col min="6111" max="6111" width="17.5703125" style="85" customWidth="1"/>
    <col min="6112" max="6112" width="11.5703125" style="85" customWidth="1"/>
    <col min="6113" max="6116" width="11.42578125" style="85"/>
    <col min="6117" max="6117" width="22.5703125" style="85" customWidth="1"/>
    <col min="6118" max="6118" width="14" style="85" customWidth="1"/>
    <col min="6119" max="6119" width="1.7109375" style="85" customWidth="1"/>
    <col min="6120" max="6364" width="11.42578125" style="85"/>
    <col min="6365" max="6365" width="4.42578125" style="85" customWidth="1"/>
    <col min="6366" max="6366" width="11.42578125" style="85"/>
    <col min="6367" max="6367" width="17.5703125" style="85" customWidth="1"/>
    <col min="6368" max="6368" width="11.5703125" style="85" customWidth="1"/>
    <col min="6369" max="6372" width="11.42578125" style="85"/>
    <col min="6373" max="6373" width="22.5703125" style="85" customWidth="1"/>
    <col min="6374" max="6374" width="14" style="85" customWidth="1"/>
    <col min="6375" max="6375" width="1.7109375" style="85" customWidth="1"/>
    <col min="6376" max="6620" width="11.42578125" style="85"/>
    <col min="6621" max="6621" width="4.42578125" style="85" customWidth="1"/>
    <col min="6622" max="6622" width="11.42578125" style="85"/>
    <col min="6623" max="6623" width="17.5703125" style="85" customWidth="1"/>
    <col min="6624" max="6624" width="11.5703125" style="85" customWidth="1"/>
    <col min="6625" max="6628" width="11.42578125" style="85"/>
    <col min="6629" max="6629" width="22.5703125" style="85" customWidth="1"/>
    <col min="6630" max="6630" width="14" style="85" customWidth="1"/>
    <col min="6631" max="6631" width="1.7109375" style="85" customWidth="1"/>
    <col min="6632" max="6876" width="11.42578125" style="85"/>
    <col min="6877" max="6877" width="4.42578125" style="85" customWidth="1"/>
    <col min="6878" max="6878" width="11.42578125" style="85"/>
    <col min="6879" max="6879" width="17.5703125" style="85" customWidth="1"/>
    <col min="6880" max="6880" width="11.5703125" style="85" customWidth="1"/>
    <col min="6881" max="6884" width="11.42578125" style="85"/>
    <col min="6885" max="6885" width="22.5703125" style="85" customWidth="1"/>
    <col min="6886" max="6886" width="14" style="85" customWidth="1"/>
    <col min="6887" max="6887" width="1.7109375" style="85" customWidth="1"/>
    <col min="6888" max="7132" width="11.42578125" style="85"/>
    <col min="7133" max="7133" width="4.42578125" style="85" customWidth="1"/>
    <col min="7134" max="7134" width="11.42578125" style="85"/>
    <col min="7135" max="7135" width="17.5703125" style="85" customWidth="1"/>
    <col min="7136" max="7136" width="11.5703125" style="85" customWidth="1"/>
    <col min="7137" max="7140" width="11.42578125" style="85"/>
    <col min="7141" max="7141" width="22.5703125" style="85" customWidth="1"/>
    <col min="7142" max="7142" width="14" style="85" customWidth="1"/>
    <col min="7143" max="7143" width="1.7109375" style="85" customWidth="1"/>
    <col min="7144" max="7388" width="11.42578125" style="85"/>
    <col min="7389" max="7389" width="4.42578125" style="85" customWidth="1"/>
    <col min="7390" max="7390" width="11.42578125" style="85"/>
    <col min="7391" max="7391" width="17.5703125" style="85" customWidth="1"/>
    <col min="7392" max="7392" width="11.5703125" style="85" customWidth="1"/>
    <col min="7393" max="7396" width="11.42578125" style="85"/>
    <col min="7397" max="7397" width="22.5703125" style="85" customWidth="1"/>
    <col min="7398" max="7398" width="14" style="85" customWidth="1"/>
    <col min="7399" max="7399" width="1.7109375" style="85" customWidth="1"/>
    <col min="7400" max="7644" width="11.42578125" style="85"/>
    <col min="7645" max="7645" width="4.42578125" style="85" customWidth="1"/>
    <col min="7646" max="7646" width="11.42578125" style="85"/>
    <col min="7647" max="7647" width="17.5703125" style="85" customWidth="1"/>
    <col min="7648" max="7648" width="11.5703125" style="85" customWidth="1"/>
    <col min="7649" max="7652" width="11.42578125" style="85"/>
    <col min="7653" max="7653" width="22.5703125" style="85" customWidth="1"/>
    <col min="7654" max="7654" width="14" style="85" customWidth="1"/>
    <col min="7655" max="7655" width="1.7109375" style="85" customWidth="1"/>
    <col min="7656" max="7900" width="11.42578125" style="85"/>
    <col min="7901" max="7901" width="4.42578125" style="85" customWidth="1"/>
    <col min="7902" max="7902" width="11.42578125" style="85"/>
    <col min="7903" max="7903" width="17.5703125" style="85" customWidth="1"/>
    <col min="7904" max="7904" width="11.5703125" style="85" customWidth="1"/>
    <col min="7905" max="7908" width="11.42578125" style="85"/>
    <col min="7909" max="7909" width="22.5703125" style="85" customWidth="1"/>
    <col min="7910" max="7910" width="14" style="85" customWidth="1"/>
    <col min="7911" max="7911" width="1.7109375" style="85" customWidth="1"/>
    <col min="7912" max="8156" width="11.42578125" style="85"/>
    <col min="8157" max="8157" width="4.42578125" style="85" customWidth="1"/>
    <col min="8158" max="8158" width="11.42578125" style="85"/>
    <col min="8159" max="8159" width="17.5703125" style="85" customWidth="1"/>
    <col min="8160" max="8160" width="11.5703125" style="85" customWidth="1"/>
    <col min="8161" max="8164" width="11.42578125" style="85"/>
    <col min="8165" max="8165" width="22.5703125" style="85" customWidth="1"/>
    <col min="8166" max="8166" width="14" style="85" customWidth="1"/>
    <col min="8167" max="8167" width="1.7109375" style="85" customWidth="1"/>
    <col min="8168" max="8412" width="11.42578125" style="85"/>
    <col min="8413" max="8413" width="4.42578125" style="85" customWidth="1"/>
    <col min="8414" max="8414" width="11.42578125" style="85"/>
    <col min="8415" max="8415" width="17.5703125" style="85" customWidth="1"/>
    <col min="8416" max="8416" width="11.5703125" style="85" customWidth="1"/>
    <col min="8417" max="8420" width="11.42578125" style="85"/>
    <col min="8421" max="8421" width="22.5703125" style="85" customWidth="1"/>
    <col min="8422" max="8422" width="14" style="85" customWidth="1"/>
    <col min="8423" max="8423" width="1.7109375" style="85" customWidth="1"/>
    <col min="8424" max="8668" width="11.42578125" style="85"/>
    <col min="8669" max="8669" width="4.42578125" style="85" customWidth="1"/>
    <col min="8670" max="8670" width="11.42578125" style="85"/>
    <col min="8671" max="8671" width="17.5703125" style="85" customWidth="1"/>
    <col min="8672" max="8672" width="11.5703125" style="85" customWidth="1"/>
    <col min="8673" max="8676" width="11.42578125" style="85"/>
    <col min="8677" max="8677" width="22.5703125" style="85" customWidth="1"/>
    <col min="8678" max="8678" width="14" style="85" customWidth="1"/>
    <col min="8679" max="8679" width="1.7109375" style="85" customWidth="1"/>
    <col min="8680" max="8924" width="11.42578125" style="85"/>
    <col min="8925" max="8925" width="4.42578125" style="85" customWidth="1"/>
    <col min="8926" max="8926" width="11.42578125" style="85"/>
    <col min="8927" max="8927" width="17.5703125" style="85" customWidth="1"/>
    <col min="8928" max="8928" width="11.5703125" style="85" customWidth="1"/>
    <col min="8929" max="8932" width="11.42578125" style="85"/>
    <col min="8933" max="8933" width="22.5703125" style="85" customWidth="1"/>
    <col min="8934" max="8934" width="14" style="85" customWidth="1"/>
    <col min="8935" max="8935" width="1.7109375" style="85" customWidth="1"/>
    <col min="8936" max="9180" width="11.42578125" style="85"/>
    <col min="9181" max="9181" width="4.42578125" style="85" customWidth="1"/>
    <col min="9182" max="9182" width="11.42578125" style="85"/>
    <col min="9183" max="9183" width="17.5703125" style="85" customWidth="1"/>
    <col min="9184" max="9184" width="11.5703125" style="85" customWidth="1"/>
    <col min="9185" max="9188" width="11.42578125" style="85"/>
    <col min="9189" max="9189" width="22.5703125" style="85" customWidth="1"/>
    <col min="9190" max="9190" width="14" style="85" customWidth="1"/>
    <col min="9191" max="9191" width="1.7109375" style="85" customWidth="1"/>
    <col min="9192" max="9436" width="11.42578125" style="85"/>
    <col min="9437" max="9437" width="4.42578125" style="85" customWidth="1"/>
    <col min="9438" max="9438" width="11.42578125" style="85"/>
    <col min="9439" max="9439" width="17.5703125" style="85" customWidth="1"/>
    <col min="9440" max="9440" width="11.5703125" style="85" customWidth="1"/>
    <col min="9441" max="9444" width="11.42578125" style="85"/>
    <col min="9445" max="9445" width="22.5703125" style="85" customWidth="1"/>
    <col min="9446" max="9446" width="14" style="85" customWidth="1"/>
    <col min="9447" max="9447" width="1.7109375" style="85" customWidth="1"/>
    <col min="9448" max="9692" width="11.42578125" style="85"/>
    <col min="9693" max="9693" width="4.42578125" style="85" customWidth="1"/>
    <col min="9694" max="9694" width="11.42578125" style="85"/>
    <col min="9695" max="9695" width="17.5703125" style="85" customWidth="1"/>
    <col min="9696" max="9696" width="11.5703125" style="85" customWidth="1"/>
    <col min="9697" max="9700" width="11.42578125" style="85"/>
    <col min="9701" max="9701" width="22.5703125" style="85" customWidth="1"/>
    <col min="9702" max="9702" width="14" style="85" customWidth="1"/>
    <col min="9703" max="9703" width="1.7109375" style="85" customWidth="1"/>
    <col min="9704" max="9948" width="11.42578125" style="85"/>
    <col min="9949" max="9949" width="4.42578125" style="85" customWidth="1"/>
    <col min="9950" max="9950" width="11.42578125" style="85"/>
    <col min="9951" max="9951" width="17.5703125" style="85" customWidth="1"/>
    <col min="9952" max="9952" width="11.5703125" style="85" customWidth="1"/>
    <col min="9953" max="9956" width="11.42578125" style="85"/>
    <col min="9957" max="9957" width="22.5703125" style="85" customWidth="1"/>
    <col min="9958" max="9958" width="14" style="85" customWidth="1"/>
    <col min="9959" max="9959" width="1.7109375" style="85" customWidth="1"/>
    <col min="9960" max="10204" width="11.42578125" style="85"/>
    <col min="10205" max="10205" width="4.42578125" style="85" customWidth="1"/>
    <col min="10206" max="10206" width="11.42578125" style="85"/>
    <col min="10207" max="10207" width="17.5703125" style="85" customWidth="1"/>
    <col min="10208" max="10208" width="11.5703125" style="85" customWidth="1"/>
    <col min="10209" max="10212" width="11.42578125" style="85"/>
    <col min="10213" max="10213" width="22.5703125" style="85" customWidth="1"/>
    <col min="10214" max="10214" width="14" style="85" customWidth="1"/>
    <col min="10215" max="10215" width="1.7109375" style="85" customWidth="1"/>
    <col min="10216" max="10460" width="11.42578125" style="85"/>
    <col min="10461" max="10461" width="4.42578125" style="85" customWidth="1"/>
    <col min="10462" max="10462" width="11.42578125" style="85"/>
    <col min="10463" max="10463" width="17.5703125" style="85" customWidth="1"/>
    <col min="10464" max="10464" width="11.5703125" style="85" customWidth="1"/>
    <col min="10465" max="10468" width="11.42578125" style="85"/>
    <col min="10469" max="10469" width="22.5703125" style="85" customWidth="1"/>
    <col min="10470" max="10470" width="14" style="85" customWidth="1"/>
    <col min="10471" max="10471" width="1.7109375" style="85" customWidth="1"/>
    <col min="10472" max="10716" width="11.42578125" style="85"/>
    <col min="10717" max="10717" width="4.42578125" style="85" customWidth="1"/>
    <col min="10718" max="10718" width="11.42578125" style="85"/>
    <col min="10719" max="10719" width="17.5703125" style="85" customWidth="1"/>
    <col min="10720" max="10720" width="11.5703125" style="85" customWidth="1"/>
    <col min="10721" max="10724" width="11.42578125" style="85"/>
    <col min="10725" max="10725" width="22.5703125" style="85" customWidth="1"/>
    <col min="10726" max="10726" width="14" style="85" customWidth="1"/>
    <col min="10727" max="10727" width="1.7109375" style="85" customWidth="1"/>
    <col min="10728" max="10972" width="11.42578125" style="85"/>
    <col min="10973" max="10973" width="4.42578125" style="85" customWidth="1"/>
    <col min="10974" max="10974" width="11.42578125" style="85"/>
    <col min="10975" max="10975" width="17.5703125" style="85" customWidth="1"/>
    <col min="10976" max="10976" width="11.5703125" style="85" customWidth="1"/>
    <col min="10977" max="10980" width="11.42578125" style="85"/>
    <col min="10981" max="10981" width="22.5703125" style="85" customWidth="1"/>
    <col min="10982" max="10982" width="14" style="85" customWidth="1"/>
    <col min="10983" max="10983" width="1.7109375" style="85" customWidth="1"/>
    <col min="10984" max="11228" width="11.42578125" style="85"/>
    <col min="11229" max="11229" width="4.42578125" style="85" customWidth="1"/>
    <col min="11230" max="11230" width="11.42578125" style="85"/>
    <col min="11231" max="11231" width="17.5703125" style="85" customWidth="1"/>
    <col min="11232" max="11232" width="11.5703125" style="85" customWidth="1"/>
    <col min="11233" max="11236" width="11.42578125" style="85"/>
    <col min="11237" max="11237" width="22.5703125" style="85" customWidth="1"/>
    <col min="11238" max="11238" width="14" style="85" customWidth="1"/>
    <col min="11239" max="11239" width="1.7109375" style="85" customWidth="1"/>
    <col min="11240" max="11484" width="11.42578125" style="85"/>
    <col min="11485" max="11485" width="4.42578125" style="85" customWidth="1"/>
    <col min="11486" max="11486" width="11.42578125" style="85"/>
    <col min="11487" max="11487" width="17.5703125" style="85" customWidth="1"/>
    <col min="11488" max="11488" width="11.5703125" style="85" customWidth="1"/>
    <col min="11489" max="11492" width="11.42578125" style="85"/>
    <col min="11493" max="11493" width="22.5703125" style="85" customWidth="1"/>
    <col min="11494" max="11494" width="14" style="85" customWidth="1"/>
    <col min="11495" max="11495" width="1.7109375" style="85" customWidth="1"/>
    <col min="11496" max="11740" width="11.42578125" style="85"/>
    <col min="11741" max="11741" width="4.42578125" style="85" customWidth="1"/>
    <col min="11742" max="11742" width="11.42578125" style="85"/>
    <col min="11743" max="11743" width="17.5703125" style="85" customWidth="1"/>
    <col min="11744" max="11744" width="11.5703125" style="85" customWidth="1"/>
    <col min="11745" max="11748" width="11.42578125" style="85"/>
    <col min="11749" max="11749" width="22.5703125" style="85" customWidth="1"/>
    <col min="11750" max="11750" width="14" style="85" customWidth="1"/>
    <col min="11751" max="11751" width="1.7109375" style="85" customWidth="1"/>
    <col min="11752" max="11996" width="11.42578125" style="85"/>
    <col min="11997" max="11997" width="4.42578125" style="85" customWidth="1"/>
    <col min="11998" max="11998" width="11.42578125" style="85"/>
    <col min="11999" max="11999" width="17.5703125" style="85" customWidth="1"/>
    <col min="12000" max="12000" width="11.5703125" style="85" customWidth="1"/>
    <col min="12001" max="12004" width="11.42578125" style="85"/>
    <col min="12005" max="12005" width="22.5703125" style="85" customWidth="1"/>
    <col min="12006" max="12006" width="14" style="85" customWidth="1"/>
    <col min="12007" max="12007" width="1.7109375" style="85" customWidth="1"/>
    <col min="12008" max="12252" width="11.42578125" style="85"/>
    <col min="12253" max="12253" width="4.42578125" style="85" customWidth="1"/>
    <col min="12254" max="12254" width="11.42578125" style="85"/>
    <col min="12255" max="12255" width="17.5703125" style="85" customWidth="1"/>
    <col min="12256" max="12256" width="11.5703125" style="85" customWidth="1"/>
    <col min="12257" max="12260" width="11.42578125" style="85"/>
    <col min="12261" max="12261" width="22.5703125" style="85" customWidth="1"/>
    <col min="12262" max="12262" width="14" style="85" customWidth="1"/>
    <col min="12263" max="12263" width="1.7109375" style="85" customWidth="1"/>
    <col min="12264" max="12508" width="11.42578125" style="85"/>
    <col min="12509" max="12509" width="4.42578125" style="85" customWidth="1"/>
    <col min="12510" max="12510" width="11.42578125" style="85"/>
    <col min="12511" max="12511" width="17.5703125" style="85" customWidth="1"/>
    <col min="12512" max="12512" width="11.5703125" style="85" customWidth="1"/>
    <col min="12513" max="12516" width="11.42578125" style="85"/>
    <col min="12517" max="12517" width="22.5703125" style="85" customWidth="1"/>
    <col min="12518" max="12518" width="14" style="85" customWidth="1"/>
    <col min="12519" max="12519" width="1.7109375" style="85" customWidth="1"/>
    <col min="12520" max="12764" width="11.42578125" style="85"/>
    <col min="12765" max="12765" width="4.42578125" style="85" customWidth="1"/>
    <col min="12766" max="12766" width="11.42578125" style="85"/>
    <col min="12767" max="12767" width="17.5703125" style="85" customWidth="1"/>
    <col min="12768" max="12768" width="11.5703125" style="85" customWidth="1"/>
    <col min="12769" max="12772" width="11.42578125" style="85"/>
    <col min="12773" max="12773" width="22.5703125" style="85" customWidth="1"/>
    <col min="12774" max="12774" width="14" style="85" customWidth="1"/>
    <col min="12775" max="12775" width="1.7109375" style="85" customWidth="1"/>
    <col min="12776" max="13020" width="11.42578125" style="85"/>
    <col min="13021" max="13021" width="4.42578125" style="85" customWidth="1"/>
    <col min="13022" max="13022" width="11.42578125" style="85"/>
    <col min="13023" max="13023" width="17.5703125" style="85" customWidth="1"/>
    <col min="13024" max="13024" width="11.5703125" style="85" customWidth="1"/>
    <col min="13025" max="13028" width="11.42578125" style="85"/>
    <col min="13029" max="13029" width="22.5703125" style="85" customWidth="1"/>
    <col min="13030" max="13030" width="14" style="85" customWidth="1"/>
    <col min="13031" max="13031" width="1.7109375" style="85" customWidth="1"/>
    <col min="13032" max="13276" width="11.42578125" style="85"/>
    <col min="13277" max="13277" width="4.42578125" style="85" customWidth="1"/>
    <col min="13278" max="13278" width="11.42578125" style="85"/>
    <col min="13279" max="13279" width="17.5703125" style="85" customWidth="1"/>
    <col min="13280" max="13280" width="11.5703125" style="85" customWidth="1"/>
    <col min="13281" max="13284" width="11.42578125" style="85"/>
    <col min="13285" max="13285" width="22.5703125" style="85" customWidth="1"/>
    <col min="13286" max="13286" width="14" style="85" customWidth="1"/>
    <col min="13287" max="13287" width="1.7109375" style="85" customWidth="1"/>
    <col min="13288" max="13532" width="11.42578125" style="85"/>
    <col min="13533" max="13533" width="4.42578125" style="85" customWidth="1"/>
    <col min="13534" max="13534" width="11.42578125" style="85"/>
    <col min="13535" max="13535" width="17.5703125" style="85" customWidth="1"/>
    <col min="13536" max="13536" width="11.5703125" style="85" customWidth="1"/>
    <col min="13537" max="13540" width="11.42578125" style="85"/>
    <col min="13541" max="13541" width="22.5703125" style="85" customWidth="1"/>
    <col min="13542" max="13542" width="14" style="85" customWidth="1"/>
    <col min="13543" max="13543" width="1.7109375" style="85" customWidth="1"/>
    <col min="13544" max="13788" width="11.42578125" style="85"/>
    <col min="13789" max="13789" width="4.42578125" style="85" customWidth="1"/>
    <col min="13790" max="13790" width="11.42578125" style="85"/>
    <col min="13791" max="13791" width="17.5703125" style="85" customWidth="1"/>
    <col min="13792" max="13792" width="11.5703125" style="85" customWidth="1"/>
    <col min="13793" max="13796" width="11.42578125" style="85"/>
    <col min="13797" max="13797" width="22.5703125" style="85" customWidth="1"/>
    <col min="13798" max="13798" width="14" style="85" customWidth="1"/>
    <col min="13799" max="13799" width="1.7109375" style="85" customWidth="1"/>
    <col min="13800" max="14044" width="11.42578125" style="85"/>
    <col min="14045" max="14045" width="4.42578125" style="85" customWidth="1"/>
    <col min="14046" max="14046" width="11.42578125" style="85"/>
    <col min="14047" max="14047" width="17.5703125" style="85" customWidth="1"/>
    <col min="14048" max="14048" width="11.5703125" style="85" customWidth="1"/>
    <col min="14049" max="14052" width="11.42578125" style="85"/>
    <col min="14053" max="14053" width="22.5703125" style="85" customWidth="1"/>
    <col min="14054" max="14054" width="14" style="85" customWidth="1"/>
    <col min="14055" max="14055" width="1.7109375" style="85" customWidth="1"/>
    <col min="14056" max="14300" width="11.42578125" style="85"/>
    <col min="14301" max="14301" width="4.42578125" style="85" customWidth="1"/>
    <col min="14302" max="14302" width="11.42578125" style="85"/>
    <col min="14303" max="14303" width="17.5703125" style="85" customWidth="1"/>
    <col min="14304" max="14304" width="11.5703125" style="85" customWidth="1"/>
    <col min="14305" max="14308" width="11.42578125" style="85"/>
    <col min="14309" max="14309" width="22.5703125" style="85" customWidth="1"/>
    <col min="14310" max="14310" width="14" style="85" customWidth="1"/>
    <col min="14311" max="14311" width="1.7109375" style="85" customWidth="1"/>
    <col min="14312" max="14556" width="11.42578125" style="85"/>
    <col min="14557" max="14557" width="4.42578125" style="85" customWidth="1"/>
    <col min="14558" max="14558" width="11.42578125" style="85"/>
    <col min="14559" max="14559" width="17.5703125" style="85" customWidth="1"/>
    <col min="14560" max="14560" width="11.5703125" style="85" customWidth="1"/>
    <col min="14561" max="14564" width="11.42578125" style="85"/>
    <col min="14565" max="14565" width="22.5703125" style="85" customWidth="1"/>
    <col min="14566" max="14566" width="14" style="85" customWidth="1"/>
    <col min="14567" max="14567" width="1.7109375" style="85" customWidth="1"/>
    <col min="14568" max="14812" width="11.42578125" style="85"/>
    <col min="14813" max="14813" width="4.42578125" style="85" customWidth="1"/>
    <col min="14814" max="14814" width="11.42578125" style="85"/>
    <col min="14815" max="14815" width="17.5703125" style="85" customWidth="1"/>
    <col min="14816" max="14816" width="11.5703125" style="85" customWidth="1"/>
    <col min="14817" max="14820" width="11.42578125" style="85"/>
    <col min="14821" max="14821" width="22.5703125" style="85" customWidth="1"/>
    <col min="14822" max="14822" width="14" style="85" customWidth="1"/>
    <col min="14823" max="14823" width="1.7109375" style="85" customWidth="1"/>
    <col min="14824" max="15068" width="11.42578125" style="85"/>
    <col min="15069" max="15069" width="4.42578125" style="85" customWidth="1"/>
    <col min="15070" max="15070" width="11.42578125" style="85"/>
    <col min="15071" max="15071" width="17.5703125" style="85" customWidth="1"/>
    <col min="15072" max="15072" width="11.5703125" style="85" customWidth="1"/>
    <col min="15073" max="15076" width="11.42578125" style="85"/>
    <col min="15077" max="15077" width="22.5703125" style="85" customWidth="1"/>
    <col min="15078" max="15078" width="14" style="85" customWidth="1"/>
    <col min="15079" max="15079" width="1.7109375" style="85" customWidth="1"/>
    <col min="15080" max="15324" width="11.42578125" style="85"/>
    <col min="15325" max="15325" width="4.42578125" style="85" customWidth="1"/>
    <col min="15326" max="15326" width="11.42578125" style="85"/>
    <col min="15327" max="15327" width="17.5703125" style="85" customWidth="1"/>
    <col min="15328" max="15328" width="11.5703125" style="85" customWidth="1"/>
    <col min="15329" max="15332" width="11.42578125" style="85"/>
    <col min="15333" max="15333" width="22.5703125" style="85" customWidth="1"/>
    <col min="15334" max="15334" width="14" style="85" customWidth="1"/>
    <col min="15335" max="15335" width="1.7109375" style="85" customWidth="1"/>
    <col min="15336" max="15580" width="11.42578125" style="85"/>
    <col min="15581" max="15581" width="4.42578125" style="85" customWidth="1"/>
    <col min="15582" max="15582" width="11.42578125" style="85"/>
    <col min="15583" max="15583" width="17.5703125" style="85" customWidth="1"/>
    <col min="15584" max="15584" width="11.5703125" style="85" customWidth="1"/>
    <col min="15585" max="15588" width="11.42578125" style="85"/>
    <col min="15589" max="15589" width="22.5703125" style="85" customWidth="1"/>
    <col min="15590" max="15590" width="14" style="85" customWidth="1"/>
    <col min="15591" max="15591" width="1.7109375" style="85" customWidth="1"/>
    <col min="15592" max="15836" width="11.42578125" style="85"/>
    <col min="15837" max="15837" width="4.42578125" style="85" customWidth="1"/>
    <col min="15838" max="15838" width="11.42578125" style="85"/>
    <col min="15839" max="15839" width="17.5703125" style="85" customWidth="1"/>
    <col min="15840" max="15840" width="11.5703125" style="85" customWidth="1"/>
    <col min="15841" max="15844" width="11.42578125" style="85"/>
    <col min="15845" max="15845" width="22.5703125" style="85" customWidth="1"/>
    <col min="15846" max="15846" width="14" style="85" customWidth="1"/>
    <col min="15847" max="15847" width="1.7109375" style="85" customWidth="1"/>
    <col min="15848" max="16092" width="11.42578125" style="85"/>
    <col min="16093" max="16093" width="4.42578125" style="85" customWidth="1"/>
    <col min="16094" max="16094" width="11.42578125" style="85"/>
    <col min="16095" max="16095" width="17.5703125" style="85" customWidth="1"/>
    <col min="16096" max="16096" width="11.5703125" style="85" customWidth="1"/>
    <col min="16097" max="16100" width="11.42578125" style="85"/>
    <col min="16101" max="16101" width="22.5703125" style="85" customWidth="1"/>
    <col min="16102" max="16102" width="14" style="85" customWidth="1"/>
    <col min="16103" max="16103" width="1.7109375" style="85" customWidth="1"/>
    <col min="16104" max="16384" width="11.42578125" style="85"/>
  </cols>
  <sheetData>
    <row r="1" spans="2:10" ht="18" customHeight="1" thickBot="1" x14ac:dyDescent="0.25"/>
    <row r="2" spans="2:10" ht="19.5" customHeight="1" x14ac:dyDescent="0.2">
      <c r="B2" s="86"/>
      <c r="C2" s="87"/>
      <c r="D2" s="88" t="s">
        <v>864</v>
      </c>
      <c r="E2" s="89"/>
      <c r="F2" s="89"/>
      <c r="G2" s="89"/>
      <c r="H2" s="89"/>
      <c r="I2" s="90"/>
      <c r="J2" s="91" t="s">
        <v>865</v>
      </c>
    </row>
    <row r="3" spans="2:10" ht="13.5" thickBot="1" x14ac:dyDescent="0.25">
      <c r="B3" s="92"/>
      <c r="C3" s="93"/>
      <c r="D3" s="94"/>
      <c r="E3" s="95"/>
      <c r="F3" s="95"/>
      <c r="G3" s="95"/>
      <c r="H3" s="95"/>
      <c r="I3" s="96"/>
      <c r="J3" s="97"/>
    </row>
    <row r="4" spans="2:10" x14ac:dyDescent="0.2">
      <c r="B4" s="92"/>
      <c r="C4" s="93"/>
      <c r="D4" s="88" t="s">
        <v>866</v>
      </c>
      <c r="E4" s="89"/>
      <c r="F4" s="89"/>
      <c r="G4" s="89"/>
      <c r="H4" s="89"/>
      <c r="I4" s="90"/>
      <c r="J4" s="91" t="s">
        <v>867</v>
      </c>
    </row>
    <row r="5" spans="2:10" x14ac:dyDescent="0.2">
      <c r="B5" s="92"/>
      <c r="C5" s="93"/>
      <c r="D5" s="98"/>
      <c r="E5" s="99"/>
      <c r="F5" s="99"/>
      <c r="G5" s="99"/>
      <c r="H5" s="99"/>
      <c r="I5" s="100"/>
      <c r="J5" s="101"/>
    </row>
    <row r="6" spans="2:10" ht="13.5" thickBot="1" x14ac:dyDescent="0.25">
      <c r="B6" s="102"/>
      <c r="C6" s="103"/>
      <c r="D6" s="94"/>
      <c r="E6" s="95"/>
      <c r="F6" s="95"/>
      <c r="G6" s="95"/>
      <c r="H6" s="95"/>
      <c r="I6" s="96"/>
      <c r="J6" s="97"/>
    </row>
    <row r="7" spans="2:10" x14ac:dyDescent="0.2">
      <c r="B7" s="104"/>
      <c r="J7" s="105"/>
    </row>
    <row r="8" spans="2:10" x14ac:dyDescent="0.2">
      <c r="B8" s="104"/>
      <c r="J8" s="105"/>
    </row>
    <row r="9" spans="2:10" x14ac:dyDescent="0.2">
      <c r="B9" s="104"/>
      <c r="J9" s="105"/>
    </row>
    <row r="10" spans="2:10" x14ac:dyDescent="0.2">
      <c r="B10" s="104"/>
      <c r="C10" s="85" t="s">
        <v>886</v>
      </c>
      <c r="E10" s="106"/>
      <c r="J10" s="105"/>
    </row>
    <row r="11" spans="2:10" x14ac:dyDescent="0.2">
      <c r="B11" s="104"/>
      <c r="J11" s="105"/>
    </row>
    <row r="12" spans="2:10" x14ac:dyDescent="0.2">
      <c r="B12" s="104"/>
      <c r="C12" s="85" t="s">
        <v>887</v>
      </c>
      <c r="J12" s="105"/>
    </row>
    <row r="13" spans="2:10" x14ac:dyDescent="0.2">
      <c r="B13" s="104"/>
      <c r="C13" s="85" t="s">
        <v>888</v>
      </c>
      <c r="J13" s="105"/>
    </row>
    <row r="14" spans="2:10" x14ac:dyDescent="0.2">
      <c r="B14" s="104"/>
      <c r="J14" s="105"/>
    </row>
    <row r="15" spans="2:10" x14ac:dyDescent="0.2">
      <c r="B15" s="104"/>
      <c r="C15" s="85" t="s">
        <v>889</v>
      </c>
      <c r="J15" s="105"/>
    </row>
    <row r="16" spans="2:10" x14ac:dyDescent="0.2">
      <c r="B16" s="104"/>
      <c r="C16" s="107"/>
      <c r="J16" s="105"/>
    </row>
    <row r="17" spans="2:10" x14ac:dyDescent="0.2">
      <c r="B17" s="104"/>
      <c r="C17" s="85" t="s">
        <v>868</v>
      </c>
      <c r="D17" s="106"/>
      <c r="H17" s="108" t="s">
        <v>869</v>
      </c>
      <c r="I17" s="108" t="s">
        <v>870</v>
      </c>
      <c r="J17" s="105"/>
    </row>
    <row r="18" spans="2:10" x14ac:dyDescent="0.2">
      <c r="B18" s="104"/>
      <c r="C18" s="109" t="s">
        <v>871</v>
      </c>
      <c r="D18" s="109"/>
      <c r="E18" s="109"/>
      <c r="F18" s="109"/>
      <c r="H18" s="108">
        <v>211</v>
      </c>
      <c r="I18" s="110">
        <v>313161226</v>
      </c>
      <c r="J18" s="105"/>
    </row>
    <row r="19" spans="2:10" x14ac:dyDescent="0.2">
      <c r="B19" s="104"/>
      <c r="C19" s="85" t="s">
        <v>872</v>
      </c>
      <c r="H19" s="111">
        <v>57</v>
      </c>
      <c r="I19" s="112">
        <v>18977270</v>
      </c>
      <c r="J19" s="105"/>
    </row>
    <row r="20" spans="2:10" x14ac:dyDescent="0.2">
      <c r="B20" s="104"/>
      <c r="C20" s="85" t="s">
        <v>873</v>
      </c>
      <c r="H20" s="111">
        <v>69</v>
      </c>
      <c r="I20" s="112">
        <v>99915402</v>
      </c>
      <c r="J20" s="105"/>
    </row>
    <row r="21" spans="2:10" x14ac:dyDescent="0.2">
      <c r="B21" s="104"/>
      <c r="C21" s="85" t="s">
        <v>874</v>
      </c>
      <c r="H21" s="111">
        <v>62</v>
      </c>
      <c r="I21" s="112">
        <v>66808220</v>
      </c>
      <c r="J21" s="105"/>
    </row>
    <row r="22" spans="2:10" x14ac:dyDescent="0.2">
      <c r="B22" s="104"/>
      <c r="C22" s="85" t="s">
        <v>875</v>
      </c>
      <c r="H22" s="111">
        <v>4</v>
      </c>
      <c r="I22" s="112">
        <v>352500</v>
      </c>
      <c r="J22" s="105"/>
    </row>
    <row r="23" spans="2:10" x14ac:dyDescent="0.2">
      <c r="B23" s="104"/>
      <c r="C23" s="85" t="s">
        <v>853</v>
      </c>
      <c r="H23" s="111">
        <v>3</v>
      </c>
      <c r="I23" s="112">
        <v>1002200</v>
      </c>
      <c r="J23" s="105"/>
    </row>
    <row r="24" spans="2:10" x14ac:dyDescent="0.2">
      <c r="B24" s="104"/>
      <c r="C24" s="85" t="s">
        <v>302</v>
      </c>
      <c r="H24" s="113"/>
      <c r="I24" s="114"/>
      <c r="J24" s="105"/>
    </row>
    <row r="25" spans="2:10" x14ac:dyDescent="0.2">
      <c r="B25" s="104"/>
      <c r="C25" s="109" t="s">
        <v>876</v>
      </c>
      <c r="D25" s="109"/>
      <c r="E25" s="109"/>
      <c r="F25" s="109"/>
      <c r="H25" s="115">
        <f>SUM(H19:H24)</f>
        <v>195</v>
      </c>
      <c r="I25" s="116">
        <f>(I19+I20+I21+I22+I23+I24)</f>
        <v>187055592</v>
      </c>
      <c r="J25" s="105"/>
    </row>
    <row r="26" spans="2:10" x14ac:dyDescent="0.2">
      <c r="B26" s="104"/>
      <c r="C26" s="85" t="s">
        <v>877</v>
      </c>
      <c r="H26" s="111">
        <v>13</v>
      </c>
      <c r="I26" s="112">
        <v>125036734</v>
      </c>
      <c r="J26" s="105"/>
    </row>
    <row r="27" spans="2:10" x14ac:dyDescent="0.2">
      <c r="B27" s="104"/>
      <c r="C27" s="85" t="s">
        <v>878</v>
      </c>
      <c r="H27" s="111"/>
      <c r="I27" s="112"/>
      <c r="J27" s="105"/>
    </row>
    <row r="28" spans="2:10" x14ac:dyDescent="0.2">
      <c r="B28" s="104"/>
      <c r="C28" s="85" t="s">
        <v>879</v>
      </c>
      <c r="H28" s="111"/>
      <c r="I28" s="112"/>
      <c r="J28" s="105"/>
    </row>
    <row r="29" spans="2:10" ht="12.75" customHeight="1" thickBot="1" x14ac:dyDescent="0.25">
      <c r="B29" s="104"/>
      <c r="C29" s="85" t="s">
        <v>880</v>
      </c>
      <c r="H29" s="117">
        <v>3</v>
      </c>
      <c r="I29" s="118">
        <v>1068900</v>
      </c>
      <c r="J29" s="105"/>
    </row>
    <row r="30" spans="2:10" x14ac:dyDescent="0.2">
      <c r="B30" s="104"/>
      <c r="C30" s="109" t="s">
        <v>881</v>
      </c>
      <c r="D30" s="109"/>
      <c r="E30" s="109"/>
      <c r="F30" s="109"/>
      <c r="H30" s="115">
        <f>SUM(H26:H29)</f>
        <v>16</v>
      </c>
      <c r="I30" s="116">
        <f>(I28+I29+I26)</f>
        <v>126105634</v>
      </c>
      <c r="J30" s="105"/>
    </row>
    <row r="31" spans="2:10" ht="13.5" thickBot="1" x14ac:dyDescent="0.25">
      <c r="B31" s="104"/>
      <c r="C31" s="109" t="s">
        <v>882</v>
      </c>
      <c r="D31" s="109"/>
      <c r="H31" s="119">
        <f>(H25+H30)</f>
        <v>211</v>
      </c>
      <c r="I31" s="120">
        <f>(I25+I30)</f>
        <v>313161226</v>
      </c>
      <c r="J31" s="105"/>
    </row>
    <row r="32" spans="2:10" ht="13.5" thickTop="1" x14ac:dyDescent="0.2">
      <c r="B32" s="104"/>
      <c r="C32" s="109"/>
      <c r="D32" s="109"/>
      <c r="H32" s="121"/>
      <c r="I32" s="112"/>
      <c r="J32" s="105"/>
    </row>
    <row r="33" spans="2:10" x14ac:dyDescent="0.2">
      <c r="B33" s="104"/>
      <c r="G33" s="121"/>
      <c r="H33" s="121"/>
      <c r="I33" s="121"/>
      <c r="J33" s="105"/>
    </row>
    <row r="34" spans="2:10" x14ac:dyDescent="0.2">
      <c r="B34" s="104"/>
      <c r="G34" s="121"/>
      <c r="H34" s="121"/>
      <c r="I34" s="121"/>
      <c r="J34" s="105"/>
    </row>
    <row r="35" spans="2:10" x14ac:dyDescent="0.2">
      <c r="B35" s="104"/>
      <c r="G35" s="121"/>
      <c r="H35" s="121"/>
      <c r="I35" s="121"/>
      <c r="J35" s="105"/>
    </row>
    <row r="36" spans="2:10" ht="13.5" thickBot="1" x14ac:dyDescent="0.25">
      <c r="B36" s="104"/>
      <c r="C36" s="122"/>
      <c r="D36" s="122"/>
      <c r="G36" s="122" t="s">
        <v>883</v>
      </c>
      <c r="H36" s="122"/>
      <c r="I36" s="121"/>
      <c r="J36" s="105"/>
    </row>
    <row r="37" spans="2:10" x14ac:dyDescent="0.2">
      <c r="B37" s="104"/>
      <c r="C37" s="121" t="s">
        <v>884</v>
      </c>
      <c r="D37" s="121"/>
      <c r="G37" s="121" t="s">
        <v>885</v>
      </c>
      <c r="H37" s="121"/>
      <c r="I37" s="121"/>
      <c r="J37" s="105"/>
    </row>
    <row r="38" spans="2:10" x14ac:dyDescent="0.2">
      <c r="B38" s="104"/>
      <c r="G38" s="121"/>
      <c r="H38" s="121"/>
      <c r="I38" s="121"/>
      <c r="J38" s="105"/>
    </row>
    <row r="39" spans="2:10" x14ac:dyDescent="0.2">
      <c r="B39" s="104"/>
      <c r="G39" s="121"/>
      <c r="H39" s="121"/>
      <c r="I39" s="121"/>
      <c r="J39" s="105"/>
    </row>
    <row r="40" spans="2:10" ht="18.75" customHeight="1" thickBot="1" x14ac:dyDescent="0.25">
      <c r="B40" s="123"/>
      <c r="C40" s="124"/>
      <c r="D40" s="124"/>
      <c r="E40" s="124"/>
      <c r="F40" s="124"/>
      <c r="G40" s="122"/>
      <c r="H40" s="122"/>
      <c r="I40" s="122"/>
      <c r="J40" s="125"/>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COMFENALCO VALLE</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Diego Fernando Fernandez Valencia</cp:lastModifiedBy>
  <cp:lastPrinted>2021-12-27T14:30:10Z</cp:lastPrinted>
  <dcterms:created xsi:type="dcterms:W3CDTF">2021-12-27T13:57:20Z</dcterms:created>
  <dcterms:modified xsi:type="dcterms:W3CDTF">2022-01-07T13:45:41Z</dcterms:modified>
</cp:coreProperties>
</file>