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https://epscomfenalcovalle-my.sharepoint.com/personal/dffernandezv_epscomfenalcovalle_com_co/Documents/Escritorio/CLINICA MEDILASER/"/>
    </mc:Choice>
  </mc:AlternateContent>
  <xr:revisionPtr revIDLastSave="117" documentId="11_AD4D2F04E46CFB4ACB3E205E0513C6D2693EDF2B" xr6:coauthVersionLast="47" xr6:coauthVersionMax="47" xr10:uidLastSave="{8E944293-A39F-4179-9231-7BE3AACA1708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91029"/>
  <pivotCaches>
    <pivotCache cacheId="6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4" l="1"/>
  <c r="H30" i="4"/>
  <c r="I25" i="4"/>
  <c r="H25" i="4"/>
  <c r="H31" i="4" l="1"/>
  <c r="I31" i="4"/>
  <c r="T1" i="2"/>
  <c r="S1" i="2"/>
  <c r="O1" i="2"/>
  <c r="W1" i="2"/>
  <c r="V1" i="2"/>
  <c r="L1" i="2"/>
  <c r="K1" i="2"/>
</calcChain>
</file>

<file path=xl/sharedStrings.xml><?xml version="1.0" encoding="utf-8"?>
<sst xmlns="http://schemas.openxmlformats.org/spreadsheetml/2006/main" count="212" uniqueCount="130">
  <si>
    <t>Factura</t>
  </si>
  <si>
    <t>Fecha Factura</t>
  </si>
  <si>
    <t>Radicado</t>
  </si>
  <si>
    <t>Fecha Radicado</t>
  </si>
  <si>
    <t>Valor Factura</t>
  </si>
  <si>
    <t>Saldo Total</t>
  </si>
  <si>
    <t>FE</t>
  </si>
  <si>
    <t> 858.100</t>
  </si>
  <si>
    <t>FEV</t>
  </si>
  <si>
    <t> 319.600</t>
  </si>
  <si>
    <t> 369.200</t>
  </si>
  <si>
    <t> 1.033.100</t>
  </si>
  <si>
    <t> 11.033.525</t>
  </si>
  <si>
    <t> 57.000</t>
  </si>
  <si>
    <t> 836.800</t>
  </si>
  <si>
    <t> 97.800</t>
  </si>
  <si>
    <t> 91.300</t>
  </si>
  <si>
    <t> 168.000</t>
  </si>
  <si>
    <t> 631.900</t>
  </si>
  <si>
    <t>ENTIDAD</t>
  </si>
  <si>
    <t>PrefijoFactura</t>
  </si>
  <si>
    <t>RETENCION</t>
  </si>
  <si>
    <t>AUTORIZACION</t>
  </si>
  <si>
    <t>CLINICA MEDILASER S.A</t>
  </si>
  <si>
    <t>B)Factura sin saldo ERP</t>
  </si>
  <si>
    <t>OK</t>
  </si>
  <si>
    <t>C)Glosas total pendiente por respuesta de IPS</t>
  </si>
  <si>
    <t>sostiene la glosa.ya, que no presenta autorizacion para elservicio deben enviar correo a lacapautorizaciones@epscomfenalcovalle.com.co y solicitar la autorizacion para poder seguir con el proceso de pago</t>
  </si>
  <si>
    <t>SI</t>
  </si>
  <si>
    <t>D)Glosas parcial pendiente por respuesta de IPS</t>
  </si>
  <si>
    <t>OBJECION DRA MAIBER ACEVEDO Paraclínicos no interpretados enen la HC: Junio 24: Acido Láctico- BUN.Junio 25: Facturan 3Gases arteriales, interpretan 2 ( Ph 7,48- 7,46). 106- 606Cánula nasal facturan 2. Se acepta 1 por estancia. NANCY</t>
  </si>
  <si>
    <t>NO</t>
  </si>
  <si>
    <t>Etiquetas de fila</t>
  </si>
  <si>
    <t>Total general</t>
  </si>
  <si>
    <t>NIT IPS</t>
  </si>
  <si>
    <t>NUMERO FACTURA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</si>
  <si>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</si>
  <si>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</si>
  <si>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</si>
  <si>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</si>
  <si>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</si>
  <si>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</si>
  <si>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</si>
  <si>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</si>
  <si>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</si>
  <si>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GLOSA DV</t>
  </si>
  <si>
    <t>VALOR CRUZADO SASS</t>
  </si>
  <si>
    <t>SALDO SASS</t>
  </si>
  <si>
    <t>VALO CANCELADO SAP</t>
  </si>
  <si>
    <t>DOC COMPENSACION SAP</t>
  </si>
  <si>
    <t>FECHA COMPENSACION SAP</t>
  </si>
  <si>
    <t>VALOR TRANFERENCIA</t>
  </si>
  <si>
    <t>ENTIDAD RESPONSABLE PAGO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</si>
  <si>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</si>
  <si>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</si>
  <si>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</si>
  <si>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</si>
  <si>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</si>
  <si>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</si>
  <si>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</si>
  <si>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</si>
  <si>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</si>
  <si>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</t>
  </si>
  <si>
    <t>VALOR GLOSA ACEPTADA REPORTADO CIRCULAR</t>
  </si>
  <si>
    <t>F CORTE</t>
  </si>
  <si>
    <t>FACTURA</t>
  </si>
  <si>
    <t>LLAVE</t>
  </si>
  <si>
    <t>FEV_82236</t>
  </si>
  <si>
    <t>FEV_97988</t>
  </si>
  <si>
    <t>FEV_99691</t>
  </si>
  <si>
    <t>FEV_123165</t>
  </si>
  <si>
    <t>FEV_220574</t>
  </si>
  <si>
    <t>FEV_236493</t>
  </si>
  <si>
    <t>FEV_234442</t>
  </si>
  <si>
    <t>FEV_234547</t>
  </si>
  <si>
    <t>FEV_243791</t>
  </si>
  <si>
    <t>FE_43855</t>
  </si>
  <si>
    <t>FEV_123164</t>
  </si>
  <si>
    <t>813001952_FEV_82236</t>
  </si>
  <si>
    <t>813001952_FEV_97988</t>
  </si>
  <si>
    <t>813001952_FEV_99691</t>
  </si>
  <si>
    <t>813001952_FEV_123165</t>
  </si>
  <si>
    <t>813001952_FEV_220574</t>
  </si>
  <si>
    <t>813001952_FEV_236493</t>
  </si>
  <si>
    <t>813001952_FEV_234442</t>
  </si>
  <si>
    <t>813001952_FEV_234547</t>
  </si>
  <si>
    <t>813001952_FEV_243791</t>
  </si>
  <si>
    <t>813001952_FE_43855</t>
  </si>
  <si>
    <t>813001952_FEV_123164</t>
  </si>
  <si>
    <t>TOTAL</t>
  </si>
  <si>
    <t>ESTADO EPS DICIEMBRE 28 DE 2021</t>
  </si>
  <si>
    <t>POR PAGAR SAP</t>
  </si>
  <si>
    <t>DOCUMENTO CONTABLE</t>
  </si>
  <si>
    <t>FUERA DE CIERRE</t>
  </si>
  <si>
    <t>FACTURA PENDIENTE POR PROGRAMACIÓN DE PAGO</t>
  </si>
  <si>
    <t>FACTURA CORRIENTE</t>
  </si>
  <si>
    <t>FACTURA DEVUELTA</t>
  </si>
  <si>
    <t>FACTURA CORRIENTE Y GLOSA POR CONCILIAR</t>
  </si>
  <si>
    <t>Cuenta de FACTURA</t>
  </si>
  <si>
    <t>Suma de SALDO FACT IPS</t>
  </si>
  <si>
    <t>Suma de POR PAGAR SAP</t>
  </si>
  <si>
    <t>Suma de VALOR GLOSA DV</t>
  </si>
  <si>
    <t>FOR-CSA-018</t>
  </si>
  <si>
    <t>HOJA 1 DE 2</t>
  </si>
  <si>
    <t>RESUMEN DE CARTERA REVISADA POR LA EPS</t>
  </si>
  <si>
    <t>VERSION 1</t>
  </si>
  <si>
    <t>Con Corte al dia :30/11/2021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</si>
  <si>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</si>
  <si>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</si>
  <si>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</si>
  <si>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</si>
  <si>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</si>
  <si>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</si>
  <si>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</si>
  <si>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</si>
  <si>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</si>
  <si>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</si>
  <si>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</si>
  <si>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</si>
  <si>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</si>
  <si>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</si>
  <si>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</si>
  <si>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DIEGO FERNANDEZ</t>
  </si>
  <si>
    <t>IPS.</t>
  </si>
  <si>
    <t>AUXILIAR DE CARTERA CUENTAS SALUD</t>
  </si>
  <si>
    <t>SANTIAGO DE CALI , DICIEMBRE 29 DE 2021</t>
  </si>
  <si>
    <t>Señores :CLINICA MEDILASER S.A</t>
  </si>
  <si>
    <t>NIT: 813001952</t>
  </si>
  <si>
    <t>A continuacion me permito remitir   nuestra respuesta al estado de cartera presentado en la fecha: 17/12/2021</t>
  </si>
  <si>
    <t>FACTURA CORRIENTE Y GLOSA POR CONCILIAR ($107.500)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</si>
</sst>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_-&quot;$&quot;\ * #,##0_-;\-&quot;$&quot;\ * #,##0_-;_-&quot;$&quot;\ * &quot;-&quot;_-;_-@_-"/>
    <numFmt numFmtId="166" formatCode="&quot;$&quot;\ #,##0;[Red]&quot;$&quot;\ #,##0"/>
  </numFmts>
  <fonts count="8" x14ac:knownFonts="1">
    <font>
      <sz val="11"/>
      <color theme="1"/>
      <name val="Calibri"/>
      <family val="2"/>
      <scheme val="minor"/>
    </font>
    <font>
      <b/>
      <sz val="9"/>
      <color rgb="FF000000"/>
      <name val="Calibri"/>
      <family val="2"/>
    </font>
    <font>
      <sz val="9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DDEBF7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5" fillId="0" borderId="0"/>
    <xf numFmtId="43" fontId="5" fillId="0" borderId="0" applyNumberFormat="0" applyFill="0" applyBorder="0" applyAlignment="0" applyProtection="0"/>
  </cellStyleXfs>
  <cellXfs count="6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left" wrapText="1"/>
    </xf>
    <xf numFmtId="14" fontId="2" fillId="3" borderId="4" xfId="0" applyNumberFormat="1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left" wrapText="1"/>
    </xf>
    <xf numFmtId="0" fontId="2" fillId="3" borderId="4" xfId="0" applyFont="1" applyFill="1" applyBorder="1" applyAlignment="1">
      <alignment horizontal="right" wrapText="1"/>
    </xf>
    <xf numFmtId="0" fontId="0" fillId="0" borderId="1" xfId="0" applyBorder="1"/>
    <xf numFmtId="14" fontId="0" fillId="0" borderId="1" xfId="0" applyNumberFormat="1" applyBorder="1"/>
    <xf numFmtId="11" fontId="0" fillId="0" borderId="1" xfId="0" applyNumberFormat="1" applyBorder="1"/>
    <xf numFmtId="0" fontId="0" fillId="4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164" fontId="0" fillId="0" borderId="1" xfId="1" applyNumberFormat="1" applyFont="1" applyBorder="1"/>
    <xf numFmtId="164" fontId="4" fillId="0" borderId="0" xfId="1" applyNumberFormat="1" applyFont="1"/>
    <xf numFmtId="0" fontId="4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4" fontId="0" fillId="0" borderId="0" xfId="0" applyNumberFormat="1"/>
    <xf numFmtId="0" fontId="6" fillId="0" borderId="0" xfId="2" applyFont="1"/>
    <xf numFmtId="0" fontId="6" fillId="0" borderId="5" xfId="2" applyFont="1" applyBorder="1" applyAlignment="1">
      <alignment horizontal="centerContinuous"/>
    </xf>
    <xf numFmtId="0" fontId="6" fillId="0" borderId="6" xfId="2" applyFont="1" applyBorder="1" applyAlignment="1">
      <alignment horizontal="centerContinuous"/>
    </xf>
    <xf numFmtId="0" fontId="7" fillId="0" borderId="5" xfId="2" applyFont="1" applyBorder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8" xfId="2" applyFont="1" applyBorder="1" applyAlignment="1">
      <alignment horizontal="centerContinuous" vertical="center"/>
    </xf>
    <xf numFmtId="0" fontId="6" fillId="0" borderId="9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7" fillId="0" borderId="11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7" fillId="0" borderId="13" xfId="2" applyFont="1" applyBorder="1" applyAlignment="1">
      <alignment horizontal="centerContinuous" vertical="center"/>
    </xf>
    <xf numFmtId="0" fontId="7" fillId="0" borderId="14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5" xfId="2" applyFont="1" applyBorder="1" applyAlignment="1">
      <alignment horizontal="centerContinuous" vertical="center"/>
    </xf>
    <xf numFmtId="0" fontId="6" fillId="0" borderId="11" xfId="2" applyFont="1" applyBorder="1" applyAlignment="1">
      <alignment horizontal="centerContinuous"/>
    </xf>
    <xf numFmtId="0" fontId="6" fillId="0" borderId="13" xfId="2" applyFont="1" applyBorder="1" applyAlignment="1">
      <alignment horizontal="centerContinuous"/>
    </xf>
    <xf numFmtId="0" fontId="6" fillId="0" borderId="9" xfId="2" applyFont="1" applyBorder="1"/>
    <xf numFmtId="0" fontId="6" fillId="0" borderId="10" xfId="2" applyFont="1" applyBorder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0" fontId="7" fillId="0" borderId="0" xfId="2" applyFont="1"/>
    <xf numFmtId="165" fontId="7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/>
    </xf>
    <xf numFmtId="166" fontId="6" fillId="0" borderId="0" xfId="2" applyNumberFormat="1" applyFont="1" applyAlignment="1">
      <alignment horizontal="right"/>
    </xf>
    <xf numFmtId="1" fontId="6" fillId="0" borderId="16" xfId="2" applyNumberFormat="1" applyFont="1" applyBorder="1" applyAlignment="1">
      <alignment horizontal="center"/>
    </xf>
    <xf numFmtId="166" fontId="6" fillId="0" borderId="16" xfId="2" applyNumberFormat="1" applyFont="1" applyBorder="1" applyAlignment="1">
      <alignment horizontal="right"/>
    </xf>
    <xf numFmtId="0" fontId="6" fillId="0" borderId="0" xfId="2" applyFont="1" applyAlignment="1">
      <alignment horizontal="center"/>
    </xf>
    <xf numFmtId="166" fontId="7" fillId="0" borderId="0" xfId="2" applyNumberFormat="1" applyFont="1" applyAlignment="1">
      <alignment horizontal="right"/>
    </xf>
    <xf numFmtId="1" fontId="6" fillId="0" borderId="12" xfId="2" applyNumberFormat="1" applyFont="1" applyBorder="1" applyAlignment="1">
      <alignment horizontal="center"/>
    </xf>
    <xf numFmtId="164" fontId="6" fillId="0" borderId="12" xfId="3" applyNumberFormat="1" applyFont="1" applyBorder="1" applyAlignment="1">
      <alignment horizontal="right"/>
    </xf>
    <xf numFmtId="0" fontId="6" fillId="0" borderId="17" xfId="2" applyFont="1" applyBorder="1" applyAlignment="1">
      <alignment horizontal="center"/>
    </xf>
    <xf numFmtId="166" fontId="6" fillId="0" borderId="17" xfId="2" applyNumberFormat="1" applyFont="1" applyBorder="1" applyAlignment="1">
      <alignment horizontal="right"/>
    </xf>
    <xf numFmtId="166" fontId="6" fillId="0" borderId="0" xfId="2" applyNumberFormat="1" applyFont="1"/>
    <xf numFmtId="166" fontId="6" fillId="0" borderId="12" xfId="2" applyNumberFormat="1" applyFont="1" applyBorder="1"/>
    <xf numFmtId="0" fontId="6" fillId="0" borderId="11" xfId="2" applyFont="1" applyBorder="1"/>
    <xf numFmtId="0" fontId="6" fillId="0" borderId="12" xfId="2" applyFont="1" applyBorder="1"/>
    <xf numFmtId="0" fontId="6" fillId="0" borderId="13" xfId="2" applyFont="1" applyBorder="1"/>
  </cellXfs>
  <cellStyles count="4">
    <cellStyle name="Millares" xfId="1" builtinId="3"/>
    <cellStyle name="Millares 2" xfId="3" xr:uid="{9D7A33CC-5BB7-48DC-84DB-CBBF64D5754B}"/>
    <cellStyle name="Normal" xfId="0" builtinId="0"/>
    <cellStyle name="Normal 2" xfId="2" xr:uid="{B52FABE9-1AC3-4277-A7B7-24BC647B34EB}"/>
  </cellStyles>
  <dxfs count="1">
    <dxf>
      <numFmt numFmtId="164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F7FE2380-3328-48DE-B59B-11F3833AFB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8162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559.383148958332" createdVersion="7" refreshedVersion="7" minRefreshableVersion="3" recordCount="11" xr:uid="{A7444DFF-32A9-419A-BDEC-6A8F16931AF2}">
  <cacheSource type="worksheet">
    <worksheetSource ref="A2:AO13" sheet="ESTADO DE CADA FACTURA"/>
  </cacheSource>
  <cacheFields count="41">
    <cacheField name="NIT IPS" numFmtId="0">
      <sharedItems containsSemiMixedTypes="0" containsString="0" containsNumber="1" containsInteger="1" minValue="813001952" maxValue="813001952"/>
    </cacheField>
    <cacheField name="ENTIDAD" numFmtId="0">
      <sharedItems/>
    </cacheField>
    <cacheField name="PrefijoFactura" numFmtId="0">
      <sharedItems/>
    </cacheField>
    <cacheField name="NUMERO FACTURA" numFmtId="0">
      <sharedItems containsSemiMixedTypes="0" containsString="0" containsNumber="1" containsInteger="1" minValue="43855" maxValue="243791"/>
    </cacheField>
    <cacheField name="PREFIJO SASS" numFmtId="0">
      <sharedItems/>
    </cacheField>
    <cacheField name="NUMERO FACT SASSS" numFmtId="0">
      <sharedItems containsSemiMixedTypes="0" containsString="0" containsNumber="1" containsInteger="1" minValue="43855" maxValue="243791"/>
    </cacheField>
    <cacheField name="DOC 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 FACT IPS" numFmtId="14">
      <sharedItems containsSemiMixedTypes="0" containsNonDate="0" containsDate="1" containsString="0" minDate="2019-04-19T00:00:00" maxDate="2021-10-27T00:00:00"/>
    </cacheField>
    <cacheField name="VALOR FACT IPS" numFmtId="164">
      <sharedItems containsSemiMixedTypes="0" containsString="0" containsNumber="1" containsInteger="1" minValue="57000" maxValue="11033525"/>
    </cacheField>
    <cacheField name="SALDO FACT IPS" numFmtId="164">
      <sharedItems containsSemiMixedTypes="0" containsString="0" containsNumber="1" containsInteger="1" minValue="57000" maxValue="11033525"/>
    </cacheField>
    <cacheField name="OBSERVACION SASS" numFmtId="0">
      <sharedItems/>
    </cacheField>
    <cacheField name="ESTADO EPS DICIEMBRE 28 DE 2021" numFmtId="0">
      <sharedItems count="4">
        <s v="FACTURA PENDIENTE POR PROGRAMACIÓN DE PAGO"/>
        <s v="FACTURA CORRIENTE"/>
        <s v="FACTURA DEVUELTA"/>
        <s v="FACTURA CORRIENTE Y GLOSA POR CONCILIAR"/>
      </sharedItems>
    </cacheField>
    <cacheField name="POR PAGAR SAP" numFmtId="0">
      <sharedItems containsString="0" containsBlank="1" containsNumber="1" containsInteger="1" minValue="55860" maxValue="1012438"/>
    </cacheField>
    <cacheField name="DOCUMENTO CONTABLE" numFmtId="0">
      <sharedItems containsString="0" containsBlank="1" containsNumber="1" containsInteger="1" minValue="1221755261" maxValue="1221858908"/>
    </cacheField>
    <cacheField name="FUERA DE CIERRE" numFmtId="0">
      <sharedItems containsNonDate="0" containsString="0" containsBlank="1"/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57000" maxValue="11033525"/>
    </cacheField>
    <cacheField name="VALOR GLOSA DV" numFmtId="164">
      <sharedItems containsSemiMixedTypes="0" containsString="0" containsNumber="1" containsInteger="1" minValue="0" maxValue="858100"/>
    </cacheField>
    <cacheField name="OBSERVACION GLOSA DV" numFmtId="0">
      <sharedItems containsBlank="1"/>
    </cacheField>
    <cacheField name="VALOR CRUZADO SASS" numFmtId="164">
      <sharedItems containsSemiMixedTypes="0" containsString="0" containsNumber="1" containsInteger="1" minValue="0" maxValue="10926025"/>
    </cacheField>
    <cacheField name="SALDO SASS" numFmtId="164">
      <sharedItems containsSemiMixedTypes="0" containsString="0" containsNumber="1" containsInteger="1" minValue="0" maxValue="858100"/>
    </cacheField>
    <cacheField name="RETENCION" numFmtId="0">
      <sharedItems containsNonDate="0" containsString="0" containsBlank="1"/>
    </cacheField>
    <cacheField name="VALO CANCELADO SAP" numFmtId="0">
      <sharedItems containsNonDate="0" containsString="0" containsBlank="1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0">
      <sharedItems containsNonDate="0" containsString="0" containsBlank="1"/>
    </cacheField>
    <cacheField name="AUTORIZACION" numFmtId="0">
      <sharedItems containsString="0" containsBlank="1" containsNumber="1" containsInteger="1" minValue="210099000000000" maxValue="1000000000000000"/>
    </cacheField>
    <cacheField name="ENTIDAD RESPONSABLE PAGO" numFmtId="0">
      <sharedItems containsNonDate="0" containsString="0" containsBlank="1"/>
    </cacheField>
    <cacheField name="FECHA RAD IPS" numFmtId="14">
      <sharedItems containsSemiMixedTypes="0" containsNonDate="0" containsDate="1" containsString="0" minDate="2019-06-04T00:00:00" maxDate="2021-11-23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emiMixedTypes="0" containsString="0" containsNumber="1" containsInteger="1" minValue="1" maxValue="2"/>
    </cacheField>
    <cacheField name="F PROBABLE PAGO SASS" numFmtId="0">
      <sharedItems containsSemiMixedTypes="0" containsString="0" containsNumber="1" containsInteger="1" minValue="20210530" maxValue="21001231"/>
    </cacheField>
    <cacheField name="F RAD SASS" numFmtId="0">
      <sharedItems containsSemiMixedTypes="0" containsString="0" containsNumber="1" containsInteger="1" minValue="20200102" maxValue="20211122"/>
    </cacheField>
    <cacheField name="VALOR REPORTADO CRICULAR" numFmtId="0">
      <sharedItems containsSemiMixedTypes="0" containsString="0" containsNumber="1" containsInteger="1" minValue="57000" maxValue="11033525"/>
    </cacheField>
    <cacheField name="VALOR GLOSA ACEPTADA REPORTADO CIRCULAR" numFmtId="0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">
  <r>
    <n v="813001952"/>
    <s v="CLINICA MEDILASER S.A"/>
    <s v="FEV"/>
    <n v="82236"/>
    <s v="FEV"/>
    <n v="82236"/>
    <m/>
    <s v="FEV_82236"/>
    <s v="813001952_FEV_82236"/>
    <d v="2021-01-09T00:00:00"/>
    <n v="319600"/>
    <n v="319600"/>
    <s v="B)Factura sin saldo ERP"/>
    <x v="0"/>
    <n v="313208"/>
    <n v="1221755261"/>
    <m/>
    <s v="OK"/>
    <n v="319600"/>
    <n v="0"/>
    <m/>
    <n v="319600"/>
    <n v="0"/>
    <m/>
    <m/>
    <m/>
    <m/>
    <m/>
    <n v="210099000000000"/>
    <m/>
    <d v="2021-05-06T00:00:00"/>
    <m/>
    <n v="2"/>
    <m/>
    <m/>
    <n v="1"/>
    <n v="20210530"/>
    <n v="20210506"/>
    <n v="319600"/>
    <n v="0"/>
    <m/>
  </r>
  <r>
    <n v="813001952"/>
    <s v="CLINICA MEDILASER S.A"/>
    <s v="FEV"/>
    <n v="97988"/>
    <s v="FEV"/>
    <n v="97988"/>
    <m/>
    <s v="FEV_97988"/>
    <s v="813001952_FEV_97988"/>
    <d v="2021-03-21T00:00:00"/>
    <n v="369200"/>
    <n v="369200"/>
    <s v="B)Factura sin saldo ERP"/>
    <x v="0"/>
    <n v="361816"/>
    <n v="1221755262"/>
    <m/>
    <s v="OK"/>
    <n v="369200"/>
    <n v="0"/>
    <m/>
    <n v="369200"/>
    <n v="0"/>
    <m/>
    <m/>
    <m/>
    <m/>
    <m/>
    <n v="210809000000000"/>
    <m/>
    <d v="2021-05-06T00:00:00"/>
    <m/>
    <n v="2"/>
    <m/>
    <m/>
    <n v="1"/>
    <n v="20210530"/>
    <n v="20210506"/>
    <n v="369200"/>
    <n v="0"/>
    <m/>
  </r>
  <r>
    <n v="813001952"/>
    <s v="CLINICA MEDILASER S.A"/>
    <s v="FEV"/>
    <n v="99691"/>
    <s v="FEV"/>
    <n v="99691"/>
    <m/>
    <s v="FEV_99691"/>
    <s v="813001952_FEV_99691"/>
    <d v="2021-03-27T00:00:00"/>
    <n v="1033100"/>
    <n v="1033100"/>
    <s v="B)Factura sin saldo ERP"/>
    <x v="0"/>
    <n v="1012438"/>
    <n v="1221755263"/>
    <m/>
    <s v="OK"/>
    <n v="1033100"/>
    <n v="0"/>
    <m/>
    <n v="1033100"/>
    <n v="0"/>
    <m/>
    <m/>
    <m/>
    <m/>
    <m/>
    <n v="210839000000000"/>
    <m/>
    <d v="2021-05-06T00:00:00"/>
    <m/>
    <n v="2"/>
    <m/>
    <m/>
    <n v="1"/>
    <n v="20210530"/>
    <n v="20210506"/>
    <n v="1033100"/>
    <n v="0"/>
    <m/>
  </r>
  <r>
    <n v="813001952"/>
    <s v="CLINICA MEDILASER S.A"/>
    <s v="FEV"/>
    <n v="123165"/>
    <s v="FEV"/>
    <n v="123165"/>
    <m/>
    <s v="FEV_123165"/>
    <s v="813001952_FEV_123165"/>
    <d v="2021-07-05T00:00:00"/>
    <n v="57000"/>
    <n v="57000"/>
    <s v="B)Factura sin saldo ERP"/>
    <x v="0"/>
    <n v="55860"/>
    <n v="1221858908"/>
    <m/>
    <s v="OK"/>
    <n v="57000"/>
    <n v="0"/>
    <m/>
    <n v="57000"/>
    <n v="0"/>
    <m/>
    <m/>
    <m/>
    <m/>
    <m/>
    <n v="1000000000000000"/>
    <m/>
    <d v="2021-09-02T00:00:00"/>
    <m/>
    <n v="2"/>
    <m/>
    <m/>
    <n v="1"/>
    <n v="20210929"/>
    <n v="20210903"/>
    <n v="57000"/>
    <n v="0"/>
    <m/>
  </r>
  <r>
    <n v="813001952"/>
    <s v="CLINICA MEDILASER S.A"/>
    <s v="FEV"/>
    <n v="220574"/>
    <s v="FEV"/>
    <n v="220574"/>
    <m/>
    <s v="FEV_220574"/>
    <s v="813001952_FEV_220574"/>
    <d v="2021-07-27T00:00:00"/>
    <n v="836800"/>
    <n v="836800"/>
    <s v="B)Factura sin saldo ERP"/>
    <x v="0"/>
    <n v="820064"/>
    <n v="1221851241"/>
    <m/>
    <s v="OK"/>
    <n v="836800"/>
    <n v="0"/>
    <m/>
    <n v="836800"/>
    <n v="0"/>
    <m/>
    <m/>
    <m/>
    <m/>
    <m/>
    <n v="212099000000000"/>
    <m/>
    <d v="2021-09-02T00:00:00"/>
    <m/>
    <n v="2"/>
    <m/>
    <m/>
    <n v="1"/>
    <n v="20210930"/>
    <n v="20210903"/>
    <n v="836800"/>
    <n v="0"/>
    <m/>
  </r>
  <r>
    <n v="813001952"/>
    <s v="CLINICA MEDILASER S.A"/>
    <s v="FEV"/>
    <n v="236493"/>
    <s v="FEV"/>
    <n v="236493"/>
    <m/>
    <s v="FEV_236493"/>
    <s v="813001952_FEV_236493"/>
    <d v="2021-09-27T00:00:00"/>
    <n v="97800"/>
    <n v="97800"/>
    <s v="B)Factura sin saldo ERP"/>
    <x v="0"/>
    <n v="95844"/>
    <n v="1221842597"/>
    <m/>
    <s v="OK"/>
    <n v="97800"/>
    <n v="0"/>
    <m/>
    <n v="97800"/>
    <n v="0"/>
    <m/>
    <m/>
    <m/>
    <m/>
    <m/>
    <n v="1000000000000000"/>
    <m/>
    <d v="2021-10-19T00:00:00"/>
    <m/>
    <n v="2"/>
    <m/>
    <m/>
    <n v="1"/>
    <n v="20211130"/>
    <n v="20211111"/>
    <n v="97800"/>
    <n v="0"/>
    <m/>
  </r>
  <r>
    <n v="813001952"/>
    <s v="CLINICA MEDILASER S.A"/>
    <s v="FEV"/>
    <n v="234442"/>
    <s v="FEV"/>
    <n v="234442"/>
    <m/>
    <s v="FEV_234442"/>
    <s v="813001952_FEV_234442"/>
    <d v="2021-09-19T00:00:00"/>
    <n v="91300"/>
    <n v="91300"/>
    <s v="B)Factura sin saldo ERP"/>
    <x v="1"/>
    <m/>
    <m/>
    <m/>
    <s v="OK"/>
    <n v="91300"/>
    <n v="0"/>
    <m/>
    <n v="91300"/>
    <n v="0"/>
    <m/>
    <m/>
    <m/>
    <m/>
    <m/>
    <n v="1000000000000000"/>
    <m/>
    <d v="2021-10-19T00:00:00"/>
    <m/>
    <n v="2"/>
    <m/>
    <m/>
    <n v="1"/>
    <n v="20211130"/>
    <n v="20211111"/>
    <n v="91300"/>
    <n v="0"/>
    <m/>
  </r>
  <r>
    <n v="813001952"/>
    <s v="CLINICA MEDILASER S.A"/>
    <s v="FEV"/>
    <n v="234547"/>
    <s v="FEV"/>
    <n v="234547"/>
    <m/>
    <s v="FEV_234547"/>
    <s v="813001952_FEV_234547"/>
    <d v="2021-09-19T00:00:00"/>
    <n v="168000"/>
    <n v="168000"/>
    <s v="B)Factura sin saldo ERP"/>
    <x v="1"/>
    <m/>
    <m/>
    <m/>
    <s v="OK"/>
    <n v="168000"/>
    <n v="0"/>
    <m/>
    <n v="168000"/>
    <n v="0"/>
    <m/>
    <m/>
    <m/>
    <m/>
    <m/>
    <n v="212629000000000"/>
    <m/>
    <d v="2021-10-19T00:00:00"/>
    <m/>
    <n v="2"/>
    <m/>
    <m/>
    <n v="1"/>
    <n v="20211130"/>
    <n v="20211111"/>
    <n v="168000"/>
    <n v="0"/>
    <m/>
  </r>
  <r>
    <n v="813001952"/>
    <s v="CLINICA MEDILASER S.A"/>
    <s v="FEV"/>
    <n v="243791"/>
    <s v="FEV"/>
    <n v="243791"/>
    <m/>
    <s v="FEV_243791"/>
    <s v="813001952_FEV_243791"/>
    <d v="2021-10-26T00:00:00"/>
    <n v="631900"/>
    <n v="631900"/>
    <s v="B)Factura sin saldo ERP"/>
    <x v="1"/>
    <m/>
    <m/>
    <m/>
    <s v="OK"/>
    <n v="631900"/>
    <n v="0"/>
    <m/>
    <n v="631900"/>
    <n v="0"/>
    <m/>
    <m/>
    <m/>
    <m/>
    <m/>
    <n v="212989000000000"/>
    <m/>
    <d v="2021-11-22T00:00:00"/>
    <m/>
    <n v="2"/>
    <m/>
    <m/>
    <n v="1"/>
    <n v="20211130"/>
    <n v="20211122"/>
    <n v="631900"/>
    <n v="0"/>
    <m/>
  </r>
  <r>
    <n v="813001952"/>
    <s v="CLINICA MEDILASER S.A"/>
    <s v="FE"/>
    <n v="43855"/>
    <s v="FE"/>
    <n v="43855"/>
    <m/>
    <s v="FE_43855"/>
    <s v="813001952_FE_43855"/>
    <d v="2019-04-19T00:00:00"/>
    <n v="858100"/>
    <n v="858100"/>
    <s v="C)Glosas total pendiente por respuesta de IPS"/>
    <x v="2"/>
    <m/>
    <m/>
    <m/>
    <s v="OK"/>
    <n v="858100"/>
    <n v="858100"/>
    <s v="sostiene la glosa.ya, que no presenta autorizacion para elservicio deben enviar correo a lacapautorizaciones@epscomfenalcovalle.com.co y solicitar la autorizacion para poder seguir con el proceso de pago"/>
    <n v="0"/>
    <n v="858100"/>
    <m/>
    <m/>
    <m/>
    <m/>
    <m/>
    <m/>
    <m/>
    <d v="2019-06-04T00:00:00"/>
    <m/>
    <n v="9"/>
    <m/>
    <s v="SI"/>
    <n v="2"/>
    <n v="21001231"/>
    <n v="20200102"/>
    <n v="858100"/>
    <n v="0"/>
    <m/>
  </r>
  <r>
    <n v="813001952"/>
    <s v="CLINICA MEDILASER S.A"/>
    <s v="FEV"/>
    <n v="123164"/>
    <s v="FEV"/>
    <n v="123164"/>
    <m/>
    <s v="FEV_123164"/>
    <s v="813001952_FEV_123164"/>
    <d v="2021-07-05T00:00:00"/>
    <n v="11033525"/>
    <n v="11033525"/>
    <s v="D)Glosas parcial pendiente por respuesta de IPS"/>
    <x v="3"/>
    <m/>
    <m/>
    <m/>
    <s v="OK"/>
    <n v="11033525"/>
    <n v="107500"/>
    <s v="OBJECION DRA MAIBER ACEVEDO Paraclínicos no interpretados enen la HC: Junio 24: Acido Láctico- BUN.Junio 25: Facturan 3Gases arteriales, interpretan 2 ( Ph 7,48- 7,46). 106- 606Cánula nasal facturan 2. Se acepta 1 por estancia. NANCY"/>
    <n v="10926025"/>
    <n v="107500"/>
    <m/>
    <m/>
    <m/>
    <m/>
    <m/>
    <n v="211759000000000"/>
    <m/>
    <d v="2021-09-02T00:00:00"/>
    <m/>
    <n v="9"/>
    <m/>
    <s v="NO"/>
    <n v="1"/>
    <n v="21001231"/>
    <n v="20210903"/>
    <n v="11033525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B9ACCD4-9879-4EF9-99AE-AF88979A396A}" name="TablaDinámica4" cacheId="6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A3:E8" firstHeaderRow="0" firstDataRow="1" firstDataCol="1"/>
  <pivotFields count="41"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5">
        <item x="1"/>
        <item x="3"/>
        <item x="2"/>
        <item x="0"/>
        <item t="default"/>
      </items>
    </pivotField>
    <pivotField dataField="1" showAll="0"/>
    <pivotField showAll="0"/>
    <pivotField showAll="0"/>
    <pivotField showAll="0"/>
    <pivotField numFmtId="164" showAll="0"/>
    <pivotField dataField="1" numFmtId="164" showAll="0"/>
    <pivotField showAll="0"/>
    <pivotField numFmtId="164" showAll="0"/>
    <pivotField numFmtId="164"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Cuenta de FACTURA" fld="7" subtotal="count" baseField="0" baseItem="0"/>
    <dataField name="Suma de SALDO FACT IPS" fld="11" baseField="0" baseItem="0" numFmtId="164"/>
    <dataField name="Suma de POR PAGAR SAP" fld="14" baseField="0" baseItem="0" numFmtId="164"/>
    <dataField name="Suma de VALOR GLOSA DV" fld="19" baseField="0" baseItem="0" numFmtId="164"/>
  </dataFields>
  <formats count="1">
    <format dxfId="0">
      <pivotArea outline="0" collapsedLevelsAreSubtotals="1" fieldPosition="0">
        <references count="1">
          <reference field="4294967294" count="3" selected="0">
            <x v="1"/>
            <x v="2"/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"/>
  <sheetViews>
    <sheetView workbookViewId="0">
      <selection activeCell="C18" sqref="C18"/>
    </sheetView>
  </sheetViews>
  <sheetFormatPr baseColWidth="10" defaultColWidth="9.140625" defaultRowHeight="15" x14ac:dyDescent="0.25"/>
  <sheetData>
    <row r="1" spans="1:7" ht="24" x14ac:dyDescent="0.25">
      <c r="A1" s="1" t="s">
        <v>0</v>
      </c>
      <c r="B1" s="1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</row>
    <row r="2" spans="1:7" x14ac:dyDescent="0.25">
      <c r="A2" s="3" t="s">
        <v>6</v>
      </c>
      <c r="B2" s="3">
        <v>43855</v>
      </c>
      <c r="C2" s="4">
        <v>43574</v>
      </c>
      <c r="D2" s="5">
        <v>106560</v>
      </c>
      <c r="E2" s="4">
        <v>43620</v>
      </c>
      <c r="F2" s="6" t="s">
        <v>7</v>
      </c>
      <c r="G2" s="6" t="s">
        <v>7</v>
      </c>
    </row>
    <row r="3" spans="1:7" x14ac:dyDescent="0.25">
      <c r="A3" s="3" t="s">
        <v>8</v>
      </c>
      <c r="B3" s="3">
        <v>82236</v>
      </c>
      <c r="C3" s="4">
        <v>44205</v>
      </c>
      <c r="D3" s="5">
        <v>125314</v>
      </c>
      <c r="E3" s="4">
        <v>44322</v>
      </c>
      <c r="F3" s="6" t="s">
        <v>9</v>
      </c>
      <c r="G3" s="6" t="s">
        <v>9</v>
      </c>
    </row>
    <row r="4" spans="1:7" x14ac:dyDescent="0.25">
      <c r="A4" s="3" t="s">
        <v>8</v>
      </c>
      <c r="B4" s="3">
        <v>97988</v>
      </c>
      <c r="C4" s="4">
        <v>44276</v>
      </c>
      <c r="D4" s="5">
        <v>125314</v>
      </c>
      <c r="E4" s="4">
        <v>44322</v>
      </c>
      <c r="F4" s="6" t="s">
        <v>10</v>
      </c>
      <c r="G4" s="6" t="s">
        <v>10</v>
      </c>
    </row>
    <row r="5" spans="1:7" x14ac:dyDescent="0.25">
      <c r="A5" s="3" t="s">
        <v>8</v>
      </c>
      <c r="B5" s="3">
        <v>99691</v>
      </c>
      <c r="C5" s="4">
        <v>44282</v>
      </c>
      <c r="D5" s="5">
        <v>125314</v>
      </c>
      <c r="E5" s="4">
        <v>44322</v>
      </c>
      <c r="F5" s="6" t="s">
        <v>11</v>
      </c>
      <c r="G5" s="6" t="s">
        <v>11</v>
      </c>
    </row>
    <row r="6" spans="1:7" x14ac:dyDescent="0.25">
      <c r="A6" s="3" t="s">
        <v>8</v>
      </c>
      <c r="B6" s="3">
        <v>123164</v>
      </c>
      <c r="C6" s="4">
        <v>44382</v>
      </c>
      <c r="D6" s="5">
        <v>129821</v>
      </c>
      <c r="E6" s="4">
        <v>44441</v>
      </c>
      <c r="F6" s="6" t="s">
        <v>12</v>
      </c>
      <c r="G6" s="6" t="s">
        <v>12</v>
      </c>
    </row>
    <row r="7" spans="1:7" x14ac:dyDescent="0.25">
      <c r="A7" s="3" t="s">
        <v>8</v>
      </c>
      <c r="B7" s="3">
        <v>123165</v>
      </c>
      <c r="C7" s="4">
        <v>44382</v>
      </c>
      <c r="D7" s="5">
        <v>129821</v>
      </c>
      <c r="E7" s="4">
        <v>44441</v>
      </c>
      <c r="F7" s="6" t="s">
        <v>13</v>
      </c>
      <c r="G7" s="6" t="s">
        <v>13</v>
      </c>
    </row>
    <row r="8" spans="1:7" x14ac:dyDescent="0.25">
      <c r="A8" s="3" t="s">
        <v>8</v>
      </c>
      <c r="B8" s="3">
        <v>220574</v>
      </c>
      <c r="C8" s="4">
        <v>44404</v>
      </c>
      <c r="D8" s="5">
        <v>129821</v>
      </c>
      <c r="E8" s="4">
        <v>44441</v>
      </c>
      <c r="F8" s="6" t="s">
        <v>14</v>
      </c>
      <c r="G8" s="6" t="s">
        <v>14</v>
      </c>
    </row>
    <row r="9" spans="1:7" x14ac:dyDescent="0.25">
      <c r="A9" s="3" t="s">
        <v>8</v>
      </c>
      <c r="B9" s="3">
        <v>236493</v>
      </c>
      <c r="C9" s="4">
        <v>44466</v>
      </c>
      <c r="D9" s="5">
        <v>131861</v>
      </c>
      <c r="E9" s="4">
        <v>44488</v>
      </c>
      <c r="F9" s="6" t="s">
        <v>15</v>
      </c>
      <c r="G9" s="6" t="s">
        <v>15</v>
      </c>
    </row>
    <row r="10" spans="1:7" x14ac:dyDescent="0.25">
      <c r="A10" s="3" t="s">
        <v>8</v>
      </c>
      <c r="B10" s="3">
        <v>234442</v>
      </c>
      <c r="C10" s="4">
        <v>44458</v>
      </c>
      <c r="D10" s="5">
        <v>131921</v>
      </c>
      <c r="E10" s="4">
        <v>44488</v>
      </c>
      <c r="F10" s="6" t="s">
        <v>16</v>
      </c>
      <c r="G10" s="6" t="s">
        <v>16</v>
      </c>
    </row>
    <row r="11" spans="1:7" x14ac:dyDescent="0.25">
      <c r="A11" s="3" t="s">
        <v>8</v>
      </c>
      <c r="B11" s="3">
        <v>234547</v>
      </c>
      <c r="C11" s="4">
        <v>44458</v>
      </c>
      <c r="D11" s="5">
        <v>131921</v>
      </c>
      <c r="E11" s="4">
        <v>44488</v>
      </c>
      <c r="F11" s="6" t="s">
        <v>17</v>
      </c>
      <c r="G11" s="6" t="s">
        <v>17</v>
      </c>
    </row>
    <row r="12" spans="1:7" x14ac:dyDescent="0.25">
      <c r="A12" s="3" t="s">
        <v>8</v>
      </c>
      <c r="B12" s="3">
        <v>243791</v>
      </c>
      <c r="C12" s="4">
        <v>44495</v>
      </c>
      <c r="D12" s="5">
        <v>133118</v>
      </c>
      <c r="E12" s="4">
        <v>44522</v>
      </c>
      <c r="F12" s="6" t="s">
        <v>18</v>
      </c>
      <c r="G12" s="6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C1952-2C4D-4490-B73D-C2796D54CEBB}">
  <dimension ref="A3:E8"/>
  <sheetViews>
    <sheetView showGridLines="0" zoomScale="85" zoomScaleNormal="85" workbookViewId="0">
      <selection activeCell="E8" sqref="A4:E8"/>
    </sheetView>
  </sheetViews>
  <sheetFormatPr baseColWidth="10" defaultRowHeight="15" x14ac:dyDescent="0.25"/>
  <cols>
    <col min="1" max="1" width="48.28515625" bestFit="1" customWidth="1"/>
    <col min="2" max="2" width="18.85546875" bestFit="1" customWidth="1"/>
    <col min="3" max="3" width="23.140625" bestFit="1" customWidth="1"/>
    <col min="4" max="4" width="23.5703125" bestFit="1" customWidth="1"/>
    <col min="5" max="5" width="24.7109375" bestFit="1" customWidth="1"/>
  </cols>
  <sheetData>
    <row r="3" spans="1:5" x14ac:dyDescent="0.25">
      <c r="A3" s="15" t="s">
        <v>32</v>
      </c>
      <c r="B3" t="s">
        <v>98</v>
      </c>
      <c r="C3" t="s">
        <v>99</v>
      </c>
      <c r="D3" t="s">
        <v>100</v>
      </c>
      <c r="E3" t="s">
        <v>101</v>
      </c>
    </row>
    <row r="4" spans="1:5" x14ac:dyDescent="0.25">
      <c r="A4" s="16" t="s">
        <v>95</v>
      </c>
      <c r="B4" s="17">
        <v>3</v>
      </c>
      <c r="C4" s="18">
        <v>891200</v>
      </c>
      <c r="D4" s="18"/>
      <c r="E4" s="18">
        <v>0</v>
      </c>
    </row>
    <row r="5" spans="1:5" x14ac:dyDescent="0.25">
      <c r="A5" s="16" t="s">
        <v>97</v>
      </c>
      <c r="B5" s="17">
        <v>1</v>
      </c>
      <c r="C5" s="18">
        <v>11033525</v>
      </c>
      <c r="D5" s="18"/>
      <c r="E5" s="18">
        <v>107500</v>
      </c>
    </row>
    <row r="6" spans="1:5" x14ac:dyDescent="0.25">
      <c r="A6" s="16" t="s">
        <v>96</v>
      </c>
      <c r="B6" s="17">
        <v>1</v>
      </c>
      <c r="C6" s="18">
        <v>858100</v>
      </c>
      <c r="D6" s="18"/>
      <c r="E6" s="18">
        <v>858100</v>
      </c>
    </row>
    <row r="7" spans="1:5" x14ac:dyDescent="0.25">
      <c r="A7" s="16" t="s">
        <v>94</v>
      </c>
      <c r="B7" s="17">
        <v>6</v>
      </c>
      <c r="C7" s="18">
        <v>2713500</v>
      </c>
      <c r="D7" s="18">
        <v>2659230</v>
      </c>
      <c r="E7" s="18">
        <v>0</v>
      </c>
    </row>
    <row r="8" spans="1:5" x14ac:dyDescent="0.25">
      <c r="A8" s="16" t="s">
        <v>33</v>
      </c>
      <c r="B8" s="17">
        <v>11</v>
      </c>
      <c r="C8" s="18">
        <v>15496325</v>
      </c>
      <c r="D8" s="18">
        <v>2659230</v>
      </c>
      <c r="E8" s="18">
        <v>965600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C7BB6-C26E-449A-A9D7-BAC8408BA76D}">
  <dimension ref="A1:AO13"/>
  <sheetViews>
    <sheetView showGridLines="0" zoomScale="85" zoomScaleNormal="85" workbookViewId="0">
      <selection activeCell="A4" sqref="A4"/>
    </sheetView>
  </sheetViews>
  <sheetFormatPr baseColWidth="10" defaultRowHeight="15" x14ac:dyDescent="0.25"/>
  <cols>
    <col min="1" max="1" width="10.28515625" bestFit="1" customWidth="1"/>
    <col min="2" max="2" width="21.85546875" bestFit="1" customWidth="1"/>
    <col min="3" max="3" width="10.7109375" bestFit="1" customWidth="1"/>
    <col min="4" max="4" width="9.140625" bestFit="1" customWidth="1"/>
    <col min="5" max="5" width="8" bestFit="1" customWidth="1"/>
    <col min="6" max="6" width="11.140625" bestFit="1" customWidth="1"/>
    <col min="7" max="7" width="10.28515625" bestFit="1" customWidth="1"/>
    <col min="8" max="8" width="11.42578125" bestFit="1" customWidth="1"/>
    <col min="9" max="9" width="21.85546875" bestFit="1" customWidth="1"/>
    <col min="11" max="12" width="14.140625" bestFit="1" customWidth="1"/>
    <col min="13" max="13" width="30.7109375" customWidth="1"/>
    <col min="14" max="14" width="48.28515625" bestFit="1" customWidth="1"/>
    <col min="15" max="15" width="21" customWidth="1"/>
    <col min="16" max="16" width="23.140625" customWidth="1"/>
    <col min="17" max="17" width="21" customWidth="1"/>
    <col min="18" max="18" width="12.140625" bestFit="1" customWidth="1"/>
    <col min="19" max="19" width="15.42578125" bestFit="1" customWidth="1"/>
    <col min="20" max="20" width="11.5703125" bestFit="1" customWidth="1"/>
    <col min="21" max="21" width="38.7109375" customWidth="1"/>
    <col min="22" max="22" width="14.42578125" bestFit="1" customWidth="1"/>
    <col min="23" max="23" width="11.5703125" bestFit="1" customWidth="1"/>
    <col min="24" max="24" width="11.140625" bestFit="1" customWidth="1"/>
    <col min="25" max="25" width="15.7109375" bestFit="1" customWidth="1"/>
    <col min="26" max="27" width="19.7109375" bestFit="1" customWidth="1"/>
    <col min="28" max="28" width="14.42578125" bestFit="1" customWidth="1"/>
    <col min="29" max="29" width="11.140625" bestFit="1" customWidth="1"/>
    <col min="30" max="30" width="19.140625" bestFit="1" customWidth="1"/>
    <col min="31" max="31" width="10.85546875" bestFit="1" customWidth="1"/>
    <col min="32" max="32" width="12.28515625" bestFit="1" customWidth="1"/>
    <col min="33" max="33" width="12.85546875" bestFit="1" customWidth="1"/>
    <col min="34" max="34" width="13.85546875" bestFit="1" customWidth="1"/>
    <col min="36" max="36" width="13.7109375" bestFit="1" customWidth="1"/>
    <col min="37" max="37" width="11.5703125" bestFit="1" customWidth="1"/>
    <col min="38" max="38" width="11" bestFit="1" customWidth="1"/>
    <col min="39" max="39" width="18.42578125" bestFit="1" customWidth="1"/>
    <col min="40" max="40" width="23.42578125" bestFit="1" customWidth="1"/>
    <col min="41" max="41" width="8.140625" bestFit="1" customWidth="1"/>
  </cols>
  <sheetData>
    <row r="1" spans="1:41" x14ac:dyDescent="0.25">
      <c r="J1" s="14" t="s">
        <v>89</v>
      </c>
      <c r="K1" s="13">
        <f>SUBTOTAL(9,K3:K13)</f>
        <v>15496325</v>
      </c>
      <c r="L1" s="13">
        <f>SUBTOTAL(9,L3:L13)</f>
        <v>15496325</v>
      </c>
      <c r="O1" s="13">
        <f>SUBTOTAL(9,O3:O13)</f>
        <v>2659230</v>
      </c>
      <c r="S1" s="13">
        <f>SUBTOTAL(9,S3:S13)</f>
        <v>15496325</v>
      </c>
      <c r="T1" s="13">
        <f>SUBTOTAL(9,T3:T13)</f>
        <v>965600</v>
      </c>
      <c r="V1" s="13">
        <f>SUBTOTAL(9,V3:V13)</f>
        <v>14530725</v>
      </c>
      <c r="W1" s="13">
        <f>SUBTOTAL(9,W3:W13)</f>
        <v>965600</v>
      </c>
    </row>
    <row r="2" spans="1:41" ht="39.950000000000003" customHeight="1" x14ac:dyDescent="0.25">
      <c r="A2" s="11" t="s">
        <v>34</v>
      </c>
      <c r="B2" s="11" t="s">
        <v>19</v>
      </c>
      <c r="C2" s="11" t="s">
        <v>20</v>
      </c>
      <c r="D2" s="11" t="s">
        <v>35</v>
      </c>
      <c r="E2" s="11" t="s">
        <v>36</v>
      </c>
      <c r="F2" s="11" t="s">
        <v>37</v>
      </c>
      <c r="G2" s="11" t="s">
        <v>38</v>
      </c>
      <c r="H2" s="10" t="s">
        <v>65</v>
      </c>
      <c r="I2" s="10" t="s">
        <v>66</v>
      </c>
      <c r="J2" s="11" t="s">
        <v>39</v>
      </c>
      <c r="K2" s="11" t="s">
        <v>40</v>
      </c>
      <c r="L2" s="11" t="s">
        <v>41</v>
      </c>
      <c r="M2" s="11" t="s">
        <v>42</v>
      </c>
      <c r="N2" s="10" t="s">
        <v>90</v>
      </c>
      <c r="O2" s="10" t="s">
        <v>91</v>
      </c>
      <c r="P2" s="10" t="s">
        <v>92</v>
      </c>
      <c r="Q2" s="10" t="s">
        <v>93</v>
      </c>
      <c r="R2" s="11" t="s">
        <v>43</v>
      </c>
      <c r="S2" s="11" t="s">
        <v>44</v>
      </c>
      <c r="T2" s="10" t="s">
        <v>45</v>
      </c>
      <c r="U2" s="10" t="s">
        <v>53</v>
      </c>
      <c r="V2" s="11" t="s">
        <v>46</v>
      </c>
      <c r="W2" s="11" t="s">
        <v>47</v>
      </c>
      <c r="X2" s="10" t="s">
        <v>21</v>
      </c>
      <c r="Y2" s="10" t="s">
        <v>48</v>
      </c>
      <c r="Z2" s="10" t="s">
        <v>49</v>
      </c>
      <c r="AA2" s="10" t="s">
        <v>50</v>
      </c>
      <c r="AB2" s="11" t="s">
        <v>51</v>
      </c>
      <c r="AC2" s="11" t="s">
        <v>22</v>
      </c>
      <c r="AD2" s="11" t="s">
        <v>52</v>
      </c>
      <c r="AE2" s="11" t="s">
        <v>54</v>
      </c>
      <c r="AF2" s="11" t="s">
        <v>55</v>
      </c>
      <c r="AG2" s="11" t="s">
        <v>56</v>
      </c>
      <c r="AH2" s="11" t="s">
        <v>57</v>
      </c>
      <c r="AI2" s="11" t="s">
        <v>58</v>
      </c>
      <c r="AJ2" s="11" t="s">
        <v>59</v>
      </c>
      <c r="AK2" s="11" t="s">
        <v>60</v>
      </c>
      <c r="AL2" s="11" t="s">
        <v>61</v>
      </c>
      <c r="AM2" s="11" t="s">
        <v>62</v>
      </c>
      <c r="AN2" s="11" t="s">
        <v>63</v>
      </c>
      <c r="AO2" s="11" t="s">
        <v>64</v>
      </c>
    </row>
    <row r="3" spans="1:41" x14ac:dyDescent="0.25">
      <c r="A3" s="7">
        <v>813001952</v>
      </c>
      <c r="B3" s="7" t="s">
        <v>23</v>
      </c>
      <c r="C3" s="7" t="s">
        <v>8</v>
      </c>
      <c r="D3" s="7">
        <v>82236</v>
      </c>
      <c r="E3" s="7" t="s">
        <v>8</v>
      </c>
      <c r="F3" s="7">
        <v>82236</v>
      </c>
      <c r="G3" s="7"/>
      <c r="H3" s="7" t="s">
        <v>67</v>
      </c>
      <c r="I3" s="7" t="s">
        <v>78</v>
      </c>
      <c r="J3" s="8">
        <v>44205</v>
      </c>
      <c r="K3" s="12">
        <v>319600</v>
      </c>
      <c r="L3" s="12">
        <v>319600</v>
      </c>
      <c r="M3" s="7" t="s">
        <v>24</v>
      </c>
      <c r="N3" s="7" t="s">
        <v>94</v>
      </c>
      <c r="O3" s="12">
        <v>313208</v>
      </c>
      <c r="P3" s="7">
        <v>1221755261</v>
      </c>
      <c r="Q3" s="7"/>
      <c r="R3" s="7" t="s">
        <v>25</v>
      </c>
      <c r="S3" s="12">
        <v>319600</v>
      </c>
      <c r="T3" s="12">
        <v>0</v>
      </c>
      <c r="U3" s="7"/>
      <c r="V3" s="12">
        <v>319600</v>
      </c>
      <c r="W3" s="12">
        <v>0</v>
      </c>
      <c r="X3" s="7"/>
      <c r="Y3" s="7"/>
      <c r="Z3" s="7"/>
      <c r="AA3" s="7"/>
      <c r="AB3" s="7"/>
      <c r="AC3" s="9">
        <v>210099000000000</v>
      </c>
      <c r="AD3" s="7"/>
      <c r="AE3" s="8">
        <v>44322</v>
      </c>
      <c r="AF3" s="7"/>
      <c r="AG3" s="7">
        <v>2</v>
      </c>
      <c r="AH3" s="7"/>
      <c r="AI3" s="7"/>
      <c r="AJ3" s="7">
        <v>1</v>
      </c>
      <c r="AK3" s="7">
        <v>20210530</v>
      </c>
      <c r="AL3" s="7">
        <v>20210506</v>
      </c>
      <c r="AM3" s="7">
        <v>319600</v>
      </c>
      <c r="AN3" s="7">
        <v>0</v>
      </c>
      <c r="AO3" s="7"/>
    </row>
    <row r="4" spans="1:41" x14ac:dyDescent="0.25">
      <c r="A4" s="7">
        <v>813001952</v>
      </c>
      <c r="B4" s="7" t="s">
        <v>23</v>
      </c>
      <c r="C4" s="7" t="s">
        <v>8</v>
      </c>
      <c r="D4" s="7">
        <v>97988</v>
      </c>
      <c r="E4" s="7" t="s">
        <v>8</v>
      </c>
      <c r="F4" s="7">
        <v>97988</v>
      </c>
      <c r="G4" s="7"/>
      <c r="H4" s="7" t="s">
        <v>68</v>
      </c>
      <c r="I4" s="7" t="s">
        <v>79</v>
      </c>
      <c r="J4" s="8">
        <v>44276</v>
      </c>
      <c r="K4" s="12">
        <v>369200</v>
      </c>
      <c r="L4" s="12">
        <v>369200</v>
      </c>
      <c r="M4" s="7" t="s">
        <v>24</v>
      </c>
      <c r="N4" s="7" t="s">
        <v>94</v>
      </c>
      <c r="O4" s="12">
        <v>361816</v>
      </c>
      <c r="P4" s="7">
        <v>1221755262</v>
      </c>
      <c r="Q4" s="7"/>
      <c r="R4" s="7" t="s">
        <v>25</v>
      </c>
      <c r="S4" s="12">
        <v>369200</v>
      </c>
      <c r="T4" s="12">
        <v>0</v>
      </c>
      <c r="U4" s="7"/>
      <c r="V4" s="12">
        <v>369200</v>
      </c>
      <c r="W4" s="12">
        <v>0</v>
      </c>
      <c r="X4" s="7"/>
      <c r="Y4" s="7"/>
      <c r="Z4" s="7"/>
      <c r="AA4" s="7"/>
      <c r="AB4" s="7"/>
      <c r="AC4" s="9">
        <v>210809000000000</v>
      </c>
      <c r="AD4" s="7"/>
      <c r="AE4" s="8">
        <v>44322</v>
      </c>
      <c r="AF4" s="7"/>
      <c r="AG4" s="7">
        <v>2</v>
      </c>
      <c r="AH4" s="7"/>
      <c r="AI4" s="7"/>
      <c r="AJ4" s="7">
        <v>1</v>
      </c>
      <c r="AK4" s="7">
        <v>20210530</v>
      </c>
      <c r="AL4" s="7">
        <v>20210506</v>
      </c>
      <c r="AM4" s="7">
        <v>369200</v>
      </c>
      <c r="AN4" s="7">
        <v>0</v>
      </c>
      <c r="AO4" s="7"/>
    </row>
    <row r="5" spans="1:41" x14ac:dyDescent="0.25">
      <c r="A5" s="7">
        <v>813001952</v>
      </c>
      <c r="B5" s="7" t="s">
        <v>23</v>
      </c>
      <c r="C5" s="7" t="s">
        <v>8</v>
      </c>
      <c r="D5" s="7">
        <v>99691</v>
      </c>
      <c r="E5" s="7" t="s">
        <v>8</v>
      </c>
      <c r="F5" s="7">
        <v>99691</v>
      </c>
      <c r="G5" s="7"/>
      <c r="H5" s="7" t="s">
        <v>69</v>
      </c>
      <c r="I5" s="7" t="s">
        <v>80</v>
      </c>
      <c r="J5" s="8">
        <v>44282</v>
      </c>
      <c r="K5" s="12">
        <v>1033100</v>
      </c>
      <c r="L5" s="12">
        <v>1033100</v>
      </c>
      <c r="M5" s="7" t="s">
        <v>24</v>
      </c>
      <c r="N5" s="7" t="s">
        <v>94</v>
      </c>
      <c r="O5" s="12">
        <v>1012438</v>
      </c>
      <c r="P5" s="7">
        <v>1221755263</v>
      </c>
      <c r="Q5" s="7"/>
      <c r="R5" s="7" t="s">
        <v>25</v>
      </c>
      <c r="S5" s="12">
        <v>1033100</v>
      </c>
      <c r="T5" s="12">
        <v>0</v>
      </c>
      <c r="U5" s="7"/>
      <c r="V5" s="12">
        <v>1033100</v>
      </c>
      <c r="W5" s="12">
        <v>0</v>
      </c>
      <c r="X5" s="7"/>
      <c r="Y5" s="7"/>
      <c r="Z5" s="7"/>
      <c r="AA5" s="7"/>
      <c r="AB5" s="7"/>
      <c r="AC5" s="9">
        <v>210839000000000</v>
      </c>
      <c r="AD5" s="7"/>
      <c r="AE5" s="8">
        <v>44322</v>
      </c>
      <c r="AF5" s="7"/>
      <c r="AG5" s="7">
        <v>2</v>
      </c>
      <c r="AH5" s="7"/>
      <c r="AI5" s="7"/>
      <c r="AJ5" s="7">
        <v>1</v>
      </c>
      <c r="AK5" s="7">
        <v>20210530</v>
      </c>
      <c r="AL5" s="7">
        <v>20210506</v>
      </c>
      <c r="AM5" s="7">
        <v>1033100</v>
      </c>
      <c r="AN5" s="7">
        <v>0</v>
      </c>
      <c r="AO5" s="7"/>
    </row>
    <row r="6" spans="1:41" x14ac:dyDescent="0.25">
      <c r="A6" s="7">
        <v>813001952</v>
      </c>
      <c r="B6" s="7" t="s">
        <v>23</v>
      </c>
      <c r="C6" s="7" t="s">
        <v>8</v>
      </c>
      <c r="D6" s="7">
        <v>123165</v>
      </c>
      <c r="E6" s="7" t="s">
        <v>8</v>
      </c>
      <c r="F6" s="7">
        <v>123165</v>
      </c>
      <c r="G6" s="7"/>
      <c r="H6" s="7" t="s">
        <v>70</v>
      </c>
      <c r="I6" s="7" t="s">
        <v>81</v>
      </c>
      <c r="J6" s="8">
        <v>44382</v>
      </c>
      <c r="K6" s="12">
        <v>57000</v>
      </c>
      <c r="L6" s="12">
        <v>57000</v>
      </c>
      <c r="M6" s="7" t="s">
        <v>24</v>
      </c>
      <c r="N6" s="7" t="s">
        <v>94</v>
      </c>
      <c r="O6" s="12">
        <v>55860</v>
      </c>
      <c r="P6" s="7">
        <v>1221858908</v>
      </c>
      <c r="Q6" s="7"/>
      <c r="R6" s="7" t="s">
        <v>25</v>
      </c>
      <c r="S6" s="12">
        <v>57000</v>
      </c>
      <c r="T6" s="12">
        <v>0</v>
      </c>
      <c r="U6" s="7"/>
      <c r="V6" s="12">
        <v>57000</v>
      </c>
      <c r="W6" s="12">
        <v>0</v>
      </c>
      <c r="X6" s="7"/>
      <c r="Y6" s="7"/>
      <c r="Z6" s="7"/>
      <c r="AA6" s="7"/>
      <c r="AB6" s="7"/>
      <c r="AC6" s="9">
        <v>1000000000000000</v>
      </c>
      <c r="AD6" s="7"/>
      <c r="AE6" s="8">
        <v>44441</v>
      </c>
      <c r="AF6" s="7"/>
      <c r="AG6" s="7">
        <v>2</v>
      </c>
      <c r="AH6" s="7"/>
      <c r="AI6" s="7"/>
      <c r="AJ6" s="7">
        <v>1</v>
      </c>
      <c r="AK6" s="7">
        <v>20210929</v>
      </c>
      <c r="AL6" s="7">
        <v>20210903</v>
      </c>
      <c r="AM6" s="7">
        <v>57000</v>
      </c>
      <c r="AN6" s="7">
        <v>0</v>
      </c>
      <c r="AO6" s="7"/>
    </row>
    <row r="7" spans="1:41" x14ac:dyDescent="0.25">
      <c r="A7" s="7">
        <v>813001952</v>
      </c>
      <c r="B7" s="7" t="s">
        <v>23</v>
      </c>
      <c r="C7" s="7" t="s">
        <v>8</v>
      </c>
      <c r="D7" s="7">
        <v>220574</v>
      </c>
      <c r="E7" s="7" t="s">
        <v>8</v>
      </c>
      <c r="F7" s="7">
        <v>220574</v>
      </c>
      <c r="G7" s="7"/>
      <c r="H7" s="7" t="s">
        <v>71</v>
      </c>
      <c r="I7" s="7" t="s">
        <v>82</v>
      </c>
      <c r="J7" s="8">
        <v>44404</v>
      </c>
      <c r="K7" s="12">
        <v>836800</v>
      </c>
      <c r="L7" s="12">
        <v>836800</v>
      </c>
      <c r="M7" s="7" t="s">
        <v>24</v>
      </c>
      <c r="N7" s="7" t="s">
        <v>94</v>
      </c>
      <c r="O7" s="12">
        <v>820064</v>
      </c>
      <c r="P7" s="7">
        <v>1221851241</v>
      </c>
      <c r="Q7" s="7"/>
      <c r="R7" s="7" t="s">
        <v>25</v>
      </c>
      <c r="S7" s="12">
        <v>836800</v>
      </c>
      <c r="T7" s="12">
        <v>0</v>
      </c>
      <c r="U7" s="7"/>
      <c r="V7" s="12">
        <v>836800</v>
      </c>
      <c r="W7" s="12">
        <v>0</v>
      </c>
      <c r="X7" s="7"/>
      <c r="Y7" s="7"/>
      <c r="Z7" s="7"/>
      <c r="AA7" s="7"/>
      <c r="AB7" s="7"/>
      <c r="AC7" s="9">
        <v>212099000000000</v>
      </c>
      <c r="AD7" s="7"/>
      <c r="AE7" s="8">
        <v>44441</v>
      </c>
      <c r="AF7" s="7"/>
      <c r="AG7" s="7">
        <v>2</v>
      </c>
      <c r="AH7" s="7"/>
      <c r="AI7" s="7"/>
      <c r="AJ7" s="7">
        <v>1</v>
      </c>
      <c r="AK7" s="7">
        <v>20210930</v>
      </c>
      <c r="AL7" s="7">
        <v>20210903</v>
      </c>
      <c r="AM7" s="7">
        <v>836800</v>
      </c>
      <c r="AN7" s="7">
        <v>0</v>
      </c>
      <c r="AO7" s="7"/>
    </row>
    <row r="8" spans="1:41" x14ac:dyDescent="0.25">
      <c r="A8" s="7">
        <v>813001952</v>
      </c>
      <c r="B8" s="7" t="s">
        <v>23</v>
      </c>
      <c r="C8" s="7" t="s">
        <v>8</v>
      </c>
      <c r="D8" s="7">
        <v>236493</v>
      </c>
      <c r="E8" s="7" t="s">
        <v>8</v>
      </c>
      <c r="F8" s="7">
        <v>236493</v>
      </c>
      <c r="G8" s="7"/>
      <c r="H8" s="7" t="s">
        <v>72</v>
      </c>
      <c r="I8" s="7" t="s">
        <v>83</v>
      </c>
      <c r="J8" s="8">
        <v>44466</v>
      </c>
      <c r="K8" s="12">
        <v>97800</v>
      </c>
      <c r="L8" s="12">
        <v>97800</v>
      </c>
      <c r="M8" s="7" t="s">
        <v>24</v>
      </c>
      <c r="N8" s="7" t="s">
        <v>94</v>
      </c>
      <c r="O8" s="12">
        <v>95844</v>
      </c>
      <c r="P8" s="7">
        <v>1221842597</v>
      </c>
      <c r="Q8" s="7"/>
      <c r="R8" s="7" t="s">
        <v>25</v>
      </c>
      <c r="S8" s="12">
        <v>97800</v>
      </c>
      <c r="T8" s="12">
        <v>0</v>
      </c>
      <c r="U8" s="7"/>
      <c r="V8" s="12">
        <v>97800</v>
      </c>
      <c r="W8" s="12">
        <v>0</v>
      </c>
      <c r="X8" s="7"/>
      <c r="Y8" s="7"/>
      <c r="Z8" s="7"/>
      <c r="AA8" s="7"/>
      <c r="AB8" s="7"/>
      <c r="AC8" s="9">
        <v>1000000000000000</v>
      </c>
      <c r="AD8" s="7"/>
      <c r="AE8" s="8">
        <v>44488</v>
      </c>
      <c r="AF8" s="7"/>
      <c r="AG8" s="7">
        <v>2</v>
      </c>
      <c r="AH8" s="7"/>
      <c r="AI8" s="7"/>
      <c r="AJ8" s="7">
        <v>1</v>
      </c>
      <c r="AK8" s="7">
        <v>20211130</v>
      </c>
      <c r="AL8" s="7">
        <v>20211111</v>
      </c>
      <c r="AM8" s="7">
        <v>97800</v>
      </c>
      <c r="AN8" s="7">
        <v>0</v>
      </c>
      <c r="AO8" s="7"/>
    </row>
    <row r="9" spans="1:41" x14ac:dyDescent="0.25">
      <c r="A9" s="7">
        <v>813001952</v>
      </c>
      <c r="B9" s="7" t="s">
        <v>23</v>
      </c>
      <c r="C9" s="7" t="s">
        <v>8</v>
      </c>
      <c r="D9" s="7">
        <v>234442</v>
      </c>
      <c r="E9" s="7" t="s">
        <v>8</v>
      </c>
      <c r="F9" s="7">
        <v>234442</v>
      </c>
      <c r="G9" s="7"/>
      <c r="H9" s="7" t="s">
        <v>73</v>
      </c>
      <c r="I9" s="7" t="s">
        <v>84</v>
      </c>
      <c r="J9" s="8">
        <v>44458</v>
      </c>
      <c r="K9" s="12">
        <v>91300</v>
      </c>
      <c r="L9" s="12">
        <v>91300</v>
      </c>
      <c r="M9" s="7" t="s">
        <v>24</v>
      </c>
      <c r="N9" s="7" t="s">
        <v>95</v>
      </c>
      <c r="O9" s="7"/>
      <c r="P9" s="7"/>
      <c r="Q9" s="7"/>
      <c r="R9" s="7" t="s">
        <v>25</v>
      </c>
      <c r="S9" s="12">
        <v>91300</v>
      </c>
      <c r="T9" s="12">
        <v>0</v>
      </c>
      <c r="U9" s="7"/>
      <c r="V9" s="12">
        <v>91300</v>
      </c>
      <c r="W9" s="12">
        <v>0</v>
      </c>
      <c r="X9" s="7"/>
      <c r="Y9" s="7"/>
      <c r="Z9" s="7"/>
      <c r="AA9" s="7"/>
      <c r="AB9" s="7"/>
      <c r="AC9" s="9">
        <v>1000000000000000</v>
      </c>
      <c r="AD9" s="7"/>
      <c r="AE9" s="8">
        <v>44488</v>
      </c>
      <c r="AF9" s="7"/>
      <c r="AG9" s="7">
        <v>2</v>
      </c>
      <c r="AH9" s="7"/>
      <c r="AI9" s="7"/>
      <c r="AJ9" s="7">
        <v>1</v>
      </c>
      <c r="AK9" s="7">
        <v>20211130</v>
      </c>
      <c r="AL9" s="7">
        <v>20211111</v>
      </c>
      <c r="AM9" s="7">
        <v>91300</v>
      </c>
      <c r="AN9" s="7">
        <v>0</v>
      </c>
      <c r="AO9" s="7"/>
    </row>
    <row r="10" spans="1:41" x14ac:dyDescent="0.25">
      <c r="A10" s="7">
        <v>813001952</v>
      </c>
      <c r="B10" s="7" t="s">
        <v>23</v>
      </c>
      <c r="C10" s="7" t="s">
        <v>8</v>
      </c>
      <c r="D10" s="7">
        <v>234547</v>
      </c>
      <c r="E10" s="7" t="s">
        <v>8</v>
      </c>
      <c r="F10" s="7">
        <v>234547</v>
      </c>
      <c r="G10" s="7"/>
      <c r="H10" s="7" t="s">
        <v>74</v>
      </c>
      <c r="I10" s="7" t="s">
        <v>85</v>
      </c>
      <c r="J10" s="8">
        <v>44458</v>
      </c>
      <c r="K10" s="12">
        <v>168000</v>
      </c>
      <c r="L10" s="12">
        <v>168000</v>
      </c>
      <c r="M10" s="7" t="s">
        <v>24</v>
      </c>
      <c r="N10" s="7" t="s">
        <v>95</v>
      </c>
      <c r="O10" s="7"/>
      <c r="P10" s="7"/>
      <c r="Q10" s="7"/>
      <c r="R10" s="7" t="s">
        <v>25</v>
      </c>
      <c r="S10" s="12">
        <v>168000</v>
      </c>
      <c r="T10" s="12">
        <v>0</v>
      </c>
      <c r="U10" s="7"/>
      <c r="V10" s="12">
        <v>168000</v>
      </c>
      <c r="W10" s="12">
        <v>0</v>
      </c>
      <c r="X10" s="7"/>
      <c r="Y10" s="7"/>
      <c r="Z10" s="7"/>
      <c r="AA10" s="7"/>
      <c r="AB10" s="7"/>
      <c r="AC10" s="9">
        <v>212629000000000</v>
      </c>
      <c r="AD10" s="7"/>
      <c r="AE10" s="8">
        <v>44488</v>
      </c>
      <c r="AF10" s="7"/>
      <c r="AG10" s="7">
        <v>2</v>
      </c>
      <c r="AH10" s="7"/>
      <c r="AI10" s="7"/>
      <c r="AJ10" s="7">
        <v>1</v>
      </c>
      <c r="AK10" s="7">
        <v>20211130</v>
      </c>
      <c r="AL10" s="7">
        <v>20211111</v>
      </c>
      <c r="AM10" s="7">
        <v>168000</v>
      </c>
      <c r="AN10" s="7">
        <v>0</v>
      </c>
      <c r="AO10" s="7"/>
    </row>
    <row r="11" spans="1:41" x14ac:dyDescent="0.25">
      <c r="A11" s="7">
        <v>813001952</v>
      </c>
      <c r="B11" s="7" t="s">
        <v>23</v>
      </c>
      <c r="C11" s="7" t="s">
        <v>8</v>
      </c>
      <c r="D11" s="7">
        <v>243791</v>
      </c>
      <c r="E11" s="7" t="s">
        <v>8</v>
      </c>
      <c r="F11" s="7">
        <v>243791</v>
      </c>
      <c r="G11" s="7"/>
      <c r="H11" s="7" t="s">
        <v>75</v>
      </c>
      <c r="I11" s="7" t="s">
        <v>86</v>
      </c>
      <c r="J11" s="8">
        <v>44495</v>
      </c>
      <c r="K11" s="12">
        <v>631900</v>
      </c>
      <c r="L11" s="12">
        <v>631900</v>
      </c>
      <c r="M11" s="7" t="s">
        <v>24</v>
      </c>
      <c r="N11" s="7" t="s">
        <v>95</v>
      </c>
      <c r="O11" s="7"/>
      <c r="P11" s="7"/>
      <c r="Q11" s="7"/>
      <c r="R11" s="7" t="s">
        <v>25</v>
      </c>
      <c r="S11" s="12">
        <v>631900</v>
      </c>
      <c r="T11" s="12">
        <v>0</v>
      </c>
      <c r="U11" s="7"/>
      <c r="V11" s="12">
        <v>631900</v>
      </c>
      <c r="W11" s="12">
        <v>0</v>
      </c>
      <c r="X11" s="7"/>
      <c r="Y11" s="7"/>
      <c r="Z11" s="7"/>
      <c r="AA11" s="7"/>
      <c r="AB11" s="7"/>
      <c r="AC11" s="9">
        <v>212989000000000</v>
      </c>
      <c r="AD11" s="7"/>
      <c r="AE11" s="8">
        <v>44522</v>
      </c>
      <c r="AF11" s="7"/>
      <c r="AG11" s="7">
        <v>2</v>
      </c>
      <c r="AH11" s="7"/>
      <c r="AI11" s="7"/>
      <c r="AJ11" s="7">
        <v>1</v>
      </c>
      <c r="AK11" s="7">
        <v>20211130</v>
      </c>
      <c r="AL11" s="7">
        <v>20211122</v>
      </c>
      <c r="AM11" s="7">
        <v>631900</v>
      </c>
      <c r="AN11" s="7">
        <v>0</v>
      </c>
      <c r="AO11" s="7"/>
    </row>
    <row r="12" spans="1:41" x14ac:dyDescent="0.25">
      <c r="A12" s="7">
        <v>813001952</v>
      </c>
      <c r="B12" s="7" t="s">
        <v>23</v>
      </c>
      <c r="C12" s="7" t="s">
        <v>6</v>
      </c>
      <c r="D12" s="7">
        <v>43855</v>
      </c>
      <c r="E12" s="7" t="s">
        <v>6</v>
      </c>
      <c r="F12" s="7">
        <v>43855</v>
      </c>
      <c r="G12" s="7"/>
      <c r="H12" s="7" t="s">
        <v>76</v>
      </c>
      <c r="I12" s="7" t="s">
        <v>87</v>
      </c>
      <c r="J12" s="8">
        <v>43574</v>
      </c>
      <c r="K12" s="12">
        <v>858100</v>
      </c>
      <c r="L12" s="12">
        <v>858100</v>
      </c>
      <c r="M12" s="7" t="s">
        <v>26</v>
      </c>
      <c r="N12" s="7" t="s">
        <v>96</v>
      </c>
      <c r="O12" s="7"/>
      <c r="P12" s="7"/>
      <c r="Q12" s="7"/>
      <c r="R12" s="7" t="s">
        <v>25</v>
      </c>
      <c r="S12" s="12">
        <v>858100</v>
      </c>
      <c r="T12" s="12">
        <v>858100</v>
      </c>
      <c r="U12" s="7" t="s">
        <v>27</v>
      </c>
      <c r="V12" s="12">
        <v>0</v>
      </c>
      <c r="W12" s="12">
        <v>858100</v>
      </c>
      <c r="X12" s="7"/>
      <c r="Y12" s="7"/>
      <c r="Z12" s="7"/>
      <c r="AA12" s="7"/>
      <c r="AB12" s="7"/>
      <c r="AC12" s="7"/>
      <c r="AD12" s="7"/>
      <c r="AE12" s="8">
        <v>43620</v>
      </c>
      <c r="AF12" s="7"/>
      <c r="AG12" s="7">
        <v>9</v>
      </c>
      <c r="AH12" s="7"/>
      <c r="AI12" s="7" t="s">
        <v>28</v>
      </c>
      <c r="AJ12" s="7">
        <v>2</v>
      </c>
      <c r="AK12" s="7">
        <v>21001231</v>
      </c>
      <c r="AL12" s="7">
        <v>20200102</v>
      </c>
      <c r="AM12" s="7">
        <v>858100</v>
      </c>
      <c r="AN12" s="7">
        <v>0</v>
      </c>
      <c r="AO12" s="7"/>
    </row>
    <row r="13" spans="1:41" x14ac:dyDescent="0.25">
      <c r="A13" s="7">
        <v>813001952</v>
      </c>
      <c r="B13" s="7" t="s">
        <v>23</v>
      </c>
      <c r="C13" s="7" t="s">
        <v>8</v>
      </c>
      <c r="D13" s="7">
        <v>123164</v>
      </c>
      <c r="E13" s="7" t="s">
        <v>8</v>
      </c>
      <c r="F13" s="7">
        <v>123164</v>
      </c>
      <c r="G13" s="7"/>
      <c r="H13" s="7" t="s">
        <v>77</v>
      </c>
      <c r="I13" s="7" t="s">
        <v>88</v>
      </c>
      <c r="J13" s="8">
        <v>44382</v>
      </c>
      <c r="K13" s="12">
        <v>11033525</v>
      </c>
      <c r="L13" s="12">
        <v>11033525</v>
      </c>
      <c r="M13" s="7" t="s">
        <v>29</v>
      </c>
      <c r="N13" s="7" t="s">
        <v>97</v>
      </c>
      <c r="O13" s="7"/>
      <c r="P13" s="7"/>
      <c r="Q13" s="7"/>
      <c r="R13" s="7" t="s">
        <v>25</v>
      </c>
      <c r="S13" s="12">
        <v>11033525</v>
      </c>
      <c r="T13" s="12">
        <v>107500</v>
      </c>
      <c r="U13" s="7" t="s">
        <v>30</v>
      </c>
      <c r="V13" s="12">
        <v>10926025</v>
      </c>
      <c r="W13" s="12">
        <v>107500</v>
      </c>
      <c r="X13" s="7"/>
      <c r="Y13" s="7"/>
      <c r="Z13" s="7"/>
      <c r="AA13" s="7"/>
      <c r="AB13" s="7"/>
      <c r="AC13" s="9">
        <v>211759000000000</v>
      </c>
      <c r="AD13" s="7"/>
      <c r="AE13" s="8">
        <v>44441</v>
      </c>
      <c r="AF13" s="7"/>
      <c r="AG13" s="7">
        <v>9</v>
      </c>
      <c r="AH13" s="7"/>
      <c r="AI13" s="7" t="s">
        <v>31</v>
      </c>
      <c r="AJ13" s="7">
        <v>1</v>
      </c>
      <c r="AK13" s="7">
        <v>21001231</v>
      </c>
      <c r="AL13" s="7">
        <v>20210903</v>
      </c>
      <c r="AM13" s="7">
        <v>11033525</v>
      </c>
      <c r="AN13" s="7">
        <v>0</v>
      </c>
      <c r="AO13" s="7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BE91B-ECB9-49A4-BA16-458B63D6938C}">
  <dimension ref="B1:J40"/>
  <sheetViews>
    <sheetView showGridLines="0" tabSelected="1" topLeftCell="A6" zoomScaleNormal="100" zoomScaleSheetLayoutView="100" workbookViewId="0">
      <selection activeCell="M19" sqref="M18:M19"/>
    </sheetView>
  </sheetViews>
  <sheetFormatPr baseColWidth="10" defaultRowHeight="12.75" x14ac:dyDescent="0.2"/>
  <cols>
    <col min="1" max="1" width="4.42578125" style="19" customWidth="1"/>
    <col min="2" max="2" width="11.42578125" style="19"/>
    <col min="3" max="3" width="17.5703125" style="19" customWidth="1"/>
    <col min="4" max="4" width="11.5703125" style="19" customWidth="1"/>
    <col min="5" max="8" width="11.42578125" style="19"/>
    <col min="9" max="9" width="22.5703125" style="19" customWidth="1"/>
    <col min="10" max="10" width="14" style="19" customWidth="1"/>
    <col min="11" max="11" width="1.7109375" style="19" customWidth="1"/>
    <col min="12" max="226" width="11.42578125" style="19"/>
    <col min="227" max="227" width="4.42578125" style="19" customWidth="1"/>
    <col min="228" max="228" width="11.42578125" style="19"/>
    <col min="229" max="229" width="17.5703125" style="19" customWidth="1"/>
    <col min="230" max="230" width="11.5703125" style="19" customWidth="1"/>
    <col min="231" max="234" width="11.42578125" style="19"/>
    <col min="235" max="235" width="22.5703125" style="19" customWidth="1"/>
    <col min="236" max="236" width="14" style="19" customWidth="1"/>
    <col min="237" max="237" width="1.7109375" style="19" customWidth="1"/>
    <col min="238" max="482" width="11.42578125" style="19"/>
    <col min="483" max="483" width="4.42578125" style="19" customWidth="1"/>
    <col min="484" max="484" width="11.42578125" style="19"/>
    <col min="485" max="485" width="17.5703125" style="19" customWidth="1"/>
    <col min="486" max="486" width="11.5703125" style="19" customWidth="1"/>
    <col min="487" max="490" width="11.42578125" style="19"/>
    <col min="491" max="491" width="22.5703125" style="19" customWidth="1"/>
    <col min="492" max="492" width="14" style="19" customWidth="1"/>
    <col min="493" max="493" width="1.7109375" style="19" customWidth="1"/>
    <col min="494" max="738" width="11.42578125" style="19"/>
    <col min="739" max="739" width="4.42578125" style="19" customWidth="1"/>
    <col min="740" max="740" width="11.42578125" style="19"/>
    <col min="741" max="741" width="17.5703125" style="19" customWidth="1"/>
    <col min="742" max="742" width="11.5703125" style="19" customWidth="1"/>
    <col min="743" max="746" width="11.42578125" style="19"/>
    <col min="747" max="747" width="22.5703125" style="19" customWidth="1"/>
    <col min="748" max="748" width="14" style="19" customWidth="1"/>
    <col min="749" max="749" width="1.7109375" style="19" customWidth="1"/>
    <col min="750" max="994" width="11.42578125" style="19"/>
    <col min="995" max="995" width="4.42578125" style="19" customWidth="1"/>
    <col min="996" max="996" width="11.42578125" style="19"/>
    <col min="997" max="997" width="17.5703125" style="19" customWidth="1"/>
    <col min="998" max="998" width="11.5703125" style="19" customWidth="1"/>
    <col min="999" max="1002" width="11.42578125" style="19"/>
    <col min="1003" max="1003" width="22.5703125" style="19" customWidth="1"/>
    <col min="1004" max="1004" width="14" style="19" customWidth="1"/>
    <col min="1005" max="1005" width="1.7109375" style="19" customWidth="1"/>
    <col min="1006" max="1250" width="11.42578125" style="19"/>
    <col min="1251" max="1251" width="4.42578125" style="19" customWidth="1"/>
    <col min="1252" max="1252" width="11.42578125" style="19"/>
    <col min="1253" max="1253" width="17.5703125" style="19" customWidth="1"/>
    <col min="1254" max="1254" width="11.5703125" style="19" customWidth="1"/>
    <col min="1255" max="1258" width="11.42578125" style="19"/>
    <col min="1259" max="1259" width="22.5703125" style="19" customWidth="1"/>
    <col min="1260" max="1260" width="14" style="19" customWidth="1"/>
    <col min="1261" max="1261" width="1.7109375" style="19" customWidth="1"/>
    <col min="1262" max="1506" width="11.42578125" style="19"/>
    <col min="1507" max="1507" width="4.42578125" style="19" customWidth="1"/>
    <col min="1508" max="1508" width="11.42578125" style="19"/>
    <col min="1509" max="1509" width="17.5703125" style="19" customWidth="1"/>
    <col min="1510" max="1510" width="11.5703125" style="19" customWidth="1"/>
    <col min="1511" max="1514" width="11.42578125" style="19"/>
    <col min="1515" max="1515" width="22.5703125" style="19" customWidth="1"/>
    <col min="1516" max="1516" width="14" style="19" customWidth="1"/>
    <col min="1517" max="1517" width="1.7109375" style="19" customWidth="1"/>
    <col min="1518" max="1762" width="11.42578125" style="19"/>
    <col min="1763" max="1763" width="4.42578125" style="19" customWidth="1"/>
    <col min="1764" max="1764" width="11.42578125" style="19"/>
    <col min="1765" max="1765" width="17.5703125" style="19" customWidth="1"/>
    <col min="1766" max="1766" width="11.5703125" style="19" customWidth="1"/>
    <col min="1767" max="1770" width="11.42578125" style="19"/>
    <col min="1771" max="1771" width="22.5703125" style="19" customWidth="1"/>
    <col min="1772" max="1772" width="14" style="19" customWidth="1"/>
    <col min="1773" max="1773" width="1.7109375" style="19" customWidth="1"/>
    <col min="1774" max="2018" width="11.42578125" style="19"/>
    <col min="2019" max="2019" width="4.42578125" style="19" customWidth="1"/>
    <col min="2020" max="2020" width="11.42578125" style="19"/>
    <col min="2021" max="2021" width="17.5703125" style="19" customWidth="1"/>
    <col min="2022" max="2022" width="11.5703125" style="19" customWidth="1"/>
    <col min="2023" max="2026" width="11.42578125" style="19"/>
    <col min="2027" max="2027" width="22.5703125" style="19" customWidth="1"/>
    <col min="2028" max="2028" width="14" style="19" customWidth="1"/>
    <col min="2029" max="2029" width="1.7109375" style="19" customWidth="1"/>
    <col min="2030" max="2274" width="11.42578125" style="19"/>
    <col min="2275" max="2275" width="4.42578125" style="19" customWidth="1"/>
    <col min="2276" max="2276" width="11.42578125" style="19"/>
    <col min="2277" max="2277" width="17.5703125" style="19" customWidth="1"/>
    <col min="2278" max="2278" width="11.5703125" style="19" customWidth="1"/>
    <col min="2279" max="2282" width="11.42578125" style="19"/>
    <col min="2283" max="2283" width="22.5703125" style="19" customWidth="1"/>
    <col min="2284" max="2284" width="14" style="19" customWidth="1"/>
    <col min="2285" max="2285" width="1.7109375" style="19" customWidth="1"/>
    <col min="2286" max="2530" width="11.42578125" style="19"/>
    <col min="2531" max="2531" width="4.42578125" style="19" customWidth="1"/>
    <col min="2532" max="2532" width="11.42578125" style="19"/>
    <col min="2533" max="2533" width="17.5703125" style="19" customWidth="1"/>
    <col min="2534" max="2534" width="11.5703125" style="19" customWidth="1"/>
    <col min="2535" max="2538" width="11.42578125" style="19"/>
    <col min="2539" max="2539" width="22.5703125" style="19" customWidth="1"/>
    <col min="2540" max="2540" width="14" style="19" customWidth="1"/>
    <col min="2541" max="2541" width="1.7109375" style="19" customWidth="1"/>
    <col min="2542" max="2786" width="11.42578125" style="19"/>
    <col min="2787" max="2787" width="4.42578125" style="19" customWidth="1"/>
    <col min="2788" max="2788" width="11.42578125" style="19"/>
    <col min="2789" max="2789" width="17.5703125" style="19" customWidth="1"/>
    <col min="2790" max="2790" width="11.5703125" style="19" customWidth="1"/>
    <col min="2791" max="2794" width="11.42578125" style="19"/>
    <col min="2795" max="2795" width="22.5703125" style="19" customWidth="1"/>
    <col min="2796" max="2796" width="14" style="19" customWidth="1"/>
    <col min="2797" max="2797" width="1.7109375" style="19" customWidth="1"/>
    <col min="2798" max="3042" width="11.42578125" style="19"/>
    <col min="3043" max="3043" width="4.42578125" style="19" customWidth="1"/>
    <col min="3044" max="3044" width="11.42578125" style="19"/>
    <col min="3045" max="3045" width="17.5703125" style="19" customWidth="1"/>
    <col min="3046" max="3046" width="11.5703125" style="19" customWidth="1"/>
    <col min="3047" max="3050" width="11.42578125" style="19"/>
    <col min="3051" max="3051" width="22.5703125" style="19" customWidth="1"/>
    <col min="3052" max="3052" width="14" style="19" customWidth="1"/>
    <col min="3053" max="3053" width="1.7109375" style="19" customWidth="1"/>
    <col min="3054" max="3298" width="11.42578125" style="19"/>
    <col min="3299" max="3299" width="4.42578125" style="19" customWidth="1"/>
    <col min="3300" max="3300" width="11.42578125" style="19"/>
    <col min="3301" max="3301" width="17.5703125" style="19" customWidth="1"/>
    <col min="3302" max="3302" width="11.5703125" style="19" customWidth="1"/>
    <col min="3303" max="3306" width="11.42578125" style="19"/>
    <col min="3307" max="3307" width="22.5703125" style="19" customWidth="1"/>
    <col min="3308" max="3308" width="14" style="19" customWidth="1"/>
    <col min="3309" max="3309" width="1.7109375" style="19" customWidth="1"/>
    <col min="3310" max="3554" width="11.42578125" style="19"/>
    <col min="3555" max="3555" width="4.42578125" style="19" customWidth="1"/>
    <col min="3556" max="3556" width="11.42578125" style="19"/>
    <col min="3557" max="3557" width="17.5703125" style="19" customWidth="1"/>
    <col min="3558" max="3558" width="11.5703125" style="19" customWidth="1"/>
    <col min="3559" max="3562" width="11.42578125" style="19"/>
    <col min="3563" max="3563" width="22.5703125" style="19" customWidth="1"/>
    <col min="3564" max="3564" width="14" style="19" customWidth="1"/>
    <col min="3565" max="3565" width="1.7109375" style="19" customWidth="1"/>
    <col min="3566" max="3810" width="11.42578125" style="19"/>
    <col min="3811" max="3811" width="4.42578125" style="19" customWidth="1"/>
    <col min="3812" max="3812" width="11.42578125" style="19"/>
    <col min="3813" max="3813" width="17.5703125" style="19" customWidth="1"/>
    <col min="3814" max="3814" width="11.5703125" style="19" customWidth="1"/>
    <col min="3815" max="3818" width="11.42578125" style="19"/>
    <col min="3819" max="3819" width="22.5703125" style="19" customWidth="1"/>
    <col min="3820" max="3820" width="14" style="19" customWidth="1"/>
    <col min="3821" max="3821" width="1.7109375" style="19" customWidth="1"/>
    <col min="3822" max="4066" width="11.42578125" style="19"/>
    <col min="4067" max="4067" width="4.42578125" style="19" customWidth="1"/>
    <col min="4068" max="4068" width="11.42578125" style="19"/>
    <col min="4069" max="4069" width="17.5703125" style="19" customWidth="1"/>
    <col min="4070" max="4070" width="11.5703125" style="19" customWidth="1"/>
    <col min="4071" max="4074" width="11.42578125" style="19"/>
    <col min="4075" max="4075" width="22.5703125" style="19" customWidth="1"/>
    <col min="4076" max="4076" width="14" style="19" customWidth="1"/>
    <col min="4077" max="4077" width="1.7109375" style="19" customWidth="1"/>
    <col min="4078" max="4322" width="11.42578125" style="19"/>
    <col min="4323" max="4323" width="4.42578125" style="19" customWidth="1"/>
    <col min="4324" max="4324" width="11.42578125" style="19"/>
    <col min="4325" max="4325" width="17.5703125" style="19" customWidth="1"/>
    <col min="4326" max="4326" width="11.5703125" style="19" customWidth="1"/>
    <col min="4327" max="4330" width="11.42578125" style="19"/>
    <col min="4331" max="4331" width="22.5703125" style="19" customWidth="1"/>
    <col min="4332" max="4332" width="14" style="19" customWidth="1"/>
    <col min="4333" max="4333" width="1.7109375" style="19" customWidth="1"/>
    <col min="4334" max="4578" width="11.42578125" style="19"/>
    <col min="4579" max="4579" width="4.42578125" style="19" customWidth="1"/>
    <col min="4580" max="4580" width="11.42578125" style="19"/>
    <col min="4581" max="4581" width="17.5703125" style="19" customWidth="1"/>
    <col min="4582" max="4582" width="11.5703125" style="19" customWidth="1"/>
    <col min="4583" max="4586" width="11.42578125" style="19"/>
    <col min="4587" max="4587" width="22.5703125" style="19" customWidth="1"/>
    <col min="4588" max="4588" width="14" style="19" customWidth="1"/>
    <col min="4589" max="4589" width="1.7109375" style="19" customWidth="1"/>
    <col min="4590" max="4834" width="11.42578125" style="19"/>
    <col min="4835" max="4835" width="4.42578125" style="19" customWidth="1"/>
    <col min="4836" max="4836" width="11.42578125" style="19"/>
    <col min="4837" max="4837" width="17.5703125" style="19" customWidth="1"/>
    <col min="4838" max="4838" width="11.5703125" style="19" customWidth="1"/>
    <col min="4839" max="4842" width="11.42578125" style="19"/>
    <col min="4843" max="4843" width="22.5703125" style="19" customWidth="1"/>
    <col min="4844" max="4844" width="14" style="19" customWidth="1"/>
    <col min="4845" max="4845" width="1.7109375" style="19" customWidth="1"/>
    <col min="4846" max="5090" width="11.42578125" style="19"/>
    <col min="5091" max="5091" width="4.42578125" style="19" customWidth="1"/>
    <col min="5092" max="5092" width="11.42578125" style="19"/>
    <col min="5093" max="5093" width="17.5703125" style="19" customWidth="1"/>
    <col min="5094" max="5094" width="11.5703125" style="19" customWidth="1"/>
    <col min="5095" max="5098" width="11.42578125" style="19"/>
    <col min="5099" max="5099" width="22.5703125" style="19" customWidth="1"/>
    <col min="5100" max="5100" width="14" style="19" customWidth="1"/>
    <col min="5101" max="5101" width="1.7109375" style="19" customWidth="1"/>
    <col min="5102" max="5346" width="11.42578125" style="19"/>
    <col min="5347" max="5347" width="4.42578125" style="19" customWidth="1"/>
    <col min="5348" max="5348" width="11.42578125" style="19"/>
    <col min="5349" max="5349" width="17.5703125" style="19" customWidth="1"/>
    <col min="5350" max="5350" width="11.5703125" style="19" customWidth="1"/>
    <col min="5351" max="5354" width="11.42578125" style="19"/>
    <col min="5355" max="5355" width="22.5703125" style="19" customWidth="1"/>
    <col min="5356" max="5356" width="14" style="19" customWidth="1"/>
    <col min="5357" max="5357" width="1.7109375" style="19" customWidth="1"/>
    <col min="5358" max="5602" width="11.42578125" style="19"/>
    <col min="5603" max="5603" width="4.42578125" style="19" customWidth="1"/>
    <col min="5604" max="5604" width="11.42578125" style="19"/>
    <col min="5605" max="5605" width="17.5703125" style="19" customWidth="1"/>
    <col min="5606" max="5606" width="11.5703125" style="19" customWidth="1"/>
    <col min="5607" max="5610" width="11.42578125" style="19"/>
    <col min="5611" max="5611" width="22.5703125" style="19" customWidth="1"/>
    <col min="5612" max="5612" width="14" style="19" customWidth="1"/>
    <col min="5613" max="5613" width="1.7109375" style="19" customWidth="1"/>
    <col min="5614" max="5858" width="11.42578125" style="19"/>
    <col min="5859" max="5859" width="4.42578125" style="19" customWidth="1"/>
    <col min="5860" max="5860" width="11.42578125" style="19"/>
    <col min="5861" max="5861" width="17.5703125" style="19" customWidth="1"/>
    <col min="5862" max="5862" width="11.5703125" style="19" customWidth="1"/>
    <col min="5863" max="5866" width="11.42578125" style="19"/>
    <col min="5867" max="5867" width="22.5703125" style="19" customWidth="1"/>
    <col min="5868" max="5868" width="14" style="19" customWidth="1"/>
    <col min="5869" max="5869" width="1.7109375" style="19" customWidth="1"/>
    <col min="5870" max="6114" width="11.42578125" style="19"/>
    <col min="6115" max="6115" width="4.42578125" style="19" customWidth="1"/>
    <col min="6116" max="6116" width="11.42578125" style="19"/>
    <col min="6117" max="6117" width="17.5703125" style="19" customWidth="1"/>
    <col min="6118" max="6118" width="11.5703125" style="19" customWidth="1"/>
    <col min="6119" max="6122" width="11.42578125" style="19"/>
    <col min="6123" max="6123" width="22.5703125" style="19" customWidth="1"/>
    <col min="6124" max="6124" width="14" style="19" customWidth="1"/>
    <col min="6125" max="6125" width="1.7109375" style="19" customWidth="1"/>
    <col min="6126" max="6370" width="11.42578125" style="19"/>
    <col min="6371" max="6371" width="4.42578125" style="19" customWidth="1"/>
    <col min="6372" max="6372" width="11.42578125" style="19"/>
    <col min="6373" max="6373" width="17.5703125" style="19" customWidth="1"/>
    <col min="6374" max="6374" width="11.5703125" style="19" customWidth="1"/>
    <col min="6375" max="6378" width="11.42578125" style="19"/>
    <col min="6379" max="6379" width="22.5703125" style="19" customWidth="1"/>
    <col min="6380" max="6380" width="14" style="19" customWidth="1"/>
    <col min="6381" max="6381" width="1.7109375" style="19" customWidth="1"/>
    <col min="6382" max="6626" width="11.42578125" style="19"/>
    <col min="6627" max="6627" width="4.42578125" style="19" customWidth="1"/>
    <col min="6628" max="6628" width="11.42578125" style="19"/>
    <col min="6629" max="6629" width="17.5703125" style="19" customWidth="1"/>
    <col min="6630" max="6630" width="11.5703125" style="19" customWidth="1"/>
    <col min="6631" max="6634" width="11.42578125" style="19"/>
    <col min="6635" max="6635" width="22.5703125" style="19" customWidth="1"/>
    <col min="6636" max="6636" width="14" style="19" customWidth="1"/>
    <col min="6637" max="6637" width="1.7109375" style="19" customWidth="1"/>
    <col min="6638" max="6882" width="11.42578125" style="19"/>
    <col min="6883" max="6883" width="4.42578125" style="19" customWidth="1"/>
    <col min="6884" max="6884" width="11.42578125" style="19"/>
    <col min="6885" max="6885" width="17.5703125" style="19" customWidth="1"/>
    <col min="6886" max="6886" width="11.5703125" style="19" customWidth="1"/>
    <col min="6887" max="6890" width="11.42578125" style="19"/>
    <col min="6891" max="6891" width="22.5703125" style="19" customWidth="1"/>
    <col min="6892" max="6892" width="14" style="19" customWidth="1"/>
    <col min="6893" max="6893" width="1.7109375" style="19" customWidth="1"/>
    <col min="6894" max="7138" width="11.42578125" style="19"/>
    <col min="7139" max="7139" width="4.42578125" style="19" customWidth="1"/>
    <col min="7140" max="7140" width="11.42578125" style="19"/>
    <col min="7141" max="7141" width="17.5703125" style="19" customWidth="1"/>
    <col min="7142" max="7142" width="11.5703125" style="19" customWidth="1"/>
    <col min="7143" max="7146" width="11.42578125" style="19"/>
    <col min="7147" max="7147" width="22.5703125" style="19" customWidth="1"/>
    <col min="7148" max="7148" width="14" style="19" customWidth="1"/>
    <col min="7149" max="7149" width="1.7109375" style="19" customWidth="1"/>
    <col min="7150" max="7394" width="11.42578125" style="19"/>
    <col min="7395" max="7395" width="4.42578125" style="19" customWidth="1"/>
    <col min="7396" max="7396" width="11.42578125" style="19"/>
    <col min="7397" max="7397" width="17.5703125" style="19" customWidth="1"/>
    <col min="7398" max="7398" width="11.5703125" style="19" customWidth="1"/>
    <col min="7399" max="7402" width="11.42578125" style="19"/>
    <col min="7403" max="7403" width="22.5703125" style="19" customWidth="1"/>
    <col min="7404" max="7404" width="14" style="19" customWidth="1"/>
    <col min="7405" max="7405" width="1.7109375" style="19" customWidth="1"/>
    <col min="7406" max="7650" width="11.42578125" style="19"/>
    <col min="7651" max="7651" width="4.42578125" style="19" customWidth="1"/>
    <col min="7652" max="7652" width="11.42578125" style="19"/>
    <col min="7653" max="7653" width="17.5703125" style="19" customWidth="1"/>
    <col min="7654" max="7654" width="11.5703125" style="19" customWidth="1"/>
    <col min="7655" max="7658" width="11.42578125" style="19"/>
    <col min="7659" max="7659" width="22.5703125" style="19" customWidth="1"/>
    <col min="7660" max="7660" width="14" style="19" customWidth="1"/>
    <col min="7661" max="7661" width="1.7109375" style="19" customWidth="1"/>
    <col min="7662" max="7906" width="11.42578125" style="19"/>
    <col min="7907" max="7907" width="4.42578125" style="19" customWidth="1"/>
    <col min="7908" max="7908" width="11.42578125" style="19"/>
    <col min="7909" max="7909" width="17.5703125" style="19" customWidth="1"/>
    <col min="7910" max="7910" width="11.5703125" style="19" customWidth="1"/>
    <col min="7911" max="7914" width="11.42578125" style="19"/>
    <col min="7915" max="7915" width="22.5703125" style="19" customWidth="1"/>
    <col min="7916" max="7916" width="14" style="19" customWidth="1"/>
    <col min="7917" max="7917" width="1.7109375" style="19" customWidth="1"/>
    <col min="7918" max="8162" width="11.42578125" style="19"/>
    <col min="8163" max="8163" width="4.42578125" style="19" customWidth="1"/>
    <col min="8164" max="8164" width="11.42578125" style="19"/>
    <col min="8165" max="8165" width="17.5703125" style="19" customWidth="1"/>
    <col min="8166" max="8166" width="11.5703125" style="19" customWidth="1"/>
    <col min="8167" max="8170" width="11.42578125" style="19"/>
    <col min="8171" max="8171" width="22.5703125" style="19" customWidth="1"/>
    <col min="8172" max="8172" width="14" style="19" customWidth="1"/>
    <col min="8173" max="8173" width="1.7109375" style="19" customWidth="1"/>
    <col min="8174" max="8418" width="11.42578125" style="19"/>
    <col min="8419" max="8419" width="4.42578125" style="19" customWidth="1"/>
    <col min="8420" max="8420" width="11.42578125" style="19"/>
    <col min="8421" max="8421" width="17.5703125" style="19" customWidth="1"/>
    <col min="8422" max="8422" width="11.5703125" style="19" customWidth="1"/>
    <col min="8423" max="8426" width="11.42578125" style="19"/>
    <col min="8427" max="8427" width="22.5703125" style="19" customWidth="1"/>
    <col min="8428" max="8428" width="14" style="19" customWidth="1"/>
    <col min="8429" max="8429" width="1.7109375" style="19" customWidth="1"/>
    <col min="8430" max="8674" width="11.42578125" style="19"/>
    <col min="8675" max="8675" width="4.42578125" style="19" customWidth="1"/>
    <col min="8676" max="8676" width="11.42578125" style="19"/>
    <col min="8677" max="8677" width="17.5703125" style="19" customWidth="1"/>
    <col min="8678" max="8678" width="11.5703125" style="19" customWidth="1"/>
    <col min="8679" max="8682" width="11.42578125" style="19"/>
    <col min="8683" max="8683" width="22.5703125" style="19" customWidth="1"/>
    <col min="8684" max="8684" width="14" style="19" customWidth="1"/>
    <col min="8685" max="8685" width="1.7109375" style="19" customWidth="1"/>
    <col min="8686" max="8930" width="11.42578125" style="19"/>
    <col min="8931" max="8931" width="4.42578125" style="19" customWidth="1"/>
    <col min="8932" max="8932" width="11.42578125" style="19"/>
    <col min="8933" max="8933" width="17.5703125" style="19" customWidth="1"/>
    <col min="8934" max="8934" width="11.5703125" style="19" customWidth="1"/>
    <col min="8935" max="8938" width="11.42578125" style="19"/>
    <col min="8939" max="8939" width="22.5703125" style="19" customWidth="1"/>
    <col min="8940" max="8940" width="14" style="19" customWidth="1"/>
    <col min="8941" max="8941" width="1.7109375" style="19" customWidth="1"/>
    <col min="8942" max="9186" width="11.42578125" style="19"/>
    <col min="9187" max="9187" width="4.42578125" style="19" customWidth="1"/>
    <col min="9188" max="9188" width="11.42578125" style="19"/>
    <col min="9189" max="9189" width="17.5703125" style="19" customWidth="1"/>
    <col min="9190" max="9190" width="11.5703125" style="19" customWidth="1"/>
    <col min="9191" max="9194" width="11.42578125" style="19"/>
    <col min="9195" max="9195" width="22.5703125" style="19" customWidth="1"/>
    <col min="9196" max="9196" width="14" style="19" customWidth="1"/>
    <col min="9197" max="9197" width="1.7109375" style="19" customWidth="1"/>
    <col min="9198" max="9442" width="11.42578125" style="19"/>
    <col min="9443" max="9443" width="4.42578125" style="19" customWidth="1"/>
    <col min="9444" max="9444" width="11.42578125" style="19"/>
    <col min="9445" max="9445" width="17.5703125" style="19" customWidth="1"/>
    <col min="9446" max="9446" width="11.5703125" style="19" customWidth="1"/>
    <col min="9447" max="9450" width="11.42578125" style="19"/>
    <col min="9451" max="9451" width="22.5703125" style="19" customWidth="1"/>
    <col min="9452" max="9452" width="14" style="19" customWidth="1"/>
    <col min="9453" max="9453" width="1.7109375" style="19" customWidth="1"/>
    <col min="9454" max="9698" width="11.42578125" style="19"/>
    <col min="9699" max="9699" width="4.42578125" style="19" customWidth="1"/>
    <col min="9700" max="9700" width="11.42578125" style="19"/>
    <col min="9701" max="9701" width="17.5703125" style="19" customWidth="1"/>
    <col min="9702" max="9702" width="11.5703125" style="19" customWidth="1"/>
    <col min="9703" max="9706" width="11.42578125" style="19"/>
    <col min="9707" max="9707" width="22.5703125" style="19" customWidth="1"/>
    <col min="9708" max="9708" width="14" style="19" customWidth="1"/>
    <col min="9709" max="9709" width="1.7109375" style="19" customWidth="1"/>
    <col min="9710" max="9954" width="11.42578125" style="19"/>
    <col min="9955" max="9955" width="4.42578125" style="19" customWidth="1"/>
    <col min="9956" max="9956" width="11.42578125" style="19"/>
    <col min="9957" max="9957" width="17.5703125" style="19" customWidth="1"/>
    <col min="9958" max="9958" width="11.5703125" style="19" customWidth="1"/>
    <col min="9959" max="9962" width="11.42578125" style="19"/>
    <col min="9963" max="9963" width="22.5703125" style="19" customWidth="1"/>
    <col min="9964" max="9964" width="14" style="19" customWidth="1"/>
    <col min="9965" max="9965" width="1.7109375" style="19" customWidth="1"/>
    <col min="9966" max="10210" width="11.42578125" style="19"/>
    <col min="10211" max="10211" width="4.42578125" style="19" customWidth="1"/>
    <col min="10212" max="10212" width="11.42578125" style="19"/>
    <col min="10213" max="10213" width="17.5703125" style="19" customWidth="1"/>
    <col min="10214" max="10214" width="11.5703125" style="19" customWidth="1"/>
    <col min="10215" max="10218" width="11.42578125" style="19"/>
    <col min="10219" max="10219" width="22.5703125" style="19" customWidth="1"/>
    <col min="10220" max="10220" width="14" style="19" customWidth="1"/>
    <col min="10221" max="10221" width="1.7109375" style="19" customWidth="1"/>
    <col min="10222" max="10466" width="11.42578125" style="19"/>
    <col min="10467" max="10467" width="4.42578125" style="19" customWidth="1"/>
    <col min="10468" max="10468" width="11.42578125" style="19"/>
    <col min="10469" max="10469" width="17.5703125" style="19" customWidth="1"/>
    <col min="10470" max="10470" width="11.5703125" style="19" customWidth="1"/>
    <col min="10471" max="10474" width="11.42578125" style="19"/>
    <col min="10475" max="10475" width="22.5703125" style="19" customWidth="1"/>
    <col min="10476" max="10476" width="14" style="19" customWidth="1"/>
    <col min="10477" max="10477" width="1.7109375" style="19" customWidth="1"/>
    <col min="10478" max="10722" width="11.42578125" style="19"/>
    <col min="10723" max="10723" width="4.42578125" style="19" customWidth="1"/>
    <col min="10724" max="10724" width="11.42578125" style="19"/>
    <col min="10725" max="10725" width="17.5703125" style="19" customWidth="1"/>
    <col min="10726" max="10726" width="11.5703125" style="19" customWidth="1"/>
    <col min="10727" max="10730" width="11.42578125" style="19"/>
    <col min="10731" max="10731" width="22.5703125" style="19" customWidth="1"/>
    <col min="10732" max="10732" width="14" style="19" customWidth="1"/>
    <col min="10733" max="10733" width="1.7109375" style="19" customWidth="1"/>
    <col min="10734" max="10978" width="11.42578125" style="19"/>
    <col min="10979" max="10979" width="4.42578125" style="19" customWidth="1"/>
    <col min="10980" max="10980" width="11.42578125" style="19"/>
    <col min="10981" max="10981" width="17.5703125" style="19" customWidth="1"/>
    <col min="10982" max="10982" width="11.5703125" style="19" customWidth="1"/>
    <col min="10983" max="10986" width="11.42578125" style="19"/>
    <col min="10987" max="10987" width="22.5703125" style="19" customWidth="1"/>
    <col min="10988" max="10988" width="14" style="19" customWidth="1"/>
    <col min="10989" max="10989" width="1.7109375" style="19" customWidth="1"/>
    <col min="10990" max="11234" width="11.42578125" style="19"/>
    <col min="11235" max="11235" width="4.42578125" style="19" customWidth="1"/>
    <col min="11236" max="11236" width="11.42578125" style="19"/>
    <col min="11237" max="11237" width="17.5703125" style="19" customWidth="1"/>
    <col min="11238" max="11238" width="11.5703125" style="19" customWidth="1"/>
    <col min="11239" max="11242" width="11.42578125" style="19"/>
    <col min="11243" max="11243" width="22.5703125" style="19" customWidth="1"/>
    <col min="11244" max="11244" width="14" style="19" customWidth="1"/>
    <col min="11245" max="11245" width="1.7109375" style="19" customWidth="1"/>
    <col min="11246" max="11490" width="11.42578125" style="19"/>
    <col min="11491" max="11491" width="4.42578125" style="19" customWidth="1"/>
    <col min="11492" max="11492" width="11.42578125" style="19"/>
    <col min="11493" max="11493" width="17.5703125" style="19" customWidth="1"/>
    <col min="11494" max="11494" width="11.5703125" style="19" customWidth="1"/>
    <col min="11495" max="11498" width="11.42578125" style="19"/>
    <col min="11499" max="11499" width="22.5703125" style="19" customWidth="1"/>
    <col min="11500" max="11500" width="14" style="19" customWidth="1"/>
    <col min="11501" max="11501" width="1.7109375" style="19" customWidth="1"/>
    <col min="11502" max="11746" width="11.42578125" style="19"/>
    <col min="11747" max="11747" width="4.42578125" style="19" customWidth="1"/>
    <col min="11748" max="11748" width="11.42578125" style="19"/>
    <col min="11749" max="11749" width="17.5703125" style="19" customWidth="1"/>
    <col min="11750" max="11750" width="11.5703125" style="19" customWidth="1"/>
    <col min="11751" max="11754" width="11.42578125" style="19"/>
    <col min="11755" max="11755" width="22.5703125" style="19" customWidth="1"/>
    <col min="11756" max="11756" width="14" style="19" customWidth="1"/>
    <col min="11757" max="11757" width="1.7109375" style="19" customWidth="1"/>
    <col min="11758" max="12002" width="11.42578125" style="19"/>
    <col min="12003" max="12003" width="4.42578125" style="19" customWidth="1"/>
    <col min="12004" max="12004" width="11.42578125" style="19"/>
    <col min="12005" max="12005" width="17.5703125" style="19" customWidth="1"/>
    <col min="12006" max="12006" width="11.5703125" style="19" customWidth="1"/>
    <col min="12007" max="12010" width="11.42578125" style="19"/>
    <col min="12011" max="12011" width="22.5703125" style="19" customWidth="1"/>
    <col min="12012" max="12012" width="14" style="19" customWidth="1"/>
    <col min="12013" max="12013" width="1.7109375" style="19" customWidth="1"/>
    <col min="12014" max="12258" width="11.42578125" style="19"/>
    <col min="12259" max="12259" width="4.42578125" style="19" customWidth="1"/>
    <col min="12260" max="12260" width="11.42578125" style="19"/>
    <col min="12261" max="12261" width="17.5703125" style="19" customWidth="1"/>
    <col min="12262" max="12262" width="11.5703125" style="19" customWidth="1"/>
    <col min="12263" max="12266" width="11.42578125" style="19"/>
    <col min="12267" max="12267" width="22.5703125" style="19" customWidth="1"/>
    <col min="12268" max="12268" width="14" style="19" customWidth="1"/>
    <col min="12269" max="12269" width="1.7109375" style="19" customWidth="1"/>
    <col min="12270" max="12514" width="11.42578125" style="19"/>
    <col min="12515" max="12515" width="4.42578125" style="19" customWidth="1"/>
    <col min="12516" max="12516" width="11.42578125" style="19"/>
    <col min="12517" max="12517" width="17.5703125" style="19" customWidth="1"/>
    <col min="12518" max="12518" width="11.5703125" style="19" customWidth="1"/>
    <col min="12519" max="12522" width="11.42578125" style="19"/>
    <col min="12523" max="12523" width="22.5703125" style="19" customWidth="1"/>
    <col min="12524" max="12524" width="14" style="19" customWidth="1"/>
    <col min="12525" max="12525" width="1.7109375" style="19" customWidth="1"/>
    <col min="12526" max="12770" width="11.42578125" style="19"/>
    <col min="12771" max="12771" width="4.42578125" style="19" customWidth="1"/>
    <col min="12772" max="12772" width="11.42578125" style="19"/>
    <col min="12773" max="12773" width="17.5703125" style="19" customWidth="1"/>
    <col min="12774" max="12774" width="11.5703125" style="19" customWidth="1"/>
    <col min="12775" max="12778" width="11.42578125" style="19"/>
    <col min="12779" max="12779" width="22.5703125" style="19" customWidth="1"/>
    <col min="12780" max="12780" width="14" style="19" customWidth="1"/>
    <col min="12781" max="12781" width="1.7109375" style="19" customWidth="1"/>
    <col min="12782" max="13026" width="11.42578125" style="19"/>
    <col min="13027" max="13027" width="4.42578125" style="19" customWidth="1"/>
    <col min="13028" max="13028" width="11.42578125" style="19"/>
    <col min="13029" max="13029" width="17.5703125" style="19" customWidth="1"/>
    <col min="13030" max="13030" width="11.5703125" style="19" customWidth="1"/>
    <col min="13031" max="13034" width="11.42578125" style="19"/>
    <col min="13035" max="13035" width="22.5703125" style="19" customWidth="1"/>
    <col min="13036" max="13036" width="14" style="19" customWidth="1"/>
    <col min="13037" max="13037" width="1.7109375" style="19" customWidth="1"/>
    <col min="13038" max="13282" width="11.42578125" style="19"/>
    <col min="13283" max="13283" width="4.42578125" style="19" customWidth="1"/>
    <col min="13284" max="13284" width="11.42578125" style="19"/>
    <col min="13285" max="13285" width="17.5703125" style="19" customWidth="1"/>
    <col min="13286" max="13286" width="11.5703125" style="19" customWidth="1"/>
    <col min="13287" max="13290" width="11.42578125" style="19"/>
    <col min="13291" max="13291" width="22.5703125" style="19" customWidth="1"/>
    <col min="13292" max="13292" width="14" style="19" customWidth="1"/>
    <col min="13293" max="13293" width="1.7109375" style="19" customWidth="1"/>
    <col min="13294" max="13538" width="11.42578125" style="19"/>
    <col min="13539" max="13539" width="4.42578125" style="19" customWidth="1"/>
    <col min="13540" max="13540" width="11.42578125" style="19"/>
    <col min="13541" max="13541" width="17.5703125" style="19" customWidth="1"/>
    <col min="13542" max="13542" width="11.5703125" style="19" customWidth="1"/>
    <col min="13543" max="13546" width="11.42578125" style="19"/>
    <col min="13547" max="13547" width="22.5703125" style="19" customWidth="1"/>
    <col min="13548" max="13548" width="14" style="19" customWidth="1"/>
    <col min="13549" max="13549" width="1.7109375" style="19" customWidth="1"/>
    <col min="13550" max="13794" width="11.42578125" style="19"/>
    <col min="13795" max="13795" width="4.42578125" style="19" customWidth="1"/>
    <col min="13796" max="13796" width="11.42578125" style="19"/>
    <col min="13797" max="13797" width="17.5703125" style="19" customWidth="1"/>
    <col min="13798" max="13798" width="11.5703125" style="19" customWidth="1"/>
    <col min="13799" max="13802" width="11.42578125" style="19"/>
    <col min="13803" max="13803" width="22.5703125" style="19" customWidth="1"/>
    <col min="13804" max="13804" width="14" style="19" customWidth="1"/>
    <col min="13805" max="13805" width="1.7109375" style="19" customWidth="1"/>
    <col min="13806" max="14050" width="11.42578125" style="19"/>
    <col min="14051" max="14051" width="4.42578125" style="19" customWidth="1"/>
    <col min="14052" max="14052" width="11.42578125" style="19"/>
    <col min="14053" max="14053" width="17.5703125" style="19" customWidth="1"/>
    <col min="14054" max="14054" width="11.5703125" style="19" customWidth="1"/>
    <col min="14055" max="14058" width="11.42578125" style="19"/>
    <col min="14059" max="14059" width="22.5703125" style="19" customWidth="1"/>
    <col min="14060" max="14060" width="14" style="19" customWidth="1"/>
    <col min="14061" max="14061" width="1.7109375" style="19" customWidth="1"/>
    <col min="14062" max="14306" width="11.42578125" style="19"/>
    <col min="14307" max="14307" width="4.42578125" style="19" customWidth="1"/>
    <col min="14308" max="14308" width="11.42578125" style="19"/>
    <col min="14309" max="14309" width="17.5703125" style="19" customWidth="1"/>
    <col min="14310" max="14310" width="11.5703125" style="19" customWidth="1"/>
    <col min="14311" max="14314" width="11.42578125" style="19"/>
    <col min="14315" max="14315" width="22.5703125" style="19" customWidth="1"/>
    <col min="14316" max="14316" width="14" style="19" customWidth="1"/>
    <col min="14317" max="14317" width="1.7109375" style="19" customWidth="1"/>
    <col min="14318" max="14562" width="11.42578125" style="19"/>
    <col min="14563" max="14563" width="4.42578125" style="19" customWidth="1"/>
    <col min="14564" max="14564" width="11.42578125" style="19"/>
    <col min="14565" max="14565" width="17.5703125" style="19" customWidth="1"/>
    <col min="14566" max="14566" width="11.5703125" style="19" customWidth="1"/>
    <col min="14567" max="14570" width="11.42578125" style="19"/>
    <col min="14571" max="14571" width="22.5703125" style="19" customWidth="1"/>
    <col min="14572" max="14572" width="14" style="19" customWidth="1"/>
    <col min="14573" max="14573" width="1.7109375" style="19" customWidth="1"/>
    <col min="14574" max="14818" width="11.42578125" style="19"/>
    <col min="14819" max="14819" width="4.42578125" style="19" customWidth="1"/>
    <col min="14820" max="14820" width="11.42578125" style="19"/>
    <col min="14821" max="14821" width="17.5703125" style="19" customWidth="1"/>
    <col min="14822" max="14822" width="11.5703125" style="19" customWidth="1"/>
    <col min="14823" max="14826" width="11.42578125" style="19"/>
    <col min="14827" max="14827" width="22.5703125" style="19" customWidth="1"/>
    <col min="14828" max="14828" width="14" style="19" customWidth="1"/>
    <col min="14829" max="14829" width="1.7109375" style="19" customWidth="1"/>
    <col min="14830" max="15074" width="11.42578125" style="19"/>
    <col min="15075" max="15075" width="4.42578125" style="19" customWidth="1"/>
    <col min="15076" max="15076" width="11.42578125" style="19"/>
    <col min="15077" max="15077" width="17.5703125" style="19" customWidth="1"/>
    <col min="15078" max="15078" width="11.5703125" style="19" customWidth="1"/>
    <col min="15079" max="15082" width="11.42578125" style="19"/>
    <col min="15083" max="15083" width="22.5703125" style="19" customWidth="1"/>
    <col min="15084" max="15084" width="14" style="19" customWidth="1"/>
    <col min="15085" max="15085" width="1.7109375" style="19" customWidth="1"/>
    <col min="15086" max="15330" width="11.42578125" style="19"/>
    <col min="15331" max="15331" width="4.42578125" style="19" customWidth="1"/>
    <col min="15332" max="15332" width="11.42578125" style="19"/>
    <col min="15333" max="15333" width="17.5703125" style="19" customWidth="1"/>
    <col min="15334" max="15334" width="11.5703125" style="19" customWidth="1"/>
    <col min="15335" max="15338" width="11.42578125" style="19"/>
    <col min="15339" max="15339" width="22.5703125" style="19" customWidth="1"/>
    <col min="15340" max="15340" width="14" style="19" customWidth="1"/>
    <col min="15341" max="15341" width="1.7109375" style="19" customWidth="1"/>
    <col min="15342" max="15586" width="11.42578125" style="19"/>
    <col min="15587" max="15587" width="4.42578125" style="19" customWidth="1"/>
    <col min="15588" max="15588" width="11.42578125" style="19"/>
    <col min="15589" max="15589" width="17.5703125" style="19" customWidth="1"/>
    <col min="15590" max="15590" width="11.5703125" style="19" customWidth="1"/>
    <col min="15591" max="15594" width="11.42578125" style="19"/>
    <col min="15595" max="15595" width="22.5703125" style="19" customWidth="1"/>
    <col min="15596" max="15596" width="14" style="19" customWidth="1"/>
    <col min="15597" max="15597" width="1.7109375" style="19" customWidth="1"/>
    <col min="15598" max="15842" width="11.42578125" style="19"/>
    <col min="15843" max="15843" width="4.42578125" style="19" customWidth="1"/>
    <col min="15844" max="15844" width="11.42578125" style="19"/>
    <col min="15845" max="15845" width="17.5703125" style="19" customWidth="1"/>
    <col min="15846" max="15846" width="11.5703125" style="19" customWidth="1"/>
    <col min="15847" max="15850" width="11.42578125" style="19"/>
    <col min="15851" max="15851" width="22.5703125" style="19" customWidth="1"/>
    <col min="15852" max="15852" width="14" style="19" customWidth="1"/>
    <col min="15853" max="15853" width="1.7109375" style="19" customWidth="1"/>
    <col min="15854" max="16098" width="11.42578125" style="19"/>
    <col min="16099" max="16099" width="4.42578125" style="19" customWidth="1"/>
    <col min="16100" max="16100" width="11.42578125" style="19"/>
    <col min="16101" max="16101" width="17.5703125" style="19" customWidth="1"/>
    <col min="16102" max="16102" width="11.5703125" style="19" customWidth="1"/>
    <col min="16103" max="16106" width="11.42578125" style="19"/>
    <col min="16107" max="16107" width="22.5703125" style="19" customWidth="1"/>
    <col min="16108" max="16108" width="14" style="19" customWidth="1"/>
    <col min="16109" max="16109" width="1.7109375" style="19" customWidth="1"/>
    <col min="16110" max="16384" width="11.42578125" style="19"/>
  </cols>
  <sheetData>
    <row r="1" spans="2:10" ht="18" customHeight="1" thickBot="1" x14ac:dyDescent="0.25"/>
    <row r="2" spans="2:10" ht="19.5" customHeight="1" x14ac:dyDescent="0.2">
      <c r="B2" s="20"/>
      <c r="C2" s="21"/>
      <c r="D2" s="22" t="s">
        <v>102</v>
      </c>
      <c r="E2" s="23"/>
      <c r="F2" s="23"/>
      <c r="G2" s="23"/>
      <c r="H2" s="23"/>
      <c r="I2" s="24"/>
      <c r="J2" s="25" t="s">
        <v>103</v>
      </c>
    </row>
    <row r="3" spans="2:10" ht="13.5" thickBot="1" x14ac:dyDescent="0.25">
      <c r="B3" s="26"/>
      <c r="C3" s="27"/>
      <c r="D3" s="28"/>
      <c r="E3" s="29"/>
      <c r="F3" s="29"/>
      <c r="G3" s="29"/>
      <c r="H3" s="29"/>
      <c r="I3" s="30"/>
      <c r="J3" s="31"/>
    </row>
    <row r="4" spans="2:10" x14ac:dyDescent="0.2">
      <c r="B4" s="26"/>
      <c r="C4" s="27"/>
      <c r="D4" s="22" t="s">
        <v>104</v>
      </c>
      <c r="E4" s="23"/>
      <c r="F4" s="23"/>
      <c r="G4" s="23"/>
      <c r="H4" s="23"/>
      <c r="I4" s="24"/>
      <c r="J4" s="25" t="s">
        <v>105</v>
      </c>
    </row>
    <row r="5" spans="2:10" x14ac:dyDescent="0.2">
      <c r="B5" s="26"/>
      <c r="C5" s="27"/>
      <c r="D5" s="32"/>
      <c r="E5" s="33"/>
      <c r="F5" s="33"/>
      <c r="G5" s="33"/>
      <c r="H5" s="33"/>
      <c r="I5" s="34"/>
      <c r="J5" s="35"/>
    </row>
    <row r="6" spans="2:10" ht="13.5" thickBot="1" x14ac:dyDescent="0.25">
      <c r="B6" s="36"/>
      <c r="C6" s="37"/>
      <c r="D6" s="28"/>
      <c r="E6" s="29"/>
      <c r="F6" s="29"/>
      <c r="G6" s="29"/>
      <c r="H6" s="29"/>
      <c r="I6" s="30"/>
      <c r="J6" s="31"/>
    </row>
    <row r="7" spans="2:10" x14ac:dyDescent="0.2">
      <c r="B7" s="38"/>
      <c r="J7" s="39"/>
    </row>
    <row r="8" spans="2:10" x14ac:dyDescent="0.2">
      <c r="B8" s="38"/>
      <c r="J8" s="39"/>
    </row>
    <row r="9" spans="2:10" x14ac:dyDescent="0.2">
      <c r="B9" s="38"/>
      <c r="J9" s="39"/>
    </row>
    <row r="10" spans="2:10" x14ac:dyDescent="0.2">
      <c r="B10" s="38"/>
      <c r="C10" s="19" t="s">
        <v>125</v>
      </c>
      <c r="E10" s="40"/>
      <c r="J10" s="39"/>
    </row>
    <row r="11" spans="2:10" x14ac:dyDescent="0.2">
      <c r="B11" s="38"/>
      <c r="J11" s="39"/>
    </row>
    <row r="12" spans="2:10" x14ac:dyDescent="0.2">
      <c r="B12" s="38"/>
      <c r="C12" s="19" t="s">
        <v>126</v>
      </c>
      <c r="J12" s="39"/>
    </row>
    <row r="13" spans="2:10" x14ac:dyDescent="0.2">
      <c r="B13" s="38"/>
      <c r="C13" s="19" t="s">
        <v>127</v>
      </c>
      <c r="J13" s="39"/>
    </row>
    <row r="14" spans="2:10" x14ac:dyDescent="0.2">
      <c r="B14" s="38"/>
      <c r="J14" s="39"/>
    </row>
    <row r="15" spans="2:10" x14ac:dyDescent="0.2">
      <c r="B15" s="38"/>
      <c r="C15" s="19" t="s">
        <v>128</v>
      </c>
      <c r="J15" s="39"/>
    </row>
    <row r="16" spans="2:10" x14ac:dyDescent="0.2">
      <c r="B16" s="38"/>
      <c r="C16" s="41"/>
      <c r="J16" s="39"/>
    </row>
    <row r="17" spans="2:10" x14ac:dyDescent="0.2">
      <c r="B17" s="38"/>
      <c r="C17" s="19" t="s">
        <v>106</v>
      </c>
      <c r="D17" s="40"/>
      <c r="H17" s="42" t="s">
        <v>107</v>
      </c>
      <c r="I17" s="42" t="s">
        <v>108</v>
      </c>
      <c r="J17" s="39"/>
    </row>
    <row r="18" spans="2:10" x14ac:dyDescent="0.2">
      <c r="B18" s="38"/>
      <c r="C18" s="43" t="s">
        <v>109</v>
      </c>
      <c r="D18" s="43"/>
      <c r="E18" s="43"/>
      <c r="F18" s="43"/>
      <c r="H18" s="42">
        <v>11</v>
      </c>
      <c r="I18" s="44">
        <v>15496325</v>
      </c>
      <c r="J18" s="39"/>
    </row>
    <row r="19" spans="2:10" x14ac:dyDescent="0.2">
      <c r="B19" s="38"/>
      <c r="C19" s="19" t="s">
        <v>110</v>
      </c>
      <c r="H19" s="45"/>
      <c r="I19" s="46"/>
      <c r="J19" s="39"/>
    </row>
    <row r="20" spans="2:10" x14ac:dyDescent="0.2">
      <c r="B20" s="38"/>
      <c r="C20" s="19" t="s">
        <v>111</v>
      </c>
      <c r="H20" s="45">
        <v>1</v>
      </c>
      <c r="I20" s="46">
        <v>858100</v>
      </c>
      <c r="J20" s="39"/>
    </row>
    <row r="21" spans="2:10" x14ac:dyDescent="0.2">
      <c r="B21" s="38"/>
      <c r="C21" s="19" t="s">
        <v>112</v>
      </c>
      <c r="H21" s="45"/>
      <c r="I21" s="46"/>
      <c r="J21" s="39"/>
    </row>
    <row r="22" spans="2:10" x14ac:dyDescent="0.2">
      <c r="B22" s="38"/>
      <c r="C22" s="19" t="s">
        <v>113</v>
      </c>
      <c r="H22" s="45"/>
      <c r="I22" s="46"/>
      <c r="J22" s="39"/>
    </row>
    <row r="23" spans="2:10" x14ac:dyDescent="0.2">
      <c r="B23" s="38"/>
      <c r="C23" s="19" t="s">
        <v>129</v>
      </c>
      <c r="H23" s="45">
        <v>1</v>
      </c>
      <c r="I23" s="46">
        <v>11033525</v>
      </c>
      <c r="J23" s="39"/>
    </row>
    <row r="24" spans="2:10" x14ac:dyDescent="0.2">
      <c r="B24" s="38"/>
      <c r="C24" s="19" t="s">
        <v>114</v>
      </c>
      <c r="H24" s="47"/>
      <c r="I24" s="48"/>
      <c r="J24" s="39"/>
    </row>
    <row r="25" spans="2:10" x14ac:dyDescent="0.2">
      <c r="B25" s="38"/>
      <c r="C25" s="43" t="s">
        <v>115</v>
      </c>
      <c r="D25" s="43"/>
      <c r="E25" s="43"/>
      <c r="F25" s="43"/>
      <c r="H25" s="49">
        <f>SUM(H19:H24)</f>
        <v>2</v>
      </c>
      <c r="I25" s="50">
        <f>(I19+I20+I21+I22+I23+I24)</f>
        <v>11891625</v>
      </c>
      <c r="J25" s="39"/>
    </row>
    <row r="26" spans="2:10" x14ac:dyDescent="0.2">
      <c r="B26" s="38"/>
      <c r="C26" s="19" t="s">
        <v>116</v>
      </c>
      <c r="H26" s="45">
        <v>6</v>
      </c>
      <c r="I26" s="46">
        <v>2713500</v>
      </c>
      <c r="J26" s="39"/>
    </row>
    <row r="27" spans="2:10" x14ac:dyDescent="0.2">
      <c r="B27" s="38"/>
      <c r="C27" s="19" t="s">
        <v>117</v>
      </c>
      <c r="H27" s="45"/>
      <c r="I27" s="46"/>
      <c r="J27" s="39"/>
    </row>
    <row r="28" spans="2:10" x14ac:dyDescent="0.2">
      <c r="B28" s="38"/>
      <c r="C28" s="19" t="s">
        <v>118</v>
      </c>
      <c r="H28" s="45"/>
      <c r="I28" s="46"/>
      <c r="J28" s="39"/>
    </row>
    <row r="29" spans="2:10" ht="12.75" customHeight="1" thickBot="1" x14ac:dyDescent="0.25">
      <c r="B29" s="38"/>
      <c r="C29" s="19" t="s">
        <v>119</v>
      </c>
      <c r="H29" s="51">
        <v>3</v>
      </c>
      <c r="I29" s="52">
        <v>891200</v>
      </c>
      <c r="J29" s="39"/>
    </row>
    <row r="30" spans="2:10" x14ac:dyDescent="0.2">
      <c r="B30" s="38"/>
      <c r="C30" s="43" t="s">
        <v>120</v>
      </c>
      <c r="D30" s="43"/>
      <c r="E30" s="43"/>
      <c r="F30" s="43"/>
      <c r="H30" s="49">
        <f>SUM(H26:H29)</f>
        <v>9</v>
      </c>
      <c r="I30" s="50">
        <f>(I28+I29+I26)</f>
        <v>3604700</v>
      </c>
      <c r="J30" s="39"/>
    </row>
    <row r="31" spans="2:10" ht="13.5" thickBot="1" x14ac:dyDescent="0.25">
      <c r="B31" s="38"/>
      <c r="C31" s="43" t="s">
        <v>121</v>
      </c>
      <c r="D31" s="43"/>
      <c r="H31" s="53">
        <f>(H25+H30)</f>
        <v>11</v>
      </c>
      <c r="I31" s="54">
        <f>(I25+I30)</f>
        <v>15496325</v>
      </c>
      <c r="J31" s="39"/>
    </row>
    <row r="32" spans="2:10" ht="13.5" thickTop="1" x14ac:dyDescent="0.2">
      <c r="B32" s="38"/>
      <c r="C32" s="43"/>
      <c r="D32" s="43"/>
      <c r="H32" s="55"/>
      <c r="I32" s="46"/>
      <c r="J32" s="39"/>
    </row>
    <row r="33" spans="2:10" x14ac:dyDescent="0.2">
      <c r="B33" s="38"/>
      <c r="G33" s="55"/>
      <c r="H33" s="55"/>
      <c r="I33" s="55"/>
      <c r="J33" s="39"/>
    </row>
    <row r="34" spans="2:10" x14ac:dyDescent="0.2">
      <c r="B34" s="38"/>
      <c r="G34" s="55"/>
      <c r="H34" s="55"/>
      <c r="I34" s="55"/>
      <c r="J34" s="39"/>
    </row>
    <row r="35" spans="2:10" x14ac:dyDescent="0.2">
      <c r="B35" s="38"/>
      <c r="G35" s="55"/>
      <c r="H35" s="55"/>
      <c r="I35" s="55"/>
      <c r="J35" s="39"/>
    </row>
    <row r="36" spans="2:10" ht="13.5" thickBot="1" x14ac:dyDescent="0.25">
      <c r="B36" s="38"/>
      <c r="C36" s="56"/>
      <c r="D36" s="56"/>
      <c r="G36" s="56" t="s">
        <v>122</v>
      </c>
      <c r="H36" s="56"/>
      <c r="I36" s="55"/>
      <c r="J36" s="39"/>
    </row>
    <row r="37" spans="2:10" x14ac:dyDescent="0.2">
      <c r="B37" s="38"/>
      <c r="C37" s="55" t="s">
        <v>123</v>
      </c>
      <c r="D37" s="55"/>
      <c r="G37" s="55" t="s">
        <v>124</v>
      </c>
      <c r="H37" s="55"/>
      <c r="I37" s="55"/>
      <c r="J37" s="39"/>
    </row>
    <row r="38" spans="2:10" x14ac:dyDescent="0.2">
      <c r="B38" s="38"/>
      <c r="G38" s="55"/>
      <c r="H38" s="55"/>
      <c r="I38" s="55"/>
      <c r="J38" s="39"/>
    </row>
    <row r="39" spans="2:10" x14ac:dyDescent="0.2">
      <c r="B39" s="38"/>
      <c r="G39" s="55"/>
      <c r="H39" s="55"/>
      <c r="I39" s="55"/>
      <c r="J39" s="39"/>
    </row>
    <row r="40" spans="2:10" ht="18.75" customHeight="1" thickBot="1" x14ac:dyDescent="0.25">
      <c r="B40" s="57"/>
      <c r="C40" s="58"/>
      <c r="D40" s="58"/>
      <c r="E40" s="58"/>
      <c r="F40" s="58"/>
      <c r="G40" s="56"/>
      <c r="H40" s="56"/>
      <c r="I40" s="56"/>
      <c r="J40" s="59"/>
    </row>
  </sheetData>
  <pageMargins left="0.7" right="0.7" top="0.75" bottom="0.75" header="0.3" footer="0.3"/>
  <pageSetup orientation="portrait" r:id="rId1"/>
  <headerFooter alignWithMargins="0"/>
  <ignoredErrors>
    <ignoredError sqref="H2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Fernando Fernandez Valencia</dc:creator>
  <cp:lastModifiedBy>Diego Fernando Fernandez Valencia</cp:lastModifiedBy>
  <dcterms:created xsi:type="dcterms:W3CDTF">2015-06-05T18:19:34Z</dcterms:created>
  <dcterms:modified xsi:type="dcterms:W3CDTF">2022-01-05T14:07:58Z</dcterms:modified>
</cp:coreProperties>
</file>