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defaultThemeVersion="166925"/>
  <mc:AlternateContent xmlns:mc="http://schemas.openxmlformats.org/markup-compatibility/2006">
    <mc:Choice Requires="x15">
      <x15ac:absPath xmlns:x15ac="http://schemas.microsoft.com/office/spreadsheetml/2010/11/ac" url="C:\Users\dffernandezv\Downloads\"/>
    </mc:Choice>
  </mc:AlternateContent>
  <xr:revisionPtr revIDLastSave="0" documentId="13_ncr:1_{F7D462BB-1EED-45C2-88CC-37D66BC4DD87}" xr6:coauthVersionLast="47" xr6:coauthVersionMax="47" xr10:uidLastSave="{00000000-0000-0000-0000-000000000000}"/>
  <bookViews>
    <workbookView xWindow="-120" yWindow="-120" windowWidth="20730" windowHeight="11160" activeTab="3" xr2:uid="{00000000-000D-0000-FFFF-FFFF00000000}"/>
  </bookViews>
  <sheets>
    <sheet name="INFO IPS" sheetId="1" r:id="rId1"/>
    <sheet name="TD" sheetId="3" r:id="rId2"/>
    <sheet name="ESTADO DE CADA FACTURA" sheetId="2" r:id="rId3"/>
    <sheet name="FOR-CSA-018" sheetId="5" r:id="rId4"/>
  </sheets>
  <definedNames>
    <definedName name="_xlnm._FilterDatabase" localSheetId="2" hidden="1">'ESTADO DE CADA FACTURA'!$A$2:$AP$22</definedName>
    <definedName name="_xlnm._FilterDatabase" localSheetId="0" hidden="1">'INFO IPS'!$A$1:$N$21</definedName>
  </definedNames>
  <calcPr calcId="191029" iterate="1" iterateDelta="1E-4"/>
  <pivotCaches>
    <pivotCache cacheId="4" r:id="rId5"/>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30" i="5" l="1"/>
  <c r="H30" i="5"/>
  <c r="I25" i="5"/>
  <c r="H25" i="5"/>
  <c r="I31" i="5" l="1"/>
  <c r="H31" i="5"/>
  <c r="Z1" i="2"/>
  <c r="U1" i="2"/>
  <c r="S1" i="2"/>
  <c r="L1" i="2" l="1"/>
  <c r="K1" i="2"/>
</calcChain>
</file>

<file path=xl/sharedStrings.xml><?xml version="1.0" encoding="utf-8"?>
<sst xmlns="http://schemas.openxmlformats.org/spreadsheetml/2006/main" count="371" uniqueCount="175">
  <si>
    <t>Consecutivo</t>
  </si>
  <si>
    <t>Fecha</t>
  </si>
  <si>
    <t>Estado</t>
  </si>
  <si>
    <t>NumeroRadicación</t>
  </si>
  <si>
    <t>FechaRadicaciónEntidad</t>
  </si>
  <si>
    <t>ValorObjetado</t>
  </si>
  <si>
    <t>ValorAceptado</t>
  </si>
  <si>
    <t>TerceroTipoDocumento</t>
  </si>
  <si>
    <t>TerceroDocumento</t>
  </si>
  <si>
    <t>TerceroNombreCompleto</t>
  </si>
  <si>
    <t>PlanBeneficioCódigo</t>
  </si>
  <si>
    <t>PlanBeneficioNombre</t>
  </si>
  <si>
    <t>ValorInicial</t>
  </si>
  <si>
    <t>TotalSaldoFacturaFechaCorte</t>
  </si>
  <si>
    <t>CLFR0000351975</t>
  </si>
  <si>
    <t>Contestada radicada</t>
  </si>
  <si>
    <t>Nit</t>
  </si>
  <si>
    <t>COMFENALCO VALLE</t>
  </si>
  <si>
    <t>EPS01204</t>
  </si>
  <si>
    <t>SOAT - URGENCIA VITAL (ADMISIONES)</t>
  </si>
  <si>
    <t>CLFR0000366583</t>
  </si>
  <si>
    <t>CLFR0000376439</t>
  </si>
  <si>
    <t>Radicada entidad</t>
  </si>
  <si>
    <t>CLFR0000428135</t>
  </si>
  <si>
    <t>CLFR0000428136</t>
  </si>
  <si>
    <t>EPS01202</t>
  </si>
  <si>
    <t>TECNOLOGIA NO POS - COMFENALCO EPS (FACTURACIÓN)</t>
  </si>
  <si>
    <t>CLFR0000438139</t>
  </si>
  <si>
    <t>CLFR0000439106</t>
  </si>
  <si>
    <t>CLFR0000455578</t>
  </si>
  <si>
    <t>CLFR0000467228</t>
  </si>
  <si>
    <t>CLFR0000471452</t>
  </si>
  <si>
    <t>CLFR0000479787</t>
  </si>
  <si>
    <t>CLFR0000479788</t>
  </si>
  <si>
    <t>CLFR0000487632</t>
  </si>
  <si>
    <t>CLFR0000491791</t>
  </si>
  <si>
    <t>Sin radicar</t>
  </si>
  <si>
    <t>CLFR0000502817</t>
  </si>
  <si>
    <t>CLFR0000510406</t>
  </si>
  <si>
    <t>CLFR0000510407</t>
  </si>
  <si>
    <t>CLFR0000510997</t>
  </si>
  <si>
    <t>CLFR0000518243</t>
  </si>
  <si>
    <t>CLFR0000520029</t>
  </si>
  <si>
    <t xml:space="preserve"> ENTIDAD</t>
  </si>
  <si>
    <t>PrefijoFactura</t>
  </si>
  <si>
    <t>RETENCION</t>
  </si>
  <si>
    <t>AUTORIZACION</t>
  </si>
  <si>
    <t>CLINICA FARALLONES</t>
  </si>
  <si>
    <t>CLFR</t>
  </si>
  <si>
    <t>A)Factura no radicada en ERP</t>
  </si>
  <si>
    <t>no_cruza</t>
  </si>
  <si>
    <t>B)Factura sin saldo ERP</t>
  </si>
  <si>
    <t>OK</t>
  </si>
  <si>
    <t>B)Factura sin saldo ERP/conciliar diferencia glosa aceptada</t>
  </si>
  <si>
    <t>D)Glosas parcial pendiente por respuesta de IPS</t>
  </si>
  <si>
    <t>OBJECION DRA MAIBER ACEVEDO Rx de Tórax facturan 7 Junio 11-12- 15- 22- 29- Julio 1- 2 Interpreatad la de Junio 29. Se oobjetan 6 por no interpretación en la HC. 111 Inserción de c catéter central Junio 28. No facturable, paciente en UCI.11111 Atención diaria Especialista tratante Junio 29 No facturable, paciente en UCI. Incluida en la estancia 102 AtenciónEspecialista tratante los dias Julio 15- 20  Se acepta 1.102Especialista tratante los dias Julio 13- 16 facturan 3. Se a acepta 1.106 Ecografía dopplerJunio 14  Se acepta 1 CODIGO31211 cubre los dos miembros inferiores.608 Ecografía doppleMiembros superiores Junio 28 no interpretada en la HC. MILENA</t>
  </si>
  <si>
    <t>NO</t>
  </si>
  <si>
    <t>NIT IPS</t>
  </si>
  <si>
    <t>NUMERO FACTURA</t>
  </si>
  <si>
    <t>PREFIJO SASS</t>
  </si>
  <si>
    <t>NUMERO FACT SASSS</t>
  </si>
  <si>
    <t>DOC CONTABLE</t>
  </si>
  <si>
    <t>FECHA FACT IPS</t>
  </si>
  <si>
    <t>VALOR FACT IPS</t>
  </si>
  <si>
    <t>SALDO FACT IPS</t>
  </si>
  <si>
    <t>OBSERVACION SASS</t>
  </si>
  <si>
    <t>VALIDACION ALFA FACT</t>
  </si>
  <si>
    <t>VALOR RADICADO FACT</t>
  </si>
  <si>
    <t>VALOR NOTA CREDITO</t>
  </si>
  <si>
    <t>VALOR GLOSA DV</t>
  </si>
  <si>
    <t>VALOR CRUZADO SASS</t>
  </si>
  <si>
    <t>SALDO SASS</t>
  </si>
  <si>
    <t>VALO CANCELADO SAP</t>
  </si>
  <si>
    <t>DOC COMPENSACION SAP</t>
  </si>
  <si>
    <t>FECHA COMPENSACION SAP</t>
  </si>
  <si>
    <t>VALOR TRANFERENCIA</t>
  </si>
  <si>
    <t>ENTIDAD RESPONSABLE PAGO</t>
  </si>
  <si>
    <t>OBSERVACION GLOSA DV</t>
  </si>
  <si>
    <t>FECHA RAD IPS</t>
  </si>
  <si>
    <t>FECHA RAD INICIAL SASS</t>
  </si>
  <si>
    <t>ULTIMO ESTADO FACT</t>
  </si>
  <si>
    <t>FECHA ULTIMA NOVEDAD</t>
  </si>
  <si>
    <t>CLASIFICACION GLOSA</t>
  </si>
  <si>
    <t>NUMERO INGRESO FACT</t>
  </si>
  <si>
    <t>F PROBABLE PAGO SASS</t>
  </si>
  <si>
    <t>F RAD SASS</t>
  </si>
  <si>
    <t>VALOR REPORTADO CRICULAR 030</t>
  </si>
  <si>
    <t>VALOR GLOSA ACEPTADA REPORTADO CIRCULAR 030</t>
  </si>
  <si>
    <t>F CORTE</t>
  </si>
  <si>
    <t>FACTURA</t>
  </si>
  <si>
    <t>LLAVE</t>
  </si>
  <si>
    <t>CLFR_439106</t>
  </si>
  <si>
    <t>CLFR_491791</t>
  </si>
  <si>
    <t>CLFR_510406</t>
  </si>
  <si>
    <t>CLFR_510407</t>
  </si>
  <si>
    <t>CLFR_510997</t>
  </si>
  <si>
    <t>CLFR_518243</t>
  </si>
  <si>
    <t>CLFR_520029</t>
  </si>
  <si>
    <t>CLFR_487632</t>
  </si>
  <si>
    <t>CLFR_502817</t>
  </si>
  <si>
    <t>CLFR_366583</t>
  </si>
  <si>
    <t>CLFR_376439</t>
  </si>
  <si>
    <t>CLFR_455578</t>
  </si>
  <si>
    <t>CLFR_467228</t>
  </si>
  <si>
    <t>CLFR_471452</t>
  </si>
  <si>
    <t>CLFR_428135</t>
  </si>
  <si>
    <t>CLFR_428136</t>
  </si>
  <si>
    <t>CLFR_438139</t>
  </si>
  <si>
    <t>CLFR_351975</t>
  </si>
  <si>
    <t>CLFR_479788</t>
  </si>
  <si>
    <t>CLFR_479787</t>
  </si>
  <si>
    <t>800212422_CLFR_439106</t>
  </si>
  <si>
    <t>800212422_CLFR_491791</t>
  </si>
  <si>
    <t>800212422_CLFR_510406</t>
  </si>
  <si>
    <t>800212422_CLFR_510407</t>
  </si>
  <si>
    <t>800212422_CLFR_510997</t>
  </si>
  <si>
    <t>800212422_CLFR_518243</t>
  </si>
  <si>
    <t>800212422_CLFR_520029</t>
  </si>
  <si>
    <t>800212422_CLFR_487632</t>
  </si>
  <si>
    <t>800212422_CLFR_502817</t>
  </si>
  <si>
    <t>800212422_CLFR_366583</t>
  </si>
  <si>
    <t>800212422_CLFR_376439</t>
  </si>
  <si>
    <t>800212422_CLFR_455578</t>
  </si>
  <si>
    <t>800212422_CLFR_467228</t>
  </si>
  <si>
    <t>800212422_CLFR_471452</t>
  </si>
  <si>
    <t>800212422_CLFR_428135</t>
  </si>
  <si>
    <t>800212422_CLFR_428136</t>
  </si>
  <si>
    <t>800212422_CLFR_438139</t>
  </si>
  <si>
    <t>800212422_CLFR_351975</t>
  </si>
  <si>
    <t>800212422_CLFR_479788</t>
  </si>
  <si>
    <t>800212422_CLFR_479787</t>
  </si>
  <si>
    <t>TOTAL</t>
  </si>
  <si>
    <t>POR PAGAR SAP</t>
  </si>
  <si>
    <t>DOCUMENTO CONTABLE</t>
  </si>
  <si>
    <t>FUERA DE CIERRE</t>
  </si>
  <si>
    <t>ESTADO EPS DICIEMBRE 13 DE 2021</t>
  </si>
  <si>
    <t>FACTURA NO RADICADA</t>
  </si>
  <si>
    <t>FACTURA PENDIENTE DE PROGRAMACIÓN DE PAGO</t>
  </si>
  <si>
    <t>FACTURA CANCELADA</t>
  </si>
  <si>
    <t>FACTURA CORRIENTE</t>
  </si>
  <si>
    <t>FACTURA CORRIENTE Y GLOSA POR CONCILIAR</t>
  </si>
  <si>
    <t>Etiquetas de fila</t>
  </si>
  <si>
    <t>Total general</t>
  </si>
  <si>
    <t>Suma de SALDO FACT IPS</t>
  </si>
  <si>
    <t>Cuenta de FACTURA</t>
  </si>
  <si>
    <t>Suma de POR PAGAR SAP</t>
  </si>
  <si>
    <t>Suma de VALOR GLOSA DV</t>
  </si>
  <si>
    <t>FOR-CSA-018</t>
  </si>
  <si>
    <t>HOJA 1 DE 2</t>
  </si>
  <si>
    <t>RESUMEN DE CARTERA REVISADA POR LA EPS</t>
  </si>
  <si>
    <t>VERSION 1</t>
  </si>
  <si>
    <t>A continuacion me permito remitir   nuestra respuesta al estado de cartera presentado en la fecha: 10/12/2021</t>
  </si>
  <si>
    <t>Con Corte al dia :30/11/2021</t>
  </si>
  <si>
    <t>Cant Fact</t>
  </si>
  <si>
    <t>Valor</t>
  </si>
  <si>
    <t xml:space="preserve">VALOR PRESENTADO POR LA ENTIDAD </t>
  </si>
  <si>
    <t>FACTURA YA CANCELADA</t>
  </si>
  <si>
    <t xml:space="preserve">FACTURA DEVUELTA </t>
  </si>
  <si>
    <t>FACTURA NO RADICADA POR LA ENTIDAD</t>
  </si>
  <si>
    <t>FACTURA-GLOSA-DEVOLUCION ACEPTADA POR LA IPS ( $ )</t>
  </si>
  <si>
    <t>GLOSA POR CONCILIAR</t>
  </si>
  <si>
    <t>SUB TOTAL CARTERA SUSTENTADA A LA IPS</t>
  </si>
  <si>
    <t>FACTURACION PENDIENTE PROGRAMACION DE PAGO</t>
  </si>
  <si>
    <t>Nota: ( el valor real afectado por impuestos y glosas $  )</t>
  </si>
  <si>
    <t>FACTURA EN PROCESO INTERNO</t>
  </si>
  <si>
    <t xml:space="preserve">FACTURACION CORRIENTE  </t>
  </si>
  <si>
    <t>SUB TOTAL  CARTERA EN PROCESO POR LA EPS</t>
  </si>
  <si>
    <t>TOTAL CARTERA REVISADA</t>
  </si>
  <si>
    <t>DIEGO FERNANDEZ</t>
  </si>
  <si>
    <t>IPS.</t>
  </si>
  <si>
    <t>AUXILIAR DE CARTERA CUENTAS SALUD</t>
  </si>
  <si>
    <t>Señores :CLINICA FARALLONES</t>
  </si>
  <si>
    <t>SANTIAGO DE CALI , DICIEMBRE 15 DE 2021</t>
  </si>
  <si>
    <t>NIT: 800212422</t>
  </si>
  <si>
    <t>FACTURA CORRIENTE Y GLOSA POR CONCILIAR ($2.527.900)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</si>
</sst>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1" formatCode="_-* #,##0_-;\-* #,##0_-;_-* &quot;-&quot;_-;_-@_-"/>
    <numFmt numFmtId="43" formatCode="_-* #,##0.00_-;\-* #,##0.00_-;_-* &quot;-&quot;??_-;_-@_-"/>
    <numFmt numFmtId="164" formatCode="_-* #,##0_-;\-* #,##0_-;_-* &quot;-&quot;??_-;_-@_-"/>
    <numFmt numFmtId="166" formatCode="&quot;$&quot;\ #,##0;[Red]&quot;$&quot;\ #,##0"/>
    <numFmt numFmtId="167" formatCode="_-&quot;$&quot;\ * #,##0_-;\-&quot;$&quot;\ * #,##0_-;_-&quot;$&quot;\ * &quot;-&quot;_-;_-@_-"/>
  </numFmts>
  <fonts count="21"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amily val="2"/>
    </font>
    <font>
      <sz val="10"/>
      <color indexed="8"/>
      <name val="Arial"/>
      <family val="2"/>
    </font>
    <font>
      <b/>
      <sz val="10"/>
      <color indexed="8"/>
      <name val="Arial"/>
      <family val="2"/>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14999847407452621"/>
        <bgColor indexed="64"/>
      </patternFill>
    </fill>
    <fill>
      <patternFill patternType="solid">
        <fgColor rgb="FFFFFF00"/>
        <bgColor indexed="64"/>
      </patternFill>
    </fill>
  </fills>
  <borders count="2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thin">
        <color indexed="64"/>
      </bottom>
      <diagonal/>
    </border>
    <border>
      <left/>
      <right/>
      <top/>
      <bottom style="double">
        <color indexed="64"/>
      </bottom>
      <diagonal/>
    </border>
  </borders>
  <cellStyleXfs count="46">
    <xf numFmtId="0" fontId="0" fillId="0" borderId="0"/>
    <xf numFmtId="41"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43" fontId="1" fillId="0" borderId="0" applyFont="0" applyFill="0" applyBorder="0" applyAlignment="0" applyProtection="0"/>
    <xf numFmtId="0" fontId="18" fillId="0" borderId="0"/>
    <xf numFmtId="43" fontId="18" fillId="0" borderId="0" applyNumberFormat="0" applyFill="0" applyBorder="0" applyAlignment="0" applyProtection="0"/>
  </cellStyleXfs>
  <cellXfs count="54">
    <xf numFmtId="0" fontId="0" fillId="0" borderId="0" xfId="0"/>
    <xf numFmtId="14" fontId="0" fillId="0" borderId="0" xfId="0" applyNumberFormat="1"/>
    <xf numFmtId="0" fontId="0" fillId="0" borderId="0" xfId="0" applyNumberFormat="1"/>
    <xf numFmtId="41" fontId="0" fillId="0" borderId="0" xfId="1" applyFont="1"/>
    <xf numFmtId="0" fontId="0" fillId="0" borderId="10" xfId="0" applyBorder="1"/>
    <xf numFmtId="14" fontId="0" fillId="0" borderId="10" xfId="0" applyNumberFormat="1" applyBorder="1"/>
    <xf numFmtId="0" fontId="0" fillId="33" borderId="10" xfId="0" applyFill="1" applyBorder="1" applyAlignment="1">
      <alignment horizontal="center" vertical="center" wrapText="1"/>
    </xf>
    <xf numFmtId="0" fontId="0" fillId="34" borderId="10" xfId="0" applyFill="1" applyBorder="1" applyAlignment="1">
      <alignment horizontal="center" vertical="center" wrapText="1"/>
    </xf>
    <xf numFmtId="164" fontId="0" fillId="0" borderId="10" xfId="43" applyNumberFormat="1" applyFont="1" applyBorder="1"/>
    <xf numFmtId="164" fontId="16" fillId="0" borderId="0" xfId="43" applyNumberFormat="1" applyFont="1"/>
    <xf numFmtId="0" fontId="0" fillId="0" borderId="0" xfId="0" pivotButton="1"/>
    <xf numFmtId="0" fontId="0" fillId="0" borderId="0" xfId="0" applyAlignment="1">
      <alignment horizontal="left"/>
    </xf>
    <xf numFmtId="0" fontId="19" fillId="0" borderId="0" xfId="44" applyFont="1"/>
    <xf numFmtId="0" fontId="19" fillId="0" borderId="11" xfId="44" applyFont="1" applyBorder="1" applyAlignment="1">
      <alignment horizontal="centerContinuous"/>
    </xf>
    <xf numFmtId="0" fontId="19" fillId="0" borderId="12" xfId="44" applyFont="1" applyBorder="1" applyAlignment="1">
      <alignment horizontal="centerContinuous"/>
    </xf>
    <xf numFmtId="0" fontId="20" fillId="0" borderId="11" xfId="44" applyFont="1" applyBorder="1" applyAlignment="1">
      <alignment horizontal="centerContinuous" vertical="center"/>
    </xf>
    <xf numFmtId="0" fontId="20" fillId="0" borderId="13" xfId="44" applyFont="1" applyBorder="1" applyAlignment="1">
      <alignment horizontal="centerContinuous" vertical="center"/>
    </xf>
    <xf numFmtId="0" fontId="20" fillId="0" borderId="12" xfId="44" applyFont="1" applyBorder="1" applyAlignment="1">
      <alignment horizontal="centerContinuous" vertical="center"/>
    </xf>
    <xf numFmtId="0" fontId="20" fillId="0" borderId="14" xfId="44" applyFont="1" applyBorder="1" applyAlignment="1">
      <alignment horizontal="centerContinuous" vertical="center"/>
    </xf>
    <xf numFmtId="0" fontId="19" fillId="0" borderId="15" xfId="44" applyFont="1" applyBorder="1" applyAlignment="1">
      <alignment horizontal="centerContinuous"/>
    </xf>
    <xf numFmtId="0" fontId="19" fillId="0" borderId="16" xfId="44" applyFont="1" applyBorder="1" applyAlignment="1">
      <alignment horizontal="centerContinuous"/>
    </xf>
    <xf numFmtId="0" fontId="20" fillId="0" borderId="17" xfId="44" applyFont="1" applyBorder="1" applyAlignment="1">
      <alignment horizontal="centerContinuous" vertical="center"/>
    </xf>
    <xf numFmtId="0" fontId="20" fillId="0" borderId="18" xfId="44" applyFont="1" applyBorder="1" applyAlignment="1">
      <alignment horizontal="centerContinuous" vertical="center"/>
    </xf>
    <xf numFmtId="0" fontId="20" fillId="0" borderId="19" xfId="44" applyFont="1" applyBorder="1" applyAlignment="1">
      <alignment horizontal="centerContinuous" vertical="center"/>
    </xf>
    <xf numFmtId="0" fontId="20" fillId="0" borderId="20" xfId="44" applyFont="1" applyBorder="1" applyAlignment="1">
      <alignment horizontal="centerContinuous" vertical="center"/>
    </xf>
    <xf numFmtId="0" fontId="20" fillId="0" borderId="15" xfId="44" applyFont="1" applyBorder="1" applyAlignment="1">
      <alignment horizontal="centerContinuous" vertical="center"/>
    </xf>
    <xf numFmtId="0" fontId="20" fillId="0" borderId="0" xfId="44" applyFont="1" applyAlignment="1">
      <alignment horizontal="centerContinuous" vertical="center"/>
    </xf>
    <xf numFmtId="0" fontId="20" fillId="0" borderId="16" xfId="44" applyFont="1" applyBorder="1" applyAlignment="1">
      <alignment horizontal="centerContinuous" vertical="center"/>
    </xf>
    <xf numFmtId="0" fontId="20" fillId="0" borderId="21" xfId="44" applyFont="1" applyBorder="1" applyAlignment="1">
      <alignment horizontal="centerContinuous" vertical="center"/>
    </xf>
    <xf numFmtId="0" fontId="19" fillId="0" borderId="17" xfId="44" applyFont="1" applyBorder="1" applyAlignment="1">
      <alignment horizontal="centerContinuous"/>
    </xf>
    <xf numFmtId="0" fontId="19" fillId="0" borderId="19" xfId="44" applyFont="1" applyBorder="1" applyAlignment="1">
      <alignment horizontal="centerContinuous"/>
    </xf>
    <xf numFmtId="0" fontId="19" fillId="0" borderId="15" xfId="44" applyFont="1" applyBorder="1"/>
    <xf numFmtId="0" fontId="19" fillId="0" borderId="16" xfId="44" applyFont="1" applyBorder="1"/>
    <xf numFmtId="14" fontId="19" fillId="0" borderId="0" xfId="44" applyNumberFormat="1" applyFont="1"/>
    <xf numFmtId="14" fontId="19" fillId="0" borderId="0" xfId="44" applyNumberFormat="1" applyFont="1" applyAlignment="1">
      <alignment horizontal="left"/>
    </xf>
    <xf numFmtId="0" fontId="20" fillId="0" borderId="0" xfId="44" applyFont="1" applyAlignment="1">
      <alignment horizontal="center"/>
    </xf>
    <xf numFmtId="0" fontId="20" fillId="0" borderId="0" xfId="44" applyFont="1"/>
    <xf numFmtId="166" fontId="20" fillId="0" borderId="0" xfId="44" applyNumberFormat="1" applyFont="1"/>
    <xf numFmtId="167" fontId="20" fillId="0" borderId="0" xfId="44" applyNumberFormat="1" applyFont="1" applyAlignment="1">
      <alignment horizontal="right"/>
    </xf>
    <xf numFmtId="1" fontId="19" fillId="0" borderId="0" xfId="44" applyNumberFormat="1" applyFont="1" applyAlignment="1">
      <alignment horizontal="center"/>
    </xf>
    <xf numFmtId="166" fontId="19" fillId="0" borderId="0" xfId="44" applyNumberFormat="1" applyFont="1" applyAlignment="1">
      <alignment horizontal="right"/>
    </xf>
    <xf numFmtId="1" fontId="19" fillId="0" borderId="22" xfId="44" applyNumberFormat="1" applyFont="1" applyBorder="1" applyAlignment="1">
      <alignment horizontal="center"/>
    </xf>
    <xf numFmtId="166" fontId="19" fillId="0" borderId="22" xfId="44" applyNumberFormat="1" applyFont="1" applyBorder="1" applyAlignment="1">
      <alignment horizontal="right"/>
    </xf>
    <xf numFmtId="0" fontId="19" fillId="0" borderId="0" xfId="44" applyFont="1" applyAlignment="1">
      <alignment horizontal="center"/>
    </xf>
    <xf numFmtId="166" fontId="20" fillId="0" borderId="0" xfId="44" applyNumberFormat="1" applyFont="1" applyAlignment="1">
      <alignment horizontal="right"/>
    </xf>
    <xf numFmtId="1" fontId="19" fillId="0" borderId="18" xfId="44" applyNumberFormat="1" applyFont="1" applyBorder="1" applyAlignment="1">
      <alignment horizontal="center"/>
    </xf>
    <xf numFmtId="164" fontId="19" fillId="0" borderId="18" xfId="45" applyNumberFormat="1" applyFont="1" applyBorder="1" applyAlignment="1">
      <alignment horizontal="right"/>
    </xf>
    <xf numFmtId="0" fontId="19" fillId="0" borderId="23" xfId="44" applyFont="1" applyBorder="1" applyAlignment="1">
      <alignment horizontal="center"/>
    </xf>
    <xf numFmtId="166" fontId="19" fillId="0" borderId="23" xfId="44" applyNumberFormat="1" applyFont="1" applyBorder="1" applyAlignment="1">
      <alignment horizontal="right"/>
    </xf>
    <xf numFmtId="166" fontId="19" fillId="0" borderId="0" xfId="44" applyNumberFormat="1" applyFont="1"/>
    <xf numFmtId="166" fontId="19" fillId="0" borderId="18" xfId="44" applyNumberFormat="1" applyFont="1" applyBorder="1"/>
    <xf numFmtId="0" fontId="19" fillId="0" borderId="17" xfId="44" applyFont="1" applyBorder="1"/>
    <xf numFmtId="0" fontId="19" fillId="0" borderId="18" xfId="44" applyFont="1" applyBorder="1"/>
    <xf numFmtId="0" fontId="19" fillId="0" borderId="19" xfId="44" applyFont="1" applyBorder="1"/>
  </cellXfs>
  <cellStyles count="46">
    <cellStyle name="20% - Énfasis1" xfId="20" builtinId="30" customBuiltin="1"/>
    <cellStyle name="20% - Énfasis2" xfId="24" builtinId="34" customBuiltin="1"/>
    <cellStyle name="20% - Énfasis3" xfId="28" builtinId="38" customBuiltin="1"/>
    <cellStyle name="20% - Énfasis4" xfId="32" builtinId="42" customBuiltin="1"/>
    <cellStyle name="20% - Énfasis5" xfId="36" builtinId="46" customBuiltin="1"/>
    <cellStyle name="20% - Énfasis6" xfId="40" builtinId="50" customBuiltin="1"/>
    <cellStyle name="40% - Énfasis1" xfId="21" builtinId="31" customBuiltin="1"/>
    <cellStyle name="40% - Énfasis2" xfId="25" builtinId="35" customBuiltin="1"/>
    <cellStyle name="40% - Énfasis3" xfId="29" builtinId="39" customBuiltin="1"/>
    <cellStyle name="40% - Énfasis4" xfId="33" builtinId="43" customBuiltin="1"/>
    <cellStyle name="40% - Énfasis5" xfId="37" builtinId="47" customBuiltin="1"/>
    <cellStyle name="40% - Énfasis6" xfId="41" builtinId="51" customBuiltin="1"/>
    <cellStyle name="60% - Énfasis1" xfId="22" builtinId="32" customBuiltin="1"/>
    <cellStyle name="60% - Énfasis2" xfId="26" builtinId="36" customBuiltin="1"/>
    <cellStyle name="60% - Énfasis3" xfId="30" builtinId="40" customBuiltin="1"/>
    <cellStyle name="60% - Énfasis4" xfId="34" builtinId="44" customBuiltin="1"/>
    <cellStyle name="60% - Énfasis5" xfId="38" builtinId="48" customBuiltin="1"/>
    <cellStyle name="60% - Énfasis6" xfId="42" builtinId="52" customBuiltin="1"/>
    <cellStyle name="Bueno" xfId="7" builtinId="26" customBuiltin="1"/>
    <cellStyle name="Cálculo" xfId="12" builtinId="22" customBuiltin="1"/>
    <cellStyle name="Celda de comprobación" xfId="14" builtinId="23" customBuiltin="1"/>
    <cellStyle name="Celda vinculada" xfId="13" builtinId="24" customBuiltin="1"/>
    <cellStyle name="Encabezado 1" xfId="3" builtinId="16" customBuiltin="1"/>
    <cellStyle name="Encabezado 4" xfId="6" builtinId="19" customBuiltin="1"/>
    <cellStyle name="Énfasis1" xfId="19" builtinId="29" customBuiltin="1"/>
    <cellStyle name="Énfasis2" xfId="23" builtinId="33" customBuiltin="1"/>
    <cellStyle name="Énfasis3" xfId="27" builtinId="37" customBuiltin="1"/>
    <cellStyle name="Énfasis4" xfId="31" builtinId="41" customBuiltin="1"/>
    <cellStyle name="Énfasis5" xfId="35" builtinId="45" customBuiltin="1"/>
    <cellStyle name="Énfasis6" xfId="39" builtinId="49" customBuiltin="1"/>
    <cellStyle name="Entrada" xfId="10" builtinId="20" customBuiltin="1"/>
    <cellStyle name="Incorrecto" xfId="8" builtinId="27" customBuiltin="1"/>
    <cellStyle name="Millares" xfId="43" builtinId="3"/>
    <cellStyle name="Millares [0]" xfId="1" builtinId="6"/>
    <cellStyle name="Millares 2" xfId="45" xr:uid="{D9E7484B-4DE0-4A6D-8D45-11959E78F902}"/>
    <cellStyle name="Neutral" xfId="9" builtinId="28" customBuiltin="1"/>
    <cellStyle name="Normal" xfId="0" builtinId="0"/>
    <cellStyle name="Normal 2" xfId="44" xr:uid="{6B04381C-A311-4E6F-8A2F-CB92E2352B54}"/>
    <cellStyle name="Notas" xfId="16" builtinId="10" customBuiltin="1"/>
    <cellStyle name="Salida" xfId="11" builtinId="21" customBuiltin="1"/>
    <cellStyle name="Texto de advertencia" xfId="15" builtinId="11" customBuiltin="1"/>
    <cellStyle name="Texto explicativo" xfId="17" builtinId="53" customBuiltin="1"/>
    <cellStyle name="Título" xfId="2" builtinId="15" customBuiltin="1"/>
    <cellStyle name="Título 2" xfId="4" builtinId="17" customBuiltin="1"/>
    <cellStyle name="Título 3" xfId="5" builtinId="18" customBuiltin="1"/>
    <cellStyle name="Total" xfId="18"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733425</xdr:colOff>
      <xdr:row>32</xdr:row>
      <xdr:rowOff>9525</xdr:rowOff>
    </xdr:from>
    <xdr:to>
      <xdr:col>7</xdr:col>
      <xdr:colOff>742950</xdr:colOff>
      <xdr:row>34</xdr:row>
      <xdr:rowOff>152400</xdr:rowOff>
    </xdr:to>
    <xdr:pic>
      <xdr:nvPicPr>
        <xdr:cNvPr id="2" name="Imagen 3">
          <a:extLst>
            <a:ext uri="{FF2B5EF4-FFF2-40B4-BE49-F238E27FC236}">
              <a16:creationId xmlns:a16="http://schemas.microsoft.com/office/drawing/2014/main" id="{93898420-0A14-4E80-8C50-F05D3662B1E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95800" y="5381625"/>
          <a:ext cx="1533525" cy="4667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8"/>
              </a:solidFill>
              <a:miter lim="800000"/>
              <a:headEnd/>
              <a:tailEnd/>
            </a14:hiddenLine>
          </a:ext>
        </a:extLst>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Diego Fernando Fernandez Valencia" refreshedDate="44545.365106828707" createdVersion="7" refreshedVersion="7" minRefreshableVersion="3" recordCount="20" xr:uid="{71500E34-28CC-4FF8-9976-AE4917693001}">
  <cacheSource type="worksheet">
    <worksheetSource ref="A2:AP22" sheet="ESTADO DE CADA FACTURA"/>
  </cacheSource>
  <cacheFields count="42">
    <cacheField name="NIT IPS" numFmtId="0">
      <sharedItems containsSemiMixedTypes="0" containsString="0" containsNumber="1" containsInteger="1" minValue="800212422" maxValue="800212422"/>
    </cacheField>
    <cacheField name=" ENTIDAD" numFmtId="0">
      <sharedItems/>
    </cacheField>
    <cacheField name="PrefijoFactura" numFmtId="0">
      <sharedItems/>
    </cacheField>
    <cacheField name="NUMERO FACTURA" numFmtId="0">
      <sharedItems containsSemiMixedTypes="0" containsString="0" containsNumber="1" containsInteger="1" minValue="351975" maxValue="520029"/>
    </cacheField>
    <cacheField name="PREFIJO SASS" numFmtId="0">
      <sharedItems containsBlank="1"/>
    </cacheField>
    <cacheField name="NUMERO FACT SASSS" numFmtId="0">
      <sharedItems containsString="0" containsBlank="1" containsNumber="1" containsInteger="1" minValue="351975" maxValue="502817"/>
    </cacheField>
    <cacheField name="DOC CONTABLE" numFmtId="0">
      <sharedItems containsString="0" containsBlank="1" containsNumber="1" containsInteger="1" minValue="1221620428" maxValue="1221638745"/>
    </cacheField>
    <cacheField name="FACTURA" numFmtId="0">
      <sharedItems/>
    </cacheField>
    <cacheField name="LLAVE" numFmtId="0">
      <sharedItems/>
    </cacheField>
    <cacheField name="FECHA FACT IPS" numFmtId="14">
      <sharedItems containsSemiMixedTypes="0" containsNonDate="0" containsDate="1" containsString="0" minDate="2020-02-07T00:00:00" maxDate="2021-11-26T00:00:00"/>
    </cacheField>
    <cacheField name="VALOR FACT IPS" numFmtId="164">
      <sharedItems containsSemiMixedTypes="0" containsString="0" containsNumber="1" containsInteger="1" minValue="117500" maxValue="105470502"/>
    </cacheField>
    <cacheField name="SALDO FACT IPS" numFmtId="164">
      <sharedItems containsSemiMixedTypes="0" containsString="0" containsNumber="1" containsInteger="1" minValue="9947" maxValue="105470502"/>
    </cacheField>
    <cacheField name="OBSERVACION SASS" numFmtId="0">
      <sharedItems/>
    </cacheField>
    <cacheField name="ESTADO EPS DICIEMBRE 13 DE 2021" numFmtId="0">
      <sharedItems count="5">
        <s v="FACTURA NO RADICADA"/>
        <s v="FACTURA CORRIENTE"/>
        <s v="FACTURA CANCELADA"/>
        <s v="FACTURA PENDIENTE DE PROGRAMACIÓN DE PAGO"/>
        <s v="FACTURA CORRIENTE Y GLOSA POR CONCILIAR"/>
      </sharedItems>
    </cacheField>
    <cacheField name="POR PAGAR SAP" numFmtId="0">
      <sharedItems containsString="0" containsBlank="1" containsNumber="1" containsInteger="1" minValue="1882814" maxValue="1882814"/>
    </cacheField>
    <cacheField name="DOCUMENTO CONTABLE" numFmtId="0">
      <sharedItems containsString="0" containsBlank="1" containsNumber="1" containsInteger="1" minValue="1221843122" maxValue="1221843122"/>
    </cacheField>
    <cacheField name="FUERA DE CIERRE" numFmtId="0">
      <sharedItems containsNonDate="0" containsString="0" containsBlank="1"/>
    </cacheField>
    <cacheField name="VALIDACION ALFA FACT" numFmtId="0">
      <sharedItems/>
    </cacheField>
    <cacheField name="VALOR RADICADO FACT" numFmtId="164">
      <sharedItems containsString="0" containsBlank="1" containsNumber="1" containsInteger="1" minValue="117500" maxValue="105470502"/>
    </cacheField>
    <cacheField name="VALOR NOTA CREDITO" numFmtId="164">
      <sharedItems containsString="0" containsBlank="1" containsNumber="1" containsInteger="1" minValue="0" maxValue="764600"/>
    </cacheField>
    <cacheField name="VALOR GLOSA DV" numFmtId="164">
      <sharedItems containsString="0" containsBlank="1" containsNumber="1" containsInteger="1" minValue="0" maxValue="2527900"/>
    </cacheField>
    <cacheField name="OBSERVACION GLOSA DV" numFmtId="0">
      <sharedItems containsBlank="1" longText="1"/>
    </cacheField>
    <cacheField name="VALOR CRUZADO SASS" numFmtId="164">
      <sharedItems containsString="0" containsBlank="1" containsNumber="1" containsInteger="1" minValue="47438" maxValue="102942602"/>
    </cacheField>
    <cacheField name="SALDO SASS" numFmtId="164">
      <sharedItems containsString="0" containsBlank="1" containsNumber="1" containsInteger="1" minValue="0" maxValue="2527900"/>
    </cacheField>
    <cacheField name="RETENCION" numFmtId="164">
      <sharedItems containsString="0" containsBlank="1" containsNumber="1" containsInteger="1" minValue="9947" maxValue="135848"/>
    </cacheField>
    <cacheField name="VALO CANCELADO SAP" numFmtId="164">
      <sharedItems containsString="0" containsBlank="1" containsNumber="1" containsInteger="1" minValue="487405" maxValue="6656574"/>
    </cacheField>
    <cacheField name="DOC COMPENSACION SAP" numFmtId="0">
      <sharedItems containsString="0" containsBlank="1" containsNumber="1" containsInteger="1" minValue="2200951180" maxValue="2201005591"/>
    </cacheField>
    <cacheField name="FECHA COMPENSACION SAP" numFmtId="0">
      <sharedItems containsNonDate="0" containsDate="1" containsString="0" containsBlank="1" minDate="2020-11-11T00:00:00" maxDate="2021-02-09T00:00:00"/>
    </cacheField>
    <cacheField name="VALOR TRANFERENCIA" numFmtId="0">
      <sharedItems containsString="0" containsBlank="1" containsNumber="1" containsInteger="1" minValue="487405" maxValue="7883587"/>
    </cacheField>
    <cacheField name="AUTORIZACION" numFmtId="0">
      <sharedItems containsString="0" containsBlank="1" containsNumber="1" containsInteger="1" minValue="192538522426257" maxValue="212228516560644"/>
    </cacheField>
    <cacheField name="ENTIDAD RESPONSABLE PAGO" numFmtId="0">
      <sharedItems containsNonDate="0" containsString="0" containsBlank="1"/>
    </cacheField>
    <cacheField name="FECHA RAD IPS" numFmtId="0">
      <sharedItems containsNonDate="0" containsDate="1" containsString="0" containsBlank="1" minDate="2020-09-15T00:00:00" maxDate="2021-11-19T00:00:00"/>
    </cacheField>
    <cacheField name="FECHA RAD INICIAL SASS" numFmtId="0">
      <sharedItems containsNonDate="0" containsString="0" containsBlank="1"/>
    </cacheField>
    <cacheField name="ULTIMO ESTADO FACT" numFmtId="0">
      <sharedItems containsString="0" containsBlank="1" containsNumber="1" containsInteger="1" minValue="2" maxValue="9"/>
    </cacheField>
    <cacheField name="FECHA ULTIMA NOVEDAD" numFmtId="0">
      <sharedItems containsNonDate="0" containsString="0" containsBlank="1"/>
    </cacheField>
    <cacheField name="CLASIFICACION GLOSA" numFmtId="0">
      <sharedItems containsBlank="1"/>
    </cacheField>
    <cacheField name="NUMERO INGRESO FACT" numFmtId="0">
      <sharedItems containsString="0" containsBlank="1" containsNumber="1" containsInteger="1" minValue="1" maxValue="2"/>
    </cacheField>
    <cacheField name="F PROBABLE PAGO SASS" numFmtId="0">
      <sharedItems containsString="0" containsBlank="1" containsNumber="1" containsInteger="1" minValue="20201130" maxValue="21001231"/>
    </cacheField>
    <cacheField name="F RAD SASS" numFmtId="0">
      <sharedItems containsString="0" containsBlank="1" containsNumber="1" containsInteger="1" minValue="20201104" maxValue="20211118"/>
    </cacheField>
    <cacheField name="VALOR REPORTADO CRICULAR 030" numFmtId="0">
      <sharedItems containsString="0" containsBlank="1" containsNumber="1" containsInteger="1" minValue="117500" maxValue="105470502"/>
    </cacheField>
    <cacheField name="VALOR GLOSA ACEPTADA REPORTADO CIRCULAR 030" numFmtId="0">
      <sharedItems containsString="0" containsBlank="1" containsNumber="1" containsInteger="1" minValue="0" maxValue="764600"/>
    </cacheField>
    <cacheField name="F CORTE" numFmtId="0">
      <sharedItems containsSemiMixedTypes="0" containsString="0" containsNumber="1" containsInteger="1" minValue="20211213" maxValue="20211213"/>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0">
  <r>
    <n v="800212422"/>
    <s v="CLINICA FARALLONES"/>
    <s v="CLFR"/>
    <n v="439106"/>
    <m/>
    <m/>
    <m/>
    <s v="CLFR_439106"/>
    <s v="800212422_CLFR_439106"/>
    <d v="2021-02-26T00:00:00"/>
    <n v="575785"/>
    <n v="575785"/>
    <s v="A)Factura no radicada en ERP"/>
    <x v="0"/>
    <m/>
    <m/>
    <m/>
    <s v="no_cruza"/>
    <m/>
    <m/>
    <m/>
    <m/>
    <m/>
    <m/>
    <m/>
    <m/>
    <m/>
    <m/>
    <m/>
    <m/>
    <m/>
    <d v="2021-06-30T00:00:00"/>
    <m/>
    <m/>
    <m/>
    <m/>
    <m/>
    <m/>
    <m/>
    <m/>
    <m/>
    <n v="20211213"/>
  </r>
  <r>
    <n v="800212422"/>
    <s v="CLINICA FARALLONES"/>
    <s v="CLFR"/>
    <n v="491791"/>
    <m/>
    <m/>
    <m/>
    <s v="CLFR_491791"/>
    <s v="800212422_CLFR_491791"/>
    <d v="2021-08-30T00:00:00"/>
    <n v="719239"/>
    <n v="719239"/>
    <s v="A)Factura no radicada en ERP"/>
    <x v="0"/>
    <m/>
    <m/>
    <m/>
    <s v="no_cruza"/>
    <m/>
    <m/>
    <m/>
    <m/>
    <m/>
    <m/>
    <m/>
    <m/>
    <m/>
    <m/>
    <m/>
    <m/>
    <m/>
    <m/>
    <m/>
    <m/>
    <m/>
    <m/>
    <m/>
    <m/>
    <m/>
    <m/>
    <m/>
    <n v="20211213"/>
  </r>
  <r>
    <n v="800212422"/>
    <s v="CLINICA FARALLONES"/>
    <s v="CLFR"/>
    <n v="510406"/>
    <m/>
    <m/>
    <m/>
    <s v="CLFR_510406"/>
    <s v="800212422_CLFR_510406"/>
    <d v="2021-10-25T00:00:00"/>
    <n v="2411283"/>
    <n v="2411283"/>
    <s v="A)Factura no radicada en ERP"/>
    <x v="0"/>
    <m/>
    <m/>
    <m/>
    <s v="no_cruza"/>
    <m/>
    <m/>
    <m/>
    <m/>
    <m/>
    <m/>
    <m/>
    <m/>
    <m/>
    <m/>
    <m/>
    <m/>
    <m/>
    <m/>
    <m/>
    <m/>
    <m/>
    <m/>
    <m/>
    <m/>
    <m/>
    <m/>
    <m/>
    <n v="20211213"/>
  </r>
  <r>
    <n v="800212422"/>
    <s v="CLINICA FARALLONES"/>
    <s v="CLFR"/>
    <n v="510407"/>
    <m/>
    <m/>
    <m/>
    <s v="CLFR_510407"/>
    <s v="800212422_CLFR_510407"/>
    <d v="2021-10-25T00:00:00"/>
    <n v="126000"/>
    <n v="126000"/>
    <s v="A)Factura no radicada en ERP"/>
    <x v="0"/>
    <m/>
    <m/>
    <m/>
    <s v="no_cruza"/>
    <m/>
    <m/>
    <m/>
    <m/>
    <m/>
    <m/>
    <m/>
    <m/>
    <m/>
    <m/>
    <m/>
    <m/>
    <m/>
    <m/>
    <m/>
    <m/>
    <m/>
    <m/>
    <m/>
    <m/>
    <m/>
    <m/>
    <m/>
    <n v="20211213"/>
  </r>
  <r>
    <n v="800212422"/>
    <s v="CLINICA FARALLONES"/>
    <s v="CLFR"/>
    <n v="510997"/>
    <m/>
    <m/>
    <m/>
    <s v="CLFR_510997"/>
    <s v="800212422_CLFR_510997"/>
    <d v="2021-10-27T00:00:00"/>
    <n v="654740"/>
    <n v="654740"/>
    <s v="A)Factura no radicada en ERP"/>
    <x v="0"/>
    <m/>
    <m/>
    <m/>
    <s v="no_cruza"/>
    <m/>
    <m/>
    <m/>
    <m/>
    <m/>
    <m/>
    <m/>
    <m/>
    <m/>
    <m/>
    <m/>
    <m/>
    <m/>
    <m/>
    <m/>
    <m/>
    <m/>
    <m/>
    <m/>
    <m/>
    <m/>
    <m/>
    <m/>
    <n v="20211213"/>
  </r>
  <r>
    <n v="800212422"/>
    <s v="CLINICA FARALLONES"/>
    <s v="CLFR"/>
    <n v="518243"/>
    <m/>
    <m/>
    <m/>
    <s v="CLFR_518243"/>
    <s v="800212422_CLFR_518243"/>
    <d v="2021-11-21T00:00:00"/>
    <n v="696205"/>
    <n v="696205"/>
    <s v="A)Factura no radicada en ERP"/>
    <x v="0"/>
    <m/>
    <m/>
    <m/>
    <s v="no_cruza"/>
    <m/>
    <m/>
    <m/>
    <m/>
    <m/>
    <m/>
    <m/>
    <m/>
    <m/>
    <m/>
    <m/>
    <m/>
    <m/>
    <m/>
    <m/>
    <m/>
    <m/>
    <m/>
    <m/>
    <m/>
    <m/>
    <m/>
    <m/>
    <n v="20211213"/>
  </r>
  <r>
    <n v="800212422"/>
    <s v="CLINICA FARALLONES"/>
    <s v="CLFR"/>
    <n v="520029"/>
    <m/>
    <m/>
    <m/>
    <s v="CLFR_520029"/>
    <s v="800212422_CLFR_520029"/>
    <d v="2021-11-25T00:00:00"/>
    <n v="327481"/>
    <n v="327481"/>
    <s v="A)Factura no radicada en ERP"/>
    <x v="0"/>
    <m/>
    <m/>
    <m/>
    <s v="no_cruza"/>
    <m/>
    <m/>
    <m/>
    <m/>
    <m/>
    <m/>
    <m/>
    <m/>
    <m/>
    <m/>
    <m/>
    <m/>
    <m/>
    <m/>
    <m/>
    <m/>
    <m/>
    <m/>
    <m/>
    <m/>
    <m/>
    <m/>
    <m/>
    <n v="20211213"/>
  </r>
  <r>
    <n v="800212422"/>
    <s v="CLINICA FARALLONES"/>
    <s v="CLFR"/>
    <n v="487632"/>
    <s v="CLFR"/>
    <n v="487632"/>
    <m/>
    <s v="CLFR_487632"/>
    <s v="800212422_CLFR_487632"/>
    <d v="2021-08-19T00:00:00"/>
    <n v="117500"/>
    <n v="117500"/>
    <s v="B)Factura sin saldo ERP"/>
    <x v="1"/>
    <m/>
    <m/>
    <m/>
    <s v="OK"/>
    <n v="117500"/>
    <n v="0"/>
    <n v="0"/>
    <m/>
    <n v="117500"/>
    <n v="0"/>
    <m/>
    <m/>
    <m/>
    <m/>
    <m/>
    <n v="212228516560644"/>
    <m/>
    <d v="2021-11-18T00:00:00"/>
    <m/>
    <n v="2"/>
    <m/>
    <m/>
    <n v="1"/>
    <n v="20211130"/>
    <n v="20211118"/>
    <n v="117500"/>
    <n v="0"/>
    <n v="20211213"/>
  </r>
  <r>
    <n v="800212422"/>
    <s v="CLINICA FARALLONES"/>
    <s v="CLFR"/>
    <n v="502817"/>
    <s v="CLFR"/>
    <n v="502817"/>
    <m/>
    <s v="CLFR_502817"/>
    <s v="800212422_CLFR_502817"/>
    <d v="2021-09-30T00:00:00"/>
    <n v="1378797"/>
    <n v="1378797"/>
    <s v="B)Factura sin saldo ERP"/>
    <x v="1"/>
    <m/>
    <m/>
    <m/>
    <s v="OK"/>
    <n v="1378797"/>
    <n v="0"/>
    <n v="0"/>
    <m/>
    <n v="1378797"/>
    <n v="0"/>
    <m/>
    <m/>
    <m/>
    <m/>
    <m/>
    <n v="211278516655189"/>
    <m/>
    <d v="2021-11-18T00:00:00"/>
    <m/>
    <n v="2"/>
    <m/>
    <m/>
    <n v="1"/>
    <n v="20211130"/>
    <n v="20211118"/>
    <n v="1378797"/>
    <n v="0"/>
    <n v="20211213"/>
  </r>
  <r>
    <n v="800212422"/>
    <s v="CLINICA FARALLONES"/>
    <s v="CLFR"/>
    <n v="366583"/>
    <s v="CLFR"/>
    <n v="366583"/>
    <n v="1221620428"/>
    <s v="CLFR_366583"/>
    <s v="800212422_CLFR_366583"/>
    <d v="2020-06-17T00:00:00"/>
    <n v="7115960"/>
    <n v="323538"/>
    <s v="B)Factura sin saldo ERP"/>
    <x v="1"/>
    <m/>
    <m/>
    <m/>
    <s v="OK"/>
    <n v="7115960"/>
    <n v="0"/>
    <n v="0"/>
    <m/>
    <n v="7115960"/>
    <n v="0"/>
    <n v="135848"/>
    <n v="6656574"/>
    <n v="2200951180"/>
    <d v="2020-11-11T00:00:00"/>
    <n v="7883587"/>
    <n v="200988529542011"/>
    <m/>
    <d v="2020-10-09T00:00:00"/>
    <m/>
    <n v="2"/>
    <m/>
    <m/>
    <n v="2"/>
    <n v="20211001"/>
    <n v="20210917"/>
    <n v="7115960"/>
    <n v="0"/>
    <n v="20211213"/>
  </r>
  <r>
    <n v="800212422"/>
    <s v="CLINICA FARALLONES"/>
    <s v="CLFR"/>
    <n v="376439"/>
    <s v="CLFR"/>
    <n v="376439"/>
    <n v="1221638745"/>
    <s v="CLFR_376439"/>
    <s v="800212422_CLFR_376439"/>
    <d v="2020-07-30T00:00:00"/>
    <n v="497352"/>
    <n v="9947"/>
    <s v="B)Factura sin saldo ERP"/>
    <x v="2"/>
    <m/>
    <m/>
    <m/>
    <s v="OK"/>
    <n v="497352"/>
    <n v="0"/>
    <n v="0"/>
    <m/>
    <n v="497352"/>
    <n v="0"/>
    <n v="9947"/>
    <n v="487405"/>
    <n v="2201005591"/>
    <d v="2021-02-08T00:00:00"/>
    <n v="487405"/>
    <n v="192538522426257"/>
    <m/>
    <d v="2020-10-17T00:00:00"/>
    <m/>
    <n v="2"/>
    <m/>
    <m/>
    <n v="1"/>
    <n v="20201130"/>
    <n v="20201104"/>
    <n v="497352"/>
    <n v="0"/>
    <n v="20211213"/>
  </r>
  <r>
    <n v="800212422"/>
    <s v="CLINICA FARALLONES"/>
    <s v="CLFR"/>
    <n v="455578"/>
    <s v="CLFR"/>
    <n v="455578"/>
    <m/>
    <s v="CLFR_455578"/>
    <s v="800212422_CLFR_455578"/>
    <d v="2021-05-04T00:00:00"/>
    <n v="1357733"/>
    <n v="1357733"/>
    <s v="B)Factura sin saldo ERP"/>
    <x v="1"/>
    <m/>
    <m/>
    <m/>
    <s v="OK"/>
    <n v="1357733"/>
    <n v="0"/>
    <n v="0"/>
    <m/>
    <n v="1357733"/>
    <n v="0"/>
    <m/>
    <m/>
    <m/>
    <m/>
    <m/>
    <n v="210668523344223"/>
    <m/>
    <d v="2021-11-18T00:00:00"/>
    <m/>
    <n v="2"/>
    <m/>
    <m/>
    <n v="1"/>
    <n v="20211130"/>
    <n v="20211118"/>
    <n v="1357733"/>
    <n v="0"/>
    <n v="20211213"/>
  </r>
  <r>
    <n v="800212422"/>
    <s v="CLINICA FARALLONES"/>
    <s v="CLFR"/>
    <n v="467228"/>
    <s v="CLFR"/>
    <n v="467228"/>
    <m/>
    <s v="CLFR_467228"/>
    <s v="800212422_CLFR_467228"/>
    <d v="2021-06-16T00:00:00"/>
    <n v="606132"/>
    <n v="606132"/>
    <s v="B)Factura sin saldo ERP"/>
    <x v="1"/>
    <m/>
    <m/>
    <m/>
    <s v="OK"/>
    <n v="606132"/>
    <n v="0"/>
    <n v="0"/>
    <m/>
    <n v="606132"/>
    <n v="0"/>
    <m/>
    <m/>
    <m/>
    <m/>
    <m/>
    <n v="211328516593133"/>
    <m/>
    <d v="2021-11-18T00:00:00"/>
    <m/>
    <n v="2"/>
    <m/>
    <m/>
    <n v="1"/>
    <n v="20211130"/>
    <n v="20211118"/>
    <n v="606132"/>
    <n v="0"/>
    <n v="20211213"/>
  </r>
  <r>
    <n v="800212422"/>
    <s v="CLINICA FARALLONES"/>
    <s v="CLFR"/>
    <n v="471452"/>
    <s v="CLFR"/>
    <n v="471452"/>
    <m/>
    <s v="CLFR_471452"/>
    <s v="800212422_CLFR_471452"/>
    <d v="2021-06-29T00:00:00"/>
    <n v="334928"/>
    <n v="334928"/>
    <s v="B)Factura sin saldo ERP"/>
    <x v="1"/>
    <m/>
    <m/>
    <m/>
    <s v="OK"/>
    <n v="334928"/>
    <n v="0"/>
    <n v="0"/>
    <m/>
    <n v="334928"/>
    <n v="0"/>
    <m/>
    <m/>
    <m/>
    <m/>
    <m/>
    <n v="210058516662722"/>
    <m/>
    <d v="2021-11-18T00:00:00"/>
    <m/>
    <n v="2"/>
    <m/>
    <m/>
    <n v="1"/>
    <n v="20211130"/>
    <n v="20211118"/>
    <n v="334928"/>
    <n v="0"/>
    <n v="20211213"/>
  </r>
  <r>
    <n v="800212422"/>
    <s v="CLINICA FARALLONES"/>
    <s v="CLFR"/>
    <n v="428135"/>
    <s v="CLFR"/>
    <n v="428135"/>
    <m/>
    <s v="CLFR_428135"/>
    <s v="800212422_CLFR_428135"/>
    <d v="2021-01-25T00:00:00"/>
    <n v="11785212"/>
    <n v="11268212"/>
    <s v="B)Factura sin saldo ERP/conciliar diferencia glosa aceptada"/>
    <x v="1"/>
    <m/>
    <m/>
    <m/>
    <s v="OK"/>
    <n v="11785212"/>
    <n v="517000"/>
    <n v="0"/>
    <m/>
    <n v="11268212"/>
    <n v="0"/>
    <m/>
    <m/>
    <m/>
    <m/>
    <m/>
    <n v="210693114439522"/>
    <m/>
    <d v="2021-02-28T00:00:00"/>
    <m/>
    <n v="2"/>
    <m/>
    <m/>
    <n v="2"/>
    <n v="20211001"/>
    <n v="20210917"/>
    <n v="11785212"/>
    <n v="517000"/>
    <n v="20211213"/>
  </r>
  <r>
    <n v="800212422"/>
    <s v="CLINICA FARALLONES"/>
    <s v="CLFR"/>
    <n v="428136"/>
    <s v="CLFR"/>
    <n v="428136"/>
    <m/>
    <s v="CLFR_428136"/>
    <s v="800212422_CLFR_428136"/>
    <d v="2021-01-25T00:00:00"/>
    <n v="308347"/>
    <n v="47438"/>
    <s v="B)Factura sin saldo ERP/conciliar diferencia glosa aceptada"/>
    <x v="1"/>
    <m/>
    <m/>
    <m/>
    <s v="OK"/>
    <n v="308347"/>
    <n v="260909"/>
    <n v="0"/>
    <m/>
    <n v="47438"/>
    <n v="0"/>
    <m/>
    <m/>
    <m/>
    <m/>
    <m/>
    <n v="203566140712155"/>
    <m/>
    <d v="2021-03-16T00:00:00"/>
    <m/>
    <n v="2"/>
    <m/>
    <m/>
    <n v="2"/>
    <n v="20211001"/>
    <n v="20210917"/>
    <n v="308347"/>
    <n v="260909"/>
    <n v="20211213"/>
  </r>
  <r>
    <n v="800212422"/>
    <s v="CLINICA FARALLONES"/>
    <s v="CLFR"/>
    <n v="438139"/>
    <s v="CLFR"/>
    <n v="438139"/>
    <m/>
    <s v="CLFR_438139"/>
    <s v="800212422_CLFR_438139"/>
    <d v="2021-02-24T00:00:00"/>
    <n v="39355514"/>
    <n v="38976060"/>
    <s v="B)Factura sin saldo ERP/conciliar diferencia glosa aceptada"/>
    <x v="1"/>
    <m/>
    <m/>
    <m/>
    <s v="OK"/>
    <n v="39355514"/>
    <n v="379454"/>
    <n v="0"/>
    <m/>
    <n v="38976060"/>
    <n v="0"/>
    <m/>
    <m/>
    <m/>
    <m/>
    <m/>
    <n v="202598529614371"/>
    <m/>
    <d v="2021-02-28T00:00:00"/>
    <m/>
    <n v="2"/>
    <m/>
    <m/>
    <n v="2"/>
    <n v="20211001"/>
    <n v="20210903"/>
    <n v="39355514"/>
    <n v="379454"/>
    <n v="20211213"/>
  </r>
  <r>
    <n v="800212422"/>
    <s v="CLINICA FARALLONES"/>
    <s v="CLFR"/>
    <n v="351975"/>
    <s v="CLFR"/>
    <n v="351975"/>
    <m/>
    <s v="CLFR_351975"/>
    <s v="800212422_CLFR_351975"/>
    <d v="2020-02-07T00:00:00"/>
    <n v="13856797"/>
    <n v="13092197"/>
    <s v="B)Factura sin saldo ERP/conciliar diferencia glosa aceptada"/>
    <x v="1"/>
    <m/>
    <m/>
    <m/>
    <s v="OK"/>
    <n v="13856797"/>
    <n v="764600"/>
    <n v="0"/>
    <m/>
    <n v="13092197"/>
    <n v="0"/>
    <m/>
    <m/>
    <m/>
    <m/>
    <m/>
    <n v="200338524543035"/>
    <m/>
    <d v="2020-09-15T00:00:00"/>
    <m/>
    <n v="2"/>
    <m/>
    <m/>
    <n v="2"/>
    <n v="20211001"/>
    <n v="20210917"/>
    <n v="13856797"/>
    <n v="764600"/>
    <n v="20211213"/>
  </r>
  <r>
    <n v="800212422"/>
    <s v="CLINICA FARALLONES"/>
    <s v="CLFR"/>
    <n v="479788"/>
    <s v="CLFR"/>
    <n v="479788"/>
    <m/>
    <s v="CLFR_479788"/>
    <s v="800212422_CLFR_479788"/>
    <d v="2021-07-26T00:00:00"/>
    <n v="1928907"/>
    <n v="1921239"/>
    <s v="B)Factura sin saldo ERP/conciliar diferencia glosa aceptada"/>
    <x v="3"/>
    <n v="1882814"/>
    <n v="1221843122"/>
    <m/>
    <s v="OK"/>
    <n v="1928907"/>
    <n v="7668"/>
    <n v="0"/>
    <m/>
    <n v="1921239"/>
    <n v="0"/>
    <m/>
    <m/>
    <m/>
    <m/>
    <m/>
    <n v="211666020419293"/>
    <m/>
    <d v="2021-11-18T00:00:00"/>
    <m/>
    <n v="2"/>
    <m/>
    <m/>
    <n v="1"/>
    <n v="20211130"/>
    <n v="20211118"/>
    <n v="1928907"/>
    <n v="7668"/>
    <n v="20211213"/>
  </r>
  <r>
    <n v="800212422"/>
    <s v="CLINICA FARALLONES"/>
    <s v="CLFR"/>
    <n v="479787"/>
    <s v="CLFR"/>
    <n v="479787"/>
    <m/>
    <s v="CLFR_479787"/>
    <s v="800212422_CLFR_479787"/>
    <d v="2021-07-26T00:00:00"/>
    <n v="105470502"/>
    <n v="105470502"/>
    <s v="D)Glosas parcial pendiente por respuesta de IPS"/>
    <x v="4"/>
    <m/>
    <m/>
    <m/>
    <s v="OK"/>
    <n v="105470502"/>
    <n v="0"/>
    <n v="2527900"/>
    <s v="OBJECION DRA MAIBER ACEVEDO Rx de Tórax facturan 7 Junio 11-12- 15- 22- 29- Julio 1- 2 Interpreatad la de Junio 29. Se oobjetan 6 por no interpretación en la HC. 111 Inserción de c catéter central Junio 28. No facturable, paciente en UCI.11111 Atención diaria Especialista tratante Junio 29 No facturable, paciente en UCI. Incluida en la estancia 102 AtenciónEspecialista tratante los dias Julio 15- 20  Se acepta 1.102Especialista tratante los dias Julio 13- 16 facturan 3. Se a acepta 1.106 Ecografía dopplerJunio 14  Se acepta 1 CODIGO31211 cubre los dos miembros inferiores.608 Ecografía doppleMiembros superiores Junio 28 no interpretada en la HC. MILENA"/>
    <n v="102942602"/>
    <n v="2527900"/>
    <m/>
    <m/>
    <m/>
    <m/>
    <m/>
    <n v="211628523017388"/>
    <m/>
    <d v="2021-11-18T00:00:00"/>
    <m/>
    <n v="9"/>
    <m/>
    <s v="NO"/>
    <n v="1"/>
    <n v="21001231"/>
    <n v="20211118"/>
    <n v="105470502"/>
    <n v="0"/>
    <n v="20211213"/>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F8ABB353-732E-4A99-B28B-0E2C94DBBEAE}" name="TablaDinámica1" cacheId="4" applyNumberFormats="0" applyBorderFormats="0" applyFontFormats="0" applyPatternFormats="0" applyAlignmentFormats="0" applyWidthHeightFormats="1" dataCaption="Valores" updatedVersion="7" minRefreshableVersion="3" useAutoFormatting="1" itemPrintTitles="1" createdVersion="7" indent="0" outline="1" outlineData="1" multipleFieldFilters="0">
  <location ref="A3:E9" firstHeaderRow="0" firstDataRow="1" firstDataCol="1"/>
  <pivotFields count="42">
    <pivotField showAll="0"/>
    <pivotField showAll="0"/>
    <pivotField showAll="0"/>
    <pivotField showAll="0"/>
    <pivotField showAll="0"/>
    <pivotField showAll="0"/>
    <pivotField showAll="0"/>
    <pivotField dataField="1" showAll="0"/>
    <pivotField showAll="0"/>
    <pivotField numFmtId="14" showAll="0"/>
    <pivotField numFmtId="164" showAll="0"/>
    <pivotField dataField="1" numFmtId="164" showAll="0"/>
    <pivotField showAll="0"/>
    <pivotField axis="axisRow" showAll="0">
      <items count="6">
        <item x="2"/>
        <item x="1"/>
        <item x="4"/>
        <item x="0"/>
        <item x="3"/>
        <item t="default"/>
      </items>
    </pivotField>
    <pivotField dataField="1" showAll="0"/>
    <pivotField showAll="0"/>
    <pivotField showAll="0"/>
    <pivotField showAll="0"/>
    <pivotField showAll="0"/>
    <pivotField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1">
    <field x="13"/>
  </rowFields>
  <rowItems count="6">
    <i>
      <x/>
    </i>
    <i>
      <x v="1"/>
    </i>
    <i>
      <x v="2"/>
    </i>
    <i>
      <x v="3"/>
    </i>
    <i>
      <x v="4"/>
    </i>
    <i t="grand">
      <x/>
    </i>
  </rowItems>
  <colFields count="1">
    <field x="-2"/>
  </colFields>
  <colItems count="4">
    <i>
      <x/>
    </i>
    <i i="1">
      <x v="1"/>
    </i>
    <i i="2">
      <x v="2"/>
    </i>
    <i i="3">
      <x v="3"/>
    </i>
  </colItems>
  <dataFields count="4">
    <dataField name="Cuenta de FACTURA" fld="7" subtotal="count" baseField="0" baseItem="0"/>
    <dataField name="Suma de SALDO FACT IPS" fld="11" baseField="0" baseItem="0"/>
    <dataField name="Suma de POR PAGAR SAP" fld="14" baseField="0" baseItem="0"/>
    <dataField name="Suma de VALOR GLOSA DV" fld="20"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21"/>
  <sheetViews>
    <sheetView workbookViewId="0">
      <selection activeCell="B21" sqref="B21"/>
    </sheetView>
  </sheetViews>
  <sheetFormatPr baseColWidth="10" defaultRowHeight="15" x14ac:dyDescent="0.25"/>
  <cols>
    <col min="1" max="1" width="15.140625" bestFit="1" customWidth="1"/>
    <col min="3" max="3" width="19" bestFit="1" customWidth="1"/>
    <col min="13" max="14" width="12.5703125" style="3" bestFit="1" customWidth="1"/>
  </cols>
  <sheetData>
    <row r="1" spans="1:14" x14ac:dyDescent="0.25">
      <c r="A1" t="s">
        <v>0</v>
      </c>
      <c r="B1" t="s">
        <v>1</v>
      </c>
      <c r="C1" t="s">
        <v>2</v>
      </c>
      <c r="D1" t="s">
        <v>3</v>
      </c>
      <c r="E1" t="s">
        <v>4</v>
      </c>
      <c r="F1" t="s">
        <v>5</v>
      </c>
      <c r="G1" t="s">
        <v>6</v>
      </c>
      <c r="H1" t="s">
        <v>7</v>
      </c>
      <c r="I1" t="s">
        <v>8</v>
      </c>
      <c r="J1" t="s">
        <v>9</v>
      </c>
      <c r="K1" t="s">
        <v>10</v>
      </c>
      <c r="L1" t="s">
        <v>11</v>
      </c>
      <c r="M1" s="3" t="s">
        <v>12</v>
      </c>
      <c r="N1" s="3" t="s">
        <v>13</v>
      </c>
    </row>
    <row r="2" spans="1:14" x14ac:dyDescent="0.25">
      <c r="A2" t="s">
        <v>14</v>
      </c>
      <c r="B2" s="1">
        <v>43868</v>
      </c>
      <c r="C2" t="s">
        <v>15</v>
      </c>
      <c r="D2" s="2">
        <v>30121</v>
      </c>
      <c r="E2" s="1">
        <v>44089</v>
      </c>
      <c r="F2">
        <v>13856797</v>
      </c>
      <c r="G2">
        <v>764600</v>
      </c>
      <c r="H2" t="s">
        <v>16</v>
      </c>
      <c r="I2" s="2">
        <v>890303093</v>
      </c>
      <c r="J2" t="s">
        <v>17</v>
      </c>
      <c r="K2" t="s">
        <v>18</v>
      </c>
      <c r="L2" t="s">
        <v>19</v>
      </c>
      <c r="M2" s="3">
        <v>13856797</v>
      </c>
      <c r="N2" s="3">
        <v>13092197</v>
      </c>
    </row>
    <row r="3" spans="1:14" x14ac:dyDescent="0.25">
      <c r="A3" t="s">
        <v>20</v>
      </c>
      <c r="B3" s="1">
        <v>43999</v>
      </c>
      <c r="C3" t="s">
        <v>15</v>
      </c>
      <c r="D3" s="2">
        <v>30242</v>
      </c>
      <c r="E3" s="1">
        <v>44113</v>
      </c>
      <c r="F3">
        <v>323538</v>
      </c>
      <c r="G3">
        <v>0</v>
      </c>
      <c r="H3" t="s">
        <v>16</v>
      </c>
      <c r="I3" s="2">
        <v>890303093</v>
      </c>
      <c r="J3" t="s">
        <v>17</v>
      </c>
      <c r="K3" t="s">
        <v>18</v>
      </c>
      <c r="L3" t="s">
        <v>19</v>
      </c>
      <c r="M3" s="3">
        <v>7115960</v>
      </c>
      <c r="N3" s="3">
        <v>323538</v>
      </c>
    </row>
    <row r="4" spans="1:14" x14ac:dyDescent="0.25">
      <c r="A4" t="s">
        <v>21</v>
      </c>
      <c r="B4" s="1">
        <v>44042</v>
      </c>
      <c r="C4" t="s">
        <v>22</v>
      </c>
      <c r="D4" s="2">
        <v>30278</v>
      </c>
      <c r="E4" s="1">
        <v>44121</v>
      </c>
      <c r="F4">
        <v>0</v>
      </c>
      <c r="G4">
        <v>0</v>
      </c>
      <c r="H4" t="s">
        <v>16</v>
      </c>
      <c r="I4" s="2">
        <v>890303093</v>
      </c>
      <c r="J4" t="s">
        <v>17</v>
      </c>
      <c r="K4" t="s">
        <v>18</v>
      </c>
      <c r="L4" t="s">
        <v>19</v>
      </c>
      <c r="M4" s="3">
        <v>497352</v>
      </c>
      <c r="N4" s="3">
        <v>9947</v>
      </c>
    </row>
    <row r="5" spans="1:14" x14ac:dyDescent="0.25">
      <c r="A5" t="s">
        <v>23</v>
      </c>
      <c r="B5" s="1">
        <v>44221</v>
      </c>
      <c r="C5" t="s">
        <v>15</v>
      </c>
      <c r="D5" s="2">
        <v>31023</v>
      </c>
      <c r="E5" s="1">
        <v>44255</v>
      </c>
      <c r="F5">
        <v>517000</v>
      </c>
      <c r="G5">
        <v>0</v>
      </c>
      <c r="H5" t="s">
        <v>16</v>
      </c>
      <c r="I5" s="2">
        <v>890303093</v>
      </c>
      <c r="J5" t="s">
        <v>17</v>
      </c>
      <c r="K5" t="s">
        <v>18</v>
      </c>
      <c r="L5" t="s">
        <v>19</v>
      </c>
      <c r="M5" s="3">
        <v>11785212</v>
      </c>
      <c r="N5" s="3">
        <v>11268212</v>
      </c>
    </row>
    <row r="6" spans="1:14" x14ac:dyDescent="0.25">
      <c r="A6" t="s">
        <v>24</v>
      </c>
      <c r="B6" s="1">
        <v>44221</v>
      </c>
      <c r="C6" t="s">
        <v>15</v>
      </c>
      <c r="D6" s="2">
        <v>30919</v>
      </c>
      <c r="E6" s="1">
        <v>44271</v>
      </c>
      <c r="F6">
        <v>47438</v>
      </c>
      <c r="G6">
        <v>0</v>
      </c>
      <c r="H6" t="s">
        <v>16</v>
      </c>
      <c r="I6" s="2">
        <v>890303093</v>
      </c>
      <c r="J6" t="s">
        <v>17</v>
      </c>
      <c r="K6" t="s">
        <v>25</v>
      </c>
      <c r="L6" t="s">
        <v>26</v>
      </c>
      <c r="M6" s="3">
        <v>308347</v>
      </c>
      <c r="N6" s="3">
        <v>47438</v>
      </c>
    </row>
    <row r="7" spans="1:14" x14ac:dyDescent="0.25">
      <c r="A7" t="s">
        <v>27</v>
      </c>
      <c r="B7" s="1">
        <v>44251</v>
      </c>
      <c r="C7" t="s">
        <v>15</v>
      </c>
      <c r="D7" s="2">
        <v>31023</v>
      </c>
      <c r="E7" s="1">
        <v>44255</v>
      </c>
      <c r="F7">
        <v>39355514</v>
      </c>
      <c r="G7">
        <v>379454</v>
      </c>
      <c r="H7" t="s">
        <v>16</v>
      </c>
      <c r="I7" s="2">
        <v>890303093</v>
      </c>
      <c r="J7" t="s">
        <v>17</v>
      </c>
      <c r="K7" t="s">
        <v>18</v>
      </c>
      <c r="L7" t="s">
        <v>19</v>
      </c>
      <c r="M7" s="3">
        <v>39355514</v>
      </c>
      <c r="N7" s="3">
        <v>38976060</v>
      </c>
    </row>
    <row r="8" spans="1:14" x14ac:dyDescent="0.25">
      <c r="A8" t="s">
        <v>28</v>
      </c>
      <c r="B8" s="1">
        <v>44253</v>
      </c>
      <c r="C8" t="s">
        <v>22</v>
      </c>
      <c r="D8" s="2">
        <v>31751</v>
      </c>
      <c r="E8" s="1">
        <v>44377</v>
      </c>
      <c r="F8">
        <v>0</v>
      </c>
      <c r="G8">
        <v>0</v>
      </c>
      <c r="H8" t="s">
        <v>16</v>
      </c>
      <c r="I8" s="2">
        <v>890303093</v>
      </c>
      <c r="J8" t="s">
        <v>17</v>
      </c>
      <c r="K8" t="s">
        <v>18</v>
      </c>
      <c r="L8" t="s">
        <v>19</v>
      </c>
      <c r="M8" s="3">
        <v>575785</v>
      </c>
      <c r="N8" s="3">
        <v>575785</v>
      </c>
    </row>
    <row r="9" spans="1:14" x14ac:dyDescent="0.25">
      <c r="A9" t="s">
        <v>29</v>
      </c>
      <c r="B9" s="1">
        <v>44320</v>
      </c>
      <c r="C9" t="s">
        <v>22</v>
      </c>
      <c r="D9" s="2">
        <v>32430</v>
      </c>
      <c r="E9" s="1">
        <v>44518</v>
      </c>
      <c r="F9">
        <v>0</v>
      </c>
      <c r="G9">
        <v>0</v>
      </c>
      <c r="H9" t="s">
        <v>16</v>
      </c>
      <c r="I9" s="2">
        <v>890303093</v>
      </c>
      <c r="J9" t="s">
        <v>17</v>
      </c>
      <c r="K9" t="s">
        <v>18</v>
      </c>
      <c r="L9" t="s">
        <v>19</v>
      </c>
      <c r="M9" s="3">
        <v>1357733</v>
      </c>
      <c r="N9" s="3">
        <v>1357733</v>
      </c>
    </row>
    <row r="10" spans="1:14" x14ac:dyDescent="0.25">
      <c r="A10" t="s">
        <v>30</v>
      </c>
      <c r="B10" s="1">
        <v>44363</v>
      </c>
      <c r="C10" t="s">
        <v>22</v>
      </c>
      <c r="D10" s="2">
        <v>32430</v>
      </c>
      <c r="E10" s="1">
        <v>44518</v>
      </c>
      <c r="F10">
        <v>0</v>
      </c>
      <c r="G10">
        <v>0</v>
      </c>
      <c r="H10" t="s">
        <v>16</v>
      </c>
      <c r="I10" s="2">
        <v>890303093</v>
      </c>
      <c r="J10" t="s">
        <v>17</v>
      </c>
      <c r="K10" t="s">
        <v>18</v>
      </c>
      <c r="L10" t="s">
        <v>19</v>
      </c>
      <c r="M10" s="3">
        <v>606132</v>
      </c>
      <c r="N10" s="3">
        <v>606132</v>
      </c>
    </row>
    <row r="11" spans="1:14" x14ac:dyDescent="0.25">
      <c r="A11" t="s">
        <v>31</v>
      </c>
      <c r="B11" s="1">
        <v>44376</v>
      </c>
      <c r="C11" t="s">
        <v>22</v>
      </c>
      <c r="D11" s="2">
        <v>32430</v>
      </c>
      <c r="E11" s="1">
        <v>44518</v>
      </c>
      <c r="F11">
        <v>0</v>
      </c>
      <c r="G11">
        <v>0</v>
      </c>
      <c r="H11" t="s">
        <v>16</v>
      </c>
      <c r="I11" s="2">
        <v>890303093</v>
      </c>
      <c r="J11" t="s">
        <v>17</v>
      </c>
      <c r="K11" t="s">
        <v>18</v>
      </c>
      <c r="L11" t="s">
        <v>19</v>
      </c>
      <c r="M11" s="3">
        <v>334928</v>
      </c>
      <c r="N11" s="3">
        <v>334928</v>
      </c>
    </row>
    <row r="12" spans="1:14" x14ac:dyDescent="0.25">
      <c r="A12" t="s">
        <v>32</v>
      </c>
      <c r="B12" s="1">
        <v>44403</v>
      </c>
      <c r="C12" t="s">
        <v>22</v>
      </c>
      <c r="D12" s="2">
        <v>32430</v>
      </c>
      <c r="E12" s="1">
        <v>44518</v>
      </c>
      <c r="F12">
        <v>0</v>
      </c>
      <c r="G12">
        <v>0</v>
      </c>
      <c r="H12" t="s">
        <v>16</v>
      </c>
      <c r="I12" s="2">
        <v>890303093</v>
      </c>
      <c r="J12" t="s">
        <v>17</v>
      </c>
      <c r="K12" t="s">
        <v>18</v>
      </c>
      <c r="L12" t="s">
        <v>19</v>
      </c>
      <c r="M12" s="3">
        <v>105470502</v>
      </c>
      <c r="N12" s="3">
        <v>105470502</v>
      </c>
    </row>
    <row r="13" spans="1:14" x14ac:dyDescent="0.25">
      <c r="A13" t="s">
        <v>33</v>
      </c>
      <c r="B13" s="1">
        <v>44403</v>
      </c>
      <c r="C13" t="s">
        <v>22</v>
      </c>
      <c r="D13" s="2">
        <v>32164</v>
      </c>
      <c r="E13" s="1">
        <v>44518</v>
      </c>
      <c r="F13">
        <v>0</v>
      </c>
      <c r="G13">
        <v>0</v>
      </c>
      <c r="H13" t="s">
        <v>16</v>
      </c>
      <c r="I13" s="2">
        <v>890303093</v>
      </c>
      <c r="J13" t="s">
        <v>17</v>
      </c>
      <c r="K13" t="s">
        <v>25</v>
      </c>
      <c r="L13" t="s">
        <v>26</v>
      </c>
      <c r="M13" s="3">
        <v>1928907</v>
      </c>
      <c r="N13" s="3">
        <v>1921239</v>
      </c>
    </row>
    <row r="14" spans="1:14" x14ac:dyDescent="0.25">
      <c r="A14" t="s">
        <v>34</v>
      </c>
      <c r="B14" s="1">
        <v>44427</v>
      </c>
      <c r="C14" t="s">
        <v>22</v>
      </c>
      <c r="D14" s="2">
        <v>32430</v>
      </c>
      <c r="E14" s="1">
        <v>44518</v>
      </c>
      <c r="F14">
        <v>0</v>
      </c>
      <c r="G14">
        <v>0</v>
      </c>
      <c r="H14" t="s">
        <v>16</v>
      </c>
      <c r="I14" s="2">
        <v>890303093</v>
      </c>
      <c r="J14" t="s">
        <v>17</v>
      </c>
      <c r="K14" t="s">
        <v>18</v>
      </c>
      <c r="L14" t="s">
        <v>19</v>
      </c>
      <c r="M14" s="3">
        <v>117500</v>
      </c>
      <c r="N14" s="3">
        <v>117500</v>
      </c>
    </row>
    <row r="15" spans="1:14" x14ac:dyDescent="0.25">
      <c r="A15" t="s">
        <v>35</v>
      </c>
      <c r="B15" s="1">
        <v>44438</v>
      </c>
      <c r="C15" t="s">
        <v>36</v>
      </c>
      <c r="F15">
        <v>0</v>
      </c>
      <c r="G15">
        <v>0</v>
      </c>
      <c r="H15" t="s">
        <v>16</v>
      </c>
      <c r="I15" s="2">
        <v>890303093</v>
      </c>
      <c r="J15" t="s">
        <v>17</v>
      </c>
      <c r="K15" t="s">
        <v>18</v>
      </c>
      <c r="L15" t="s">
        <v>19</v>
      </c>
      <c r="M15" s="3">
        <v>719239</v>
      </c>
      <c r="N15" s="3">
        <v>719239</v>
      </c>
    </row>
    <row r="16" spans="1:14" x14ac:dyDescent="0.25">
      <c r="A16" t="s">
        <v>37</v>
      </c>
      <c r="B16" s="1">
        <v>44469</v>
      </c>
      <c r="C16" t="s">
        <v>22</v>
      </c>
      <c r="D16" s="2">
        <v>32430</v>
      </c>
      <c r="E16" s="1">
        <v>44518</v>
      </c>
      <c r="F16">
        <v>0</v>
      </c>
      <c r="G16">
        <v>0</v>
      </c>
      <c r="H16" t="s">
        <v>16</v>
      </c>
      <c r="I16" s="2">
        <v>890303093</v>
      </c>
      <c r="J16" t="s">
        <v>17</v>
      </c>
      <c r="K16" t="s">
        <v>18</v>
      </c>
      <c r="L16" t="s">
        <v>19</v>
      </c>
      <c r="M16" s="3">
        <v>1378797</v>
      </c>
      <c r="N16" s="3">
        <v>1378797</v>
      </c>
    </row>
    <row r="17" spans="1:14" x14ac:dyDescent="0.25">
      <c r="A17" t="s">
        <v>38</v>
      </c>
      <c r="B17" s="1">
        <v>44494</v>
      </c>
      <c r="C17" t="s">
        <v>36</v>
      </c>
      <c r="F17">
        <v>0</v>
      </c>
      <c r="G17">
        <v>0</v>
      </c>
      <c r="H17" t="s">
        <v>16</v>
      </c>
      <c r="I17" s="2">
        <v>890303093</v>
      </c>
      <c r="J17" t="s">
        <v>17</v>
      </c>
      <c r="K17" t="s">
        <v>18</v>
      </c>
      <c r="L17" t="s">
        <v>19</v>
      </c>
      <c r="M17" s="3">
        <v>2411283</v>
      </c>
      <c r="N17" s="3">
        <v>2411283</v>
      </c>
    </row>
    <row r="18" spans="1:14" x14ac:dyDescent="0.25">
      <c r="A18" t="s">
        <v>39</v>
      </c>
      <c r="B18" s="1">
        <v>44494</v>
      </c>
      <c r="C18" t="s">
        <v>36</v>
      </c>
      <c r="F18">
        <v>0</v>
      </c>
      <c r="G18">
        <v>0</v>
      </c>
      <c r="H18" t="s">
        <v>16</v>
      </c>
      <c r="I18" s="2">
        <v>890303093</v>
      </c>
      <c r="J18" t="s">
        <v>17</v>
      </c>
      <c r="K18" t="s">
        <v>18</v>
      </c>
      <c r="L18" t="s">
        <v>19</v>
      </c>
      <c r="M18" s="3">
        <v>126000</v>
      </c>
      <c r="N18" s="3">
        <v>126000</v>
      </c>
    </row>
    <row r="19" spans="1:14" x14ac:dyDescent="0.25">
      <c r="A19" t="s">
        <v>40</v>
      </c>
      <c r="B19" s="1">
        <v>44496</v>
      </c>
      <c r="C19" t="s">
        <v>36</v>
      </c>
      <c r="F19">
        <v>0</v>
      </c>
      <c r="G19">
        <v>0</v>
      </c>
      <c r="H19" t="s">
        <v>16</v>
      </c>
      <c r="I19" s="2">
        <v>890303093</v>
      </c>
      <c r="J19" t="s">
        <v>17</v>
      </c>
      <c r="K19" t="s">
        <v>18</v>
      </c>
      <c r="L19" t="s">
        <v>19</v>
      </c>
      <c r="M19" s="3">
        <v>654740</v>
      </c>
      <c r="N19" s="3">
        <v>654740</v>
      </c>
    </row>
    <row r="20" spans="1:14" x14ac:dyDescent="0.25">
      <c r="A20" t="s">
        <v>41</v>
      </c>
      <c r="B20" s="1">
        <v>44521</v>
      </c>
      <c r="C20" t="s">
        <v>36</v>
      </c>
      <c r="F20">
        <v>0</v>
      </c>
      <c r="G20">
        <v>0</v>
      </c>
      <c r="H20" t="s">
        <v>16</v>
      </c>
      <c r="I20" s="2">
        <v>890303093</v>
      </c>
      <c r="J20" t="s">
        <v>17</v>
      </c>
      <c r="K20" t="s">
        <v>18</v>
      </c>
      <c r="L20" t="s">
        <v>19</v>
      </c>
      <c r="M20" s="3">
        <v>696205</v>
      </c>
      <c r="N20" s="3">
        <v>696205</v>
      </c>
    </row>
    <row r="21" spans="1:14" x14ac:dyDescent="0.25">
      <c r="A21" t="s">
        <v>42</v>
      </c>
      <c r="B21" s="1">
        <v>44525</v>
      </c>
      <c r="C21" t="s">
        <v>36</v>
      </c>
      <c r="F21">
        <v>0</v>
      </c>
      <c r="G21">
        <v>0</v>
      </c>
      <c r="H21" t="s">
        <v>16</v>
      </c>
      <c r="I21" s="2">
        <v>890303093</v>
      </c>
      <c r="J21" t="s">
        <v>17</v>
      </c>
      <c r="K21" t="s">
        <v>18</v>
      </c>
      <c r="L21" t="s">
        <v>19</v>
      </c>
      <c r="M21" s="3">
        <v>327481</v>
      </c>
      <c r="N21" s="3">
        <v>327481</v>
      </c>
    </row>
  </sheetData>
  <autoFilter ref="A1:N21" xr:uid="{00000000-0001-0000-0000-000000000000}"/>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6737F8-8C5B-4805-81AA-DF1178292672}">
  <dimension ref="A3:E9"/>
  <sheetViews>
    <sheetView showGridLines="0" workbookViewId="0">
      <selection activeCell="E9" sqref="A3:E9"/>
    </sheetView>
  </sheetViews>
  <sheetFormatPr baseColWidth="10" defaultRowHeight="15" x14ac:dyDescent="0.25"/>
  <cols>
    <col min="1" max="1" width="46.7109375" bestFit="1" customWidth="1"/>
    <col min="2" max="2" width="18.85546875" bestFit="1" customWidth="1"/>
    <col min="3" max="3" width="23.140625" bestFit="1" customWidth="1"/>
    <col min="4" max="4" width="23.5703125" bestFit="1" customWidth="1"/>
    <col min="5" max="5" width="24.7109375" bestFit="1" customWidth="1"/>
  </cols>
  <sheetData>
    <row r="3" spans="1:5" x14ac:dyDescent="0.25">
      <c r="A3" s="10" t="s">
        <v>141</v>
      </c>
      <c r="B3" t="s">
        <v>144</v>
      </c>
      <c r="C3" t="s">
        <v>143</v>
      </c>
      <c r="D3" t="s">
        <v>145</v>
      </c>
      <c r="E3" t="s">
        <v>146</v>
      </c>
    </row>
    <row r="4" spans="1:5" x14ac:dyDescent="0.25">
      <c r="A4" s="11" t="s">
        <v>138</v>
      </c>
      <c r="B4" s="2">
        <v>1</v>
      </c>
      <c r="C4" s="2">
        <v>9947</v>
      </c>
      <c r="D4" s="2"/>
      <c r="E4" s="2">
        <v>0</v>
      </c>
    </row>
    <row r="5" spans="1:5" x14ac:dyDescent="0.25">
      <c r="A5" s="11" t="s">
        <v>139</v>
      </c>
      <c r="B5" s="2">
        <v>10</v>
      </c>
      <c r="C5" s="2">
        <v>67502535</v>
      </c>
      <c r="D5" s="2"/>
      <c r="E5" s="2">
        <v>0</v>
      </c>
    </row>
    <row r="6" spans="1:5" x14ac:dyDescent="0.25">
      <c r="A6" s="11" t="s">
        <v>140</v>
      </c>
      <c r="B6" s="2">
        <v>1</v>
      </c>
      <c r="C6" s="2">
        <v>105470502</v>
      </c>
      <c r="D6" s="2"/>
      <c r="E6" s="2">
        <v>2527900</v>
      </c>
    </row>
    <row r="7" spans="1:5" x14ac:dyDescent="0.25">
      <c r="A7" s="11" t="s">
        <v>136</v>
      </c>
      <c r="B7" s="2">
        <v>7</v>
      </c>
      <c r="C7" s="2">
        <v>5510733</v>
      </c>
      <c r="D7" s="2"/>
      <c r="E7" s="2"/>
    </row>
    <row r="8" spans="1:5" x14ac:dyDescent="0.25">
      <c r="A8" s="11" t="s">
        <v>137</v>
      </c>
      <c r="B8" s="2">
        <v>1</v>
      </c>
      <c r="C8" s="2">
        <v>1921239</v>
      </c>
      <c r="D8" s="2">
        <v>1882814</v>
      </c>
      <c r="E8" s="2">
        <v>0</v>
      </c>
    </row>
    <row r="9" spans="1:5" x14ac:dyDescent="0.25">
      <c r="A9" s="11" t="s">
        <v>142</v>
      </c>
      <c r="B9" s="2">
        <v>20</v>
      </c>
      <c r="C9" s="2">
        <v>180414956</v>
      </c>
      <c r="D9" s="2">
        <v>1882814</v>
      </c>
      <c r="E9" s="2">
        <v>2527900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ACBF7-D699-4F8A-8A7E-B3C1398FC2BD}">
  <dimension ref="A1:AP22"/>
  <sheetViews>
    <sheetView showGridLines="0" topLeftCell="G1" zoomScale="85" zoomScaleNormal="85" workbookViewId="0">
      <selection activeCell="L13" sqref="L13"/>
    </sheetView>
  </sheetViews>
  <sheetFormatPr baseColWidth="10" defaultRowHeight="15" x14ac:dyDescent="0.25"/>
  <cols>
    <col min="1" max="1" width="10.28515625" bestFit="1" customWidth="1"/>
    <col min="2" max="2" width="19.85546875" bestFit="1" customWidth="1"/>
    <col min="3" max="3" width="10.7109375" bestFit="1" customWidth="1"/>
    <col min="4" max="4" width="9.140625" bestFit="1" customWidth="1"/>
    <col min="5" max="5" width="8" bestFit="1" customWidth="1"/>
    <col min="6" max="6" width="11.140625" bestFit="1" customWidth="1"/>
    <col min="7" max="7" width="11.28515625" bestFit="1" customWidth="1"/>
    <col min="8" max="8" width="12.28515625" bestFit="1" customWidth="1"/>
    <col min="9" max="9" width="22.7109375" bestFit="1" customWidth="1"/>
    <col min="11" max="12" width="15.140625" bestFit="1" customWidth="1"/>
    <col min="13" max="13" width="57.140625" bestFit="1" customWidth="1"/>
    <col min="14" max="14" width="46.7109375" bestFit="1" customWidth="1"/>
    <col min="15" max="15" width="15.140625" bestFit="1" customWidth="1"/>
    <col min="16" max="16" width="22.7109375" bestFit="1" customWidth="1"/>
    <col min="17" max="17" width="16.42578125" bestFit="1" customWidth="1"/>
    <col min="18" max="18" width="12.140625" bestFit="1" customWidth="1"/>
    <col min="19" max="19" width="15.42578125" bestFit="1" customWidth="1"/>
    <col min="20" max="20" width="12.7109375" bestFit="1" customWidth="1"/>
    <col min="21" max="21" width="13.140625" bestFit="1" customWidth="1"/>
    <col min="22" max="22" width="19.7109375" customWidth="1"/>
    <col min="23" max="23" width="15.140625" bestFit="1" customWidth="1"/>
    <col min="24" max="24" width="13.140625" bestFit="1" customWidth="1"/>
    <col min="25" max="25" width="11.5703125" bestFit="1" customWidth="1"/>
    <col min="26" max="26" width="15.85546875" bestFit="1" customWidth="1"/>
    <col min="27" max="28" width="19.7109375" bestFit="1" customWidth="1"/>
    <col min="29" max="29" width="14.42578125" bestFit="1" customWidth="1"/>
    <col min="30" max="30" width="12.28515625" bestFit="1" customWidth="1"/>
    <col min="31" max="31" width="19.140625" bestFit="1" customWidth="1"/>
    <col min="32" max="32" width="10.85546875" bestFit="1" customWidth="1"/>
    <col min="33" max="33" width="12.28515625" bestFit="1" customWidth="1"/>
    <col min="34" max="34" width="12.85546875" bestFit="1" customWidth="1"/>
    <col min="35" max="35" width="13.85546875" bestFit="1" customWidth="1"/>
    <col min="37" max="37" width="13.7109375" bestFit="1" customWidth="1"/>
    <col min="38" max="38" width="11.5703125" bestFit="1" customWidth="1"/>
    <col min="39" max="39" width="11" bestFit="1" customWidth="1"/>
    <col min="40" max="40" width="18.42578125" bestFit="1" customWidth="1"/>
    <col min="41" max="41" width="24.5703125" bestFit="1" customWidth="1"/>
    <col min="42" max="42" width="9.28515625" bestFit="1" customWidth="1"/>
  </cols>
  <sheetData>
    <row r="1" spans="1:42" x14ac:dyDescent="0.25">
      <c r="J1" t="s">
        <v>131</v>
      </c>
      <c r="K1" s="9">
        <f>SUBTOTAL(9,K3:K22)</f>
        <v>189624414</v>
      </c>
      <c r="L1" s="9">
        <f>SUBTOTAL(9,L3:L22)</f>
        <v>180414956</v>
      </c>
      <c r="S1" s="9">
        <f>SUBTOTAL(9,S3:S22)</f>
        <v>184113681</v>
      </c>
      <c r="U1" s="9">
        <f>SUBTOTAL(9,U3:U22)</f>
        <v>2527900</v>
      </c>
      <c r="Z1" s="9">
        <f>SUBTOTAL(9,Z3:Z22)</f>
        <v>7143979</v>
      </c>
    </row>
    <row r="2" spans="1:42" ht="39.950000000000003" customHeight="1" x14ac:dyDescent="0.25">
      <c r="A2" s="6" t="s">
        <v>57</v>
      </c>
      <c r="B2" s="6" t="s">
        <v>43</v>
      </c>
      <c r="C2" s="6" t="s">
        <v>44</v>
      </c>
      <c r="D2" s="6" t="s">
        <v>58</v>
      </c>
      <c r="E2" s="6" t="s">
        <v>59</v>
      </c>
      <c r="F2" s="6" t="s">
        <v>60</v>
      </c>
      <c r="G2" s="6" t="s">
        <v>61</v>
      </c>
      <c r="H2" s="7" t="s">
        <v>89</v>
      </c>
      <c r="I2" s="7" t="s">
        <v>90</v>
      </c>
      <c r="J2" s="6" t="s">
        <v>62</v>
      </c>
      <c r="K2" s="6" t="s">
        <v>63</v>
      </c>
      <c r="L2" s="6" t="s">
        <v>64</v>
      </c>
      <c r="M2" s="6" t="s">
        <v>65</v>
      </c>
      <c r="N2" s="7" t="s">
        <v>135</v>
      </c>
      <c r="O2" s="7" t="s">
        <v>132</v>
      </c>
      <c r="P2" s="7" t="s">
        <v>133</v>
      </c>
      <c r="Q2" s="7" t="s">
        <v>134</v>
      </c>
      <c r="R2" s="6" t="s">
        <v>66</v>
      </c>
      <c r="S2" s="6" t="s">
        <v>67</v>
      </c>
      <c r="T2" s="6" t="s">
        <v>68</v>
      </c>
      <c r="U2" s="7" t="s">
        <v>69</v>
      </c>
      <c r="V2" s="7" t="s">
        <v>77</v>
      </c>
      <c r="W2" s="6" t="s">
        <v>70</v>
      </c>
      <c r="X2" s="6" t="s">
        <v>71</v>
      </c>
      <c r="Y2" s="7" t="s">
        <v>45</v>
      </c>
      <c r="Z2" s="7" t="s">
        <v>72</v>
      </c>
      <c r="AA2" s="7" t="s">
        <v>73</v>
      </c>
      <c r="AB2" s="7" t="s">
        <v>74</v>
      </c>
      <c r="AC2" s="6" t="s">
        <v>75</v>
      </c>
      <c r="AD2" s="6" t="s">
        <v>46</v>
      </c>
      <c r="AE2" s="6" t="s">
        <v>76</v>
      </c>
      <c r="AF2" s="6" t="s">
        <v>78</v>
      </c>
      <c r="AG2" s="6" t="s">
        <v>79</v>
      </c>
      <c r="AH2" s="6" t="s">
        <v>80</v>
      </c>
      <c r="AI2" s="6" t="s">
        <v>81</v>
      </c>
      <c r="AJ2" s="6" t="s">
        <v>82</v>
      </c>
      <c r="AK2" s="6" t="s">
        <v>83</v>
      </c>
      <c r="AL2" s="6" t="s">
        <v>84</v>
      </c>
      <c r="AM2" s="6" t="s">
        <v>85</v>
      </c>
      <c r="AN2" s="6" t="s">
        <v>86</v>
      </c>
      <c r="AO2" s="6" t="s">
        <v>87</v>
      </c>
      <c r="AP2" s="6" t="s">
        <v>88</v>
      </c>
    </row>
    <row r="3" spans="1:42" x14ac:dyDescent="0.25">
      <c r="A3" s="4">
        <v>800212422</v>
      </c>
      <c r="B3" s="4" t="s">
        <v>47</v>
      </c>
      <c r="C3" s="4" t="s">
        <v>48</v>
      </c>
      <c r="D3" s="4">
        <v>439106</v>
      </c>
      <c r="E3" s="4"/>
      <c r="F3" s="4"/>
      <c r="G3" s="4"/>
      <c r="H3" s="4" t="s">
        <v>91</v>
      </c>
      <c r="I3" s="4" t="s">
        <v>111</v>
      </c>
      <c r="J3" s="5">
        <v>44253</v>
      </c>
      <c r="K3" s="8">
        <v>575785</v>
      </c>
      <c r="L3" s="8">
        <v>575785</v>
      </c>
      <c r="M3" s="4" t="s">
        <v>49</v>
      </c>
      <c r="N3" s="4" t="s">
        <v>136</v>
      </c>
      <c r="O3" s="4"/>
      <c r="P3" s="4"/>
      <c r="Q3" s="4"/>
      <c r="R3" s="4" t="s">
        <v>50</v>
      </c>
      <c r="S3" s="8"/>
      <c r="T3" s="8"/>
      <c r="U3" s="8"/>
      <c r="V3" s="4"/>
      <c r="W3" s="8"/>
      <c r="X3" s="8"/>
      <c r="Y3" s="8"/>
      <c r="Z3" s="8"/>
      <c r="AA3" s="4"/>
      <c r="AB3" s="4"/>
      <c r="AC3" s="4"/>
      <c r="AD3" s="4"/>
      <c r="AE3" s="4"/>
      <c r="AF3" s="5">
        <v>44377</v>
      </c>
      <c r="AG3" s="4"/>
      <c r="AH3" s="4"/>
      <c r="AI3" s="4"/>
      <c r="AJ3" s="4"/>
      <c r="AK3" s="4"/>
      <c r="AL3" s="4"/>
      <c r="AM3" s="4"/>
      <c r="AN3" s="4"/>
      <c r="AO3" s="4"/>
      <c r="AP3" s="4">
        <v>20211213</v>
      </c>
    </row>
    <row r="4" spans="1:42" x14ac:dyDescent="0.25">
      <c r="A4" s="4">
        <v>800212422</v>
      </c>
      <c r="B4" s="4" t="s">
        <v>47</v>
      </c>
      <c r="C4" s="4" t="s">
        <v>48</v>
      </c>
      <c r="D4" s="4">
        <v>491791</v>
      </c>
      <c r="E4" s="4"/>
      <c r="F4" s="4"/>
      <c r="G4" s="4"/>
      <c r="H4" s="4" t="s">
        <v>92</v>
      </c>
      <c r="I4" s="4" t="s">
        <v>112</v>
      </c>
      <c r="J4" s="5">
        <v>44438</v>
      </c>
      <c r="K4" s="8">
        <v>719239</v>
      </c>
      <c r="L4" s="8">
        <v>719239</v>
      </c>
      <c r="M4" s="4" t="s">
        <v>49</v>
      </c>
      <c r="N4" s="4" t="s">
        <v>136</v>
      </c>
      <c r="O4" s="4"/>
      <c r="P4" s="4"/>
      <c r="Q4" s="4"/>
      <c r="R4" s="4" t="s">
        <v>50</v>
      </c>
      <c r="S4" s="8"/>
      <c r="T4" s="8"/>
      <c r="U4" s="8"/>
      <c r="V4" s="4"/>
      <c r="W4" s="8"/>
      <c r="X4" s="8"/>
      <c r="Y4" s="8"/>
      <c r="Z4" s="8"/>
      <c r="AA4" s="4"/>
      <c r="AB4" s="4"/>
      <c r="AC4" s="4"/>
      <c r="AD4" s="4"/>
      <c r="AE4" s="4"/>
      <c r="AF4" s="4"/>
      <c r="AG4" s="4"/>
      <c r="AH4" s="4"/>
      <c r="AI4" s="4"/>
      <c r="AJ4" s="4"/>
      <c r="AK4" s="4"/>
      <c r="AL4" s="4"/>
      <c r="AM4" s="4"/>
      <c r="AN4" s="4"/>
      <c r="AO4" s="4"/>
      <c r="AP4" s="4">
        <v>20211213</v>
      </c>
    </row>
    <row r="5" spans="1:42" x14ac:dyDescent="0.25">
      <c r="A5" s="4">
        <v>800212422</v>
      </c>
      <c r="B5" s="4" t="s">
        <v>47</v>
      </c>
      <c r="C5" s="4" t="s">
        <v>48</v>
      </c>
      <c r="D5" s="4">
        <v>510406</v>
      </c>
      <c r="E5" s="4"/>
      <c r="F5" s="4"/>
      <c r="G5" s="4"/>
      <c r="H5" s="4" t="s">
        <v>93</v>
      </c>
      <c r="I5" s="4" t="s">
        <v>113</v>
      </c>
      <c r="J5" s="5">
        <v>44494</v>
      </c>
      <c r="K5" s="8">
        <v>2411283</v>
      </c>
      <c r="L5" s="8">
        <v>2411283</v>
      </c>
      <c r="M5" s="4" t="s">
        <v>49</v>
      </c>
      <c r="N5" s="4" t="s">
        <v>136</v>
      </c>
      <c r="O5" s="4"/>
      <c r="P5" s="4"/>
      <c r="Q5" s="4"/>
      <c r="R5" s="4" t="s">
        <v>50</v>
      </c>
      <c r="S5" s="8"/>
      <c r="T5" s="8"/>
      <c r="U5" s="8"/>
      <c r="V5" s="4"/>
      <c r="W5" s="8"/>
      <c r="X5" s="8"/>
      <c r="Y5" s="8"/>
      <c r="Z5" s="8"/>
      <c r="AA5" s="4"/>
      <c r="AB5" s="4"/>
      <c r="AC5" s="4"/>
      <c r="AD5" s="4"/>
      <c r="AE5" s="4"/>
      <c r="AF5" s="4"/>
      <c r="AG5" s="4"/>
      <c r="AH5" s="4"/>
      <c r="AI5" s="4"/>
      <c r="AJ5" s="4"/>
      <c r="AK5" s="4"/>
      <c r="AL5" s="4"/>
      <c r="AM5" s="4"/>
      <c r="AN5" s="4"/>
      <c r="AO5" s="4"/>
      <c r="AP5" s="4">
        <v>20211213</v>
      </c>
    </row>
    <row r="6" spans="1:42" x14ac:dyDescent="0.25">
      <c r="A6" s="4">
        <v>800212422</v>
      </c>
      <c r="B6" s="4" t="s">
        <v>47</v>
      </c>
      <c r="C6" s="4" t="s">
        <v>48</v>
      </c>
      <c r="D6" s="4">
        <v>510407</v>
      </c>
      <c r="E6" s="4"/>
      <c r="F6" s="4"/>
      <c r="G6" s="4"/>
      <c r="H6" s="4" t="s">
        <v>94</v>
      </c>
      <c r="I6" s="4" t="s">
        <v>114</v>
      </c>
      <c r="J6" s="5">
        <v>44494</v>
      </c>
      <c r="K6" s="8">
        <v>126000</v>
      </c>
      <c r="L6" s="8">
        <v>126000</v>
      </c>
      <c r="M6" s="4" t="s">
        <v>49</v>
      </c>
      <c r="N6" s="4" t="s">
        <v>136</v>
      </c>
      <c r="O6" s="4"/>
      <c r="P6" s="4"/>
      <c r="Q6" s="4"/>
      <c r="R6" s="4" t="s">
        <v>50</v>
      </c>
      <c r="S6" s="8"/>
      <c r="T6" s="8"/>
      <c r="U6" s="8"/>
      <c r="V6" s="4"/>
      <c r="W6" s="8"/>
      <c r="X6" s="8"/>
      <c r="Y6" s="8"/>
      <c r="Z6" s="8"/>
      <c r="AA6" s="4"/>
      <c r="AB6" s="4"/>
      <c r="AC6" s="4"/>
      <c r="AD6" s="4"/>
      <c r="AE6" s="4"/>
      <c r="AF6" s="4"/>
      <c r="AG6" s="4"/>
      <c r="AH6" s="4"/>
      <c r="AI6" s="4"/>
      <c r="AJ6" s="4"/>
      <c r="AK6" s="4"/>
      <c r="AL6" s="4"/>
      <c r="AM6" s="4"/>
      <c r="AN6" s="4"/>
      <c r="AO6" s="4"/>
      <c r="AP6" s="4">
        <v>20211213</v>
      </c>
    </row>
    <row r="7" spans="1:42" x14ac:dyDescent="0.25">
      <c r="A7" s="4">
        <v>800212422</v>
      </c>
      <c r="B7" s="4" t="s">
        <v>47</v>
      </c>
      <c r="C7" s="4" t="s">
        <v>48</v>
      </c>
      <c r="D7" s="4">
        <v>510997</v>
      </c>
      <c r="E7" s="4"/>
      <c r="F7" s="4"/>
      <c r="G7" s="4"/>
      <c r="H7" s="4" t="s">
        <v>95</v>
      </c>
      <c r="I7" s="4" t="s">
        <v>115</v>
      </c>
      <c r="J7" s="5">
        <v>44496</v>
      </c>
      <c r="K7" s="8">
        <v>654740</v>
      </c>
      <c r="L7" s="8">
        <v>654740</v>
      </c>
      <c r="M7" s="4" t="s">
        <v>49</v>
      </c>
      <c r="N7" s="4" t="s">
        <v>136</v>
      </c>
      <c r="O7" s="4"/>
      <c r="P7" s="4"/>
      <c r="Q7" s="4"/>
      <c r="R7" s="4" t="s">
        <v>50</v>
      </c>
      <c r="S7" s="8"/>
      <c r="T7" s="8"/>
      <c r="U7" s="8"/>
      <c r="V7" s="4"/>
      <c r="W7" s="8"/>
      <c r="X7" s="8"/>
      <c r="Y7" s="8"/>
      <c r="Z7" s="8"/>
      <c r="AA7" s="4"/>
      <c r="AB7" s="4"/>
      <c r="AC7" s="4"/>
      <c r="AD7" s="4"/>
      <c r="AE7" s="4"/>
      <c r="AF7" s="4"/>
      <c r="AG7" s="4"/>
      <c r="AH7" s="4"/>
      <c r="AI7" s="4"/>
      <c r="AJ7" s="4"/>
      <c r="AK7" s="4"/>
      <c r="AL7" s="4"/>
      <c r="AM7" s="4"/>
      <c r="AN7" s="4"/>
      <c r="AO7" s="4"/>
      <c r="AP7" s="4">
        <v>20211213</v>
      </c>
    </row>
    <row r="8" spans="1:42" x14ac:dyDescent="0.25">
      <c r="A8" s="4">
        <v>800212422</v>
      </c>
      <c r="B8" s="4" t="s">
        <v>47</v>
      </c>
      <c r="C8" s="4" t="s">
        <v>48</v>
      </c>
      <c r="D8" s="4">
        <v>518243</v>
      </c>
      <c r="E8" s="4"/>
      <c r="F8" s="4"/>
      <c r="G8" s="4"/>
      <c r="H8" s="4" t="s">
        <v>96</v>
      </c>
      <c r="I8" s="4" t="s">
        <v>116</v>
      </c>
      <c r="J8" s="5">
        <v>44521</v>
      </c>
      <c r="K8" s="8">
        <v>696205</v>
      </c>
      <c r="L8" s="8">
        <v>696205</v>
      </c>
      <c r="M8" s="4" t="s">
        <v>49</v>
      </c>
      <c r="N8" s="4" t="s">
        <v>136</v>
      </c>
      <c r="O8" s="4"/>
      <c r="P8" s="4"/>
      <c r="Q8" s="4"/>
      <c r="R8" s="4" t="s">
        <v>50</v>
      </c>
      <c r="S8" s="8"/>
      <c r="T8" s="8"/>
      <c r="U8" s="8"/>
      <c r="V8" s="4"/>
      <c r="W8" s="8"/>
      <c r="X8" s="8"/>
      <c r="Y8" s="8"/>
      <c r="Z8" s="8"/>
      <c r="AA8" s="4"/>
      <c r="AB8" s="4"/>
      <c r="AC8" s="4"/>
      <c r="AD8" s="4"/>
      <c r="AE8" s="4"/>
      <c r="AF8" s="4"/>
      <c r="AG8" s="4"/>
      <c r="AH8" s="4"/>
      <c r="AI8" s="4"/>
      <c r="AJ8" s="4"/>
      <c r="AK8" s="4"/>
      <c r="AL8" s="4"/>
      <c r="AM8" s="4"/>
      <c r="AN8" s="4"/>
      <c r="AO8" s="4"/>
      <c r="AP8" s="4">
        <v>20211213</v>
      </c>
    </row>
    <row r="9" spans="1:42" x14ac:dyDescent="0.25">
      <c r="A9" s="4">
        <v>800212422</v>
      </c>
      <c r="B9" s="4" t="s">
        <v>47</v>
      </c>
      <c r="C9" s="4" t="s">
        <v>48</v>
      </c>
      <c r="D9" s="4">
        <v>520029</v>
      </c>
      <c r="E9" s="4"/>
      <c r="F9" s="4"/>
      <c r="G9" s="4"/>
      <c r="H9" s="4" t="s">
        <v>97</v>
      </c>
      <c r="I9" s="4" t="s">
        <v>117</v>
      </c>
      <c r="J9" s="5">
        <v>44525</v>
      </c>
      <c r="K9" s="8">
        <v>327481</v>
      </c>
      <c r="L9" s="8">
        <v>327481</v>
      </c>
      <c r="M9" s="4" t="s">
        <v>49</v>
      </c>
      <c r="N9" s="4" t="s">
        <v>136</v>
      </c>
      <c r="O9" s="4"/>
      <c r="P9" s="4"/>
      <c r="Q9" s="4"/>
      <c r="R9" s="4" t="s">
        <v>50</v>
      </c>
      <c r="S9" s="8"/>
      <c r="T9" s="8"/>
      <c r="U9" s="8"/>
      <c r="V9" s="4"/>
      <c r="W9" s="8"/>
      <c r="X9" s="8"/>
      <c r="Y9" s="8"/>
      <c r="Z9" s="8"/>
      <c r="AA9" s="4"/>
      <c r="AB9" s="4"/>
      <c r="AC9" s="4"/>
      <c r="AD9" s="4"/>
      <c r="AE9" s="4"/>
      <c r="AF9" s="4"/>
      <c r="AG9" s="4"/>
      <c r="AH9" s="4"/>
      <c r="AI9" s="4"/>
      <c r="AJ9" s="4"/>
      <c r="AK9" s="4"/>
      <c r="AL9" s="4"/>
      <c r="AM9" s="4"/>
      <c r="AN9" s="4"/>
      <c r="AO9" s="4"/>
      <c r="AP9" s="4">
        <v>20211213</v>
      </c>
    </row>
    <row r="10" spans="1:42" x14ac:dyDescent="0.25">
      <c r="A10" s="4">
        <v>800212422</v>
      </c>
      <c r="B10" s="4" t="s">
        <v>47</v>
      </c>
      <c r="C10" s="4" t="s">
        <v>48</v>
      </c>
      <c r="D10" s="4">
        <v>487632</v>
      </c>
      <c r="E10" s="4" t="s">
        <v>48</v>
      </c>
      <c r="F10" s="4">
        <v>487632</v>
      </c>
      <c r="G10" s="4"/>
      <c r="H10" s="4" t="s">
        <v>98</v>
      </c>
      <c r="I10" s="4" t="s">
        <v>118</v>
      </c>
      <c r="J10" s="5">
        <v>44427</v>
      </c>
      <c r="K10" s="8">
        <v>117500</v>
      </c>
      <c r="L10" s="8">
        <v>117500</v>
      </c>
      <c r="M10" s="4" t="s">
        <v>51</v>
      </c>
      <c r="N10" s="4" t="s">
        <v>139</v>
      </c>
      <c r="O10" s="4"/>
      <c r="P10" s="4"/>
      <c r="Q10" s="4"/>
      <c r="R10" s="4" t="s">
        <v>52</v>
      </c>
      <c r="S10" s="8">
        <v>117500</v>
      </c>
      <c r="T10" s="8">
        <v>0</v>
      </c>
      <c r="U10" s="8">
        <v>0</v>
      </c>
      <c r="V10" s="4"/>
      <c r="W10" s="8">
        <v>117500</v>
      </c>
      <c r="X10" s="8">
        <v>0</v>
      </c>
      <c r="Y10" s="8"/>
      <c r="Z10" s="8"/>
      <c r="AA10" s="4"/>
      <c r="AB10" s="4"/>
      <c r="AC10" s="4"/>
      <c r="AD10" s="4">
        <v>212228516560644</v>
      </c>
      <c r="AE10" s="4"/>
      <c r="AF10" s="5">
        <v>44518</v>
      </c>
      <c r="AG10" s="4"/>
      <c r="AH10" s="4">
        <v>2</v>
      </c>
      <c r="AI10" s="4"/>
      <c r="AJ10" s="4"/>
      <c r="AK10" s="4">
        <v>1</v>
      </c>
      <c r="AL10" s="4">
        <v>20211130</v>
      </c>
      <c r="AM10" s="4">
        <v>20211118</v>
      </c>
      <c r="AN10" s="4">
        <v>117500</v>
      </c>
      <c r="AO10" s="4">
        <v>0</v>
      </c>
      <c r="AP10" s="4">
        <v>20211213</v>
      </c>
    </row>
    <row r="11" spans="1:42" x14ac:dyDescent="0.25">
      <c r="A11" s="4">
        <v>800212422</v>
      </c>
      <c r="B11" s="4" t="s">
        <v>47</v>
      </c>
      <c r="C11" s="4" t="s">
        <v>48</v>
      </c>
      <c r="D11" s="4">
        <v>502817</v>
      </c>
      <c r="E11" s="4" t="s">
        <v>48</v>
      </c>
      <c r="F11" s="4">
        <v>502817</v>
      </c>
      <c r="G11" s="4"/>
      <c r="H11" s="4" t="s">
        <v>99</v>
      </c>
      <c r="I11" s="4" t="s">
        <v>119</v>
      </c>
      <c r="J11" s="5">
        <v>44469</v>
      </c>
      <c r="K11" s="8">
        <v>1378797</v>
      </c>
      <c r="L11" s="8">
        <v>1378797</v>
      </c>
      <c r="M11" s="4" t="s">
        <v>51</v>
      </c>
      <c r="N11" s="4" t="s">
        <v>139</v>
      </c>
      <c r="O11" s="4"/>
      <c r="P11" s="4"/>
      <c r="Q11" s="4"/>
      <c r="R11" s="4" t="s">
        <v>52</v>
      </c>
      <c r="S11" s="8">
        <v>1378797</v>
      </c>
      <c r="T11" s="8">
        <v>0</v>
      </c>
      <c r="U11" s="8">
        <v>0</v>
      </c>
      <c r="V11" s="4"/>
      <c r="W11" s="8">
        <v>1378797</v>
      </c>
      <c r="X11" s="8">
        <v>0</v>
      </c>
      <c r="Y11" s="8"/>
      <c r="Z11" s="8"/>
      <c r="AA11" s="4"/>
      <c r="AB11" s="4"/>
      <c r="AC11" s="4"/>
      <c r="AD11" s="4">
        <v>211278516655189</v>
      </c>
      <c r="AE11" s="4"/>
      <c r="AF11" s="5">
        <v>44518</v>
      </c>
      <c r="AG11" s="4"/>
      <c r="AH11" s="4">
        <v>2</v>
      </c>
      <c r="AI11" s="4"/>
      <c r="AJ11" s="4"/>
      <c r="AK11" s="4">
        <v>1</v>
      </c>
      <c r="AL11" s="4">
        <v>20211130</v>
      </c>
      <c r="AM11" s="4">
        <v>20211118</v>
      </c>
      <c r="AN11" s="4">
        <v>1378797</v>
      </c>
      <c r="AO11" s="4">
        <v>0</v>
      </c>
      <c r="AP11" s="4">
        <v>20211213</v>
      </c>
    </row>
    <row r="12" spans="1:42" x14ac:dyDescent="0.25">
      <c r="A12" s="4">
        <v>800212422</v>
      </c>
      <c r="B12" s="4" t="s">
        <v>47</v>
      </c>
      <c r="C12" s="4" t="s">
        <v>48</v>
      </c>
      <c r="D12" s="4">
        <v>366583</v>
      </c>
      <c r="E12" s="4" t="s">
        <v>48</v>
      </c>
      <c r="F12" s="4">
        <v>366583</v>
      </c>
      <c r="G12" s="4">
        <v>1221620428</v>
      </c>
      <c r="H12" s="4" t="s">
        <v>100</v>
      </c>
      <c r="I12" s="4" t="s">
        <v>120</v>
      </c>
      <c r="J12" s="5">
        <v>43999</v>
      </c>
      <c r="K12" s="8">
        <v>7115960</v>
      </c>
      <c r="L12" s="8">
        <v>323538</v>
      </c>
      <c r="M12" s="4" t="s">
        <v>51</v>
      </c>
      <c r="N12" s="4" t="s">
        <v>139</v>
      </c>
      <c r="O12" s="4"/>
      <c r="P12" s="4"/>
      <c r="Q12" s="4"/>
      <c r="R12" s="4" t="s">
        <v>52</v>
      </c>
      <c r="S12" s="8">
        <v>7115960</v>
      </c>
      <c r="T12" s="8">
        <v>0</v>
      </c>
      <c r="U12" s="8">
        <v>0</v>
      </c>
      <c r="V12" s="4"/>
      <c r="W12" s="8">
        <v>7115960</v>
      </c>
      <c r="X12" s="8">
        <v>0</v>
      </c>
      <c r="Y12" s="8">
        <v>135848</v>
      </c>
      <c r="Z12" s="8">
        <v>6656574</v>
      </c>
      <c r="AA12" s="4">
        <v>2200951180</v>
      </c>
      <c r="AB12" s="5">
        <v>44146</v>
      </c>
      <c r="AC12" s="4">
        <v>7883587</v>
      </c>
      <c r="AD12" s="4">
        <v>200988529542011</v>
      </c>
      <c r="AE12" s="4"/>
      <c r="AF12" s="5">
        <v>44113</v>
      </c>
      <c r="AG12" s="4"/>
      <c r="AH12" s="4">
        <v>2</v>
      </c>
      <c r="AI12" s="4"/>
      <c r="AJ12" s="4"/>
      <c r="AK12" s="4">
        <v>2</v>
      </c>
      <c r="AL12" s="4">
        <v>20211001</v>
      </c>
      <c r="AM12" s="4">
        <v>20210917</v>
      </c>
      <c r="AN12" s="4">
        <v>7115960</v>
      </c>
      <c r="AO12" s="4">
        <v>0</v>
      </c>
      <c r="AP12" s="4">
        <v>20211213</v>
      </c>
    </row>
    <row r="13" spans="1:42" x14ac:dyDescent="0.25">
      <c r="A13" s="4">
        <v>800212422</v>
      </c>
      <c r="B13" s="4" t="s">
        <v>47</v>
      </c>
      <c r="C13" s="4" t="s">
        <v>48</v>
      </c>
      <c r="D13" s="4">
        <v>376439</v>
      </c>
      <c r="E13" s="4" t="s">
        <v>48</v>
      </c>
      <c r="F13" s="4">
        <v>376439</v>
      </c>
      <c r="G13" s="4">
        <v>1221638745</v>
      </c>
      <c r="H13" s="4" t="s">
        <v>101</v>
      </c>
      <c r="I13" s="4" t="s">
        <v>121</v>
      </c>
      <c r="J13" s="5">
        <v>44042</v>
      </c>
      <c r="K13" s="8">
        <v>497352</v>
      </c>
      <c r="L13" s="8">
        <v>9947</v>
      </c>
      <c r="M13" s="4" t="s">
        <v>51</v>
      </c>
      <c r="N13" s="4" t="s">
        <v>138</v>
      </c>
      <c r="O13" s="4"/>
      <c r="P13" s="4"/>
      <c r="Q13" s="4"/>
      <c r="R13" s="4" t="s">
        <v>52</v>
      </c>
      <c r="S13" s="8">
        <v>497352</v>
      </c>
      <c r="T13" s="8">
        <v>0</v>
      </c>
      <c r="U13" s="8">
        <v>0</v>
      </c>
      <c r="V13" s="4"/>
      <c r="W13" s="8">
        <v>497352</v>
      </c>
      <c r="X13" s="8">
        <v>0</v>
      </c>
      <c r="Y13" s="8">
        <v>9947</v>
      </c>
      <c r="Z13" s="8">
        <v>487405</v>
      </c>
      <c r="AA13" s="4">
        <v>2201005591</v>
      </c>
      <c r="AB13" s="5">
        <v>44235</v>
      </c>
      <c r="AC13" s="4">
        <v>487405</v>
      </c>
      <c r="AD13" s="4">
        <v>192538522426257</v>
      </c>
      <c r="AE13" s="4"/>
      <c r="AF13" s="5">
        <v>44121</v>
      </c>
      <c r="AG13" s="4"/>
      <c r="AH13" s="4">
        <v>2</v>
      </c>
      <c r="AI13" s="4"/>
      <c r="AJ13" s="4"/>
      <c r="AK13" s="4">
        <v>1</v>
      </c>
      <c r="AL13" s="4">
        <v>20201130</v>
      </c>
      <c r="AM13" s="4">
        <v>20201104</v>
      </c>
      <c r="AN13" s="4">
        <v>497352</v>
      </c>
      <c r="AO13" s="4">
        <v>0</v>
      </c>
      <c r="AP13" s="4">
        <v>20211213</v>
      </c>
    </row>
    <row r="14" spans="1:42" x14ac:dyDescent="0.25">
      <c r="A14" s="4">
        <v>800212422</v>
      </c>
      <c r="B14" s="4" t="s">
        <v>47</v>
      </c>
      <c r="C14" s="4" t="s">
        <v>48</v>
      </c>
      <c r="D14" s="4">
        <v>455578</v>
      </c>
      <c r="E14" s="4" t="s">
        <v>48</v>
      </c>
      <c r="F14" s="4">
        <v>455578</v>
      </c>
      <c r="G14" s="4"/>
      <c r="H14" s="4" t="s">
        <v>102</v>
      </c>
      <c r="I14" s="4" t="s">
        <v>122</v>
      </c>
      <c r="J14" s="5">
        <v>44320</v>
      </c>
      <c r="K14" s="8">
        <v>1357733</v>
      </c>
      <c r="L14" s="8">
        <v>1357733</v>
      </c>
      <c r="M14" s="4" t="s">
        <v>51</v>
      </c>
      <c r="N14" s="4" t="s">
        <v>139</v>
      </c>
      <c r="O14" s="4"/>
      <c r="P14" s="4"/>
      <c r="Q14" s="4"/>
      <c r="R14" s="4" t="s">
        <v>52</v>
      </c>
      <c r="S14" s="8">
        <v>1357733</v>
      </c>
      <c r="T14" s="8">
        <v>0</v>
      </c>
      <c r="U14" s="8">
        <v>0</v>
      </c>
      <c r="V14" s="4"/>
      <c r="W14" s="8">
        <v>1357733</v>
      </c>
      <c r="X14" s="8">
        <v>0</v>
      </c>
      <c r="Y14" s="8"/>
      <c r="Z14" s="8"/>
      <c r="AA14" s="4"/>
      <c r="AB14" s="4"/>
      <c r="AC14" s="4"/>
      <c r="AD14" s="4">
        <v>210668523344223</v>
      </c>
      <c r="AE14" s="4"/>
      <c r="AF14" s="5">
        <v>44518</v>
      </c>
      <c r="AG14" s="4"/>
      <c r="AH14" s="4">
        <v>2</v>
      </c>
      <c r="AI14" s="4"/>
      <c r="AJ14" s="4"/>
      <c r="AK14" s="4">
        <v>1</v>
      </c>
      <c r="AL14" s="4">
        <v>20211130</v>
      </c>
      <c r="AM14" s="4">
        <v>20211118</v>
      </c>
      <c r="AN14" s="4">
        <v>1357733</v>
      </c>
      <c r="AO14" s="4">
        <v>0</v>
      </c>
      <c r="AP14" s="4">
        <v>20211213</v>
      </c>
    </row>
    <row r="15" spans="1:42" x14ac:dyDescent="0.25">
      <c r="A15" s="4">
        <v>800212422</v>
      </c>
      <c r="B15" s="4" t="s">
        <v>47</v>
      </c>
      <c r="C15" s="4" t="s">
        <v>48</v>
      </c>
      <c r="D15" s="4">
        <v>467228</v>
      </c>
      <c r="E15" s="4" t="s">
        <v>48</v>
      </c>
      <c r="F15" s="4">
        <v>467228</v>
      </c>
      <c r="G15" s="4"/>
      <c r="H15" s="4" t="s">
        <v>103</v>
      </c>
      <c r="I15" s="4" t="s">
        <v>123</v>
      </c>
      <c r="J15" s="5">
        <v>44363</v>
      </c>
      <c r="K15" s="8">
        <v>606132</v>
      </c>
      <c r="L15" s="8">
        <v>606132</v>
      </c>
      <c r="M15" s="4" t="s">
        <v>51</v>
      </c>
      <c r="N15" s="4" t="s">
        <v>139</v>
      </c>
      <c r="O15" s="4"/>
      <c r="P15" s="4"/>
      <c r="Q15" s="4"/>
      <c r="R15" s="4" t="s">
        <v>52</v>
      </c>
      <c r="S15" s="8">
        <v>606132</v>
      </c>
      <c r="T15" s="8">
        <v>0</v>
      </c>
      <c r="U15" s="8">
        <v>0</v>
      </c>
      <c r="V15" s="4"/>
      <c r="W15" s="8">
        <v>606132</v>
      </c>
      <c r="X15" s="8">
        <v>0</v>
      </c>
      <c r="Y15" s="8"/>
      <c r="Z15" s="8"/>
      <c r="AA15" s="4"/>
      <c r="AB15" s="4"/>
      <c r="AC15" s="4"/>
      <c r="AD15" s="4">
        <v>211328516593133</v>
      </c>
      <c r="AE15" s="4"/>
      <c r="AF15" s="5">
        <v>44518</v>
      </c>
      <c r="AG15" s="4"/>
      <c r="AH15" s="4">
        <v>2</v>
      </c>
      <c r="AI15" s="4"/>
      <c r="AJ15" s="4"/>
      <c r="AK15" s="4">
        <v>1</v>
      </c>
      <c r="AL15" s="4">
        <v>20211130</v>
      </c>
      <c r="AM15" s="4">
        <v>20211118</v>
      </c>
      <c r="AN15" s="4">
        <v>606132</v>
      </c>
      <c r="AO15" s="4">
        <v>0</v>
      </c>
      <c r="AP15" s="4">
        <v>20211213</v>
      </c>
    </row>
    <row r="16" spans="1:42" x14ac:dyDescent="0.25">
      <c r="A16" s="4">
        <v>800212422</v>
      </c>
      <c r="B16" s="4" t="s">
        <v>47</v>
      </c>
      <c r="C16" s="4" t="s">
        <v>48</v>
      </c>
      <c r="D16" s="4">
        <v>471452</v>
      </c>
      <c r="E16" s="4" t="s">
        <v>48</v>
      </c>
      <c r="F16" s="4">
        <v>471452</v>
      </c>
      <c r="G16" s="4"/>
      <c r="H16" s="4" t="s">
        <v>104</v>
      </c>
      <c r="I16" s="4" t="s">
        <v>124</v>
      </c>
      <c r="J16" s="5">
        <v>44376</v>
      </c>
      <c r="K16" s="8">
        <v>334928</v>
      </c>
      <c r="L16" s="8">
        <v>334928</v>
      </c>
      <c r="M16" s="4" t="s">
        <v>51</v>
      </c>
      <c r="N16" s="4" t="s">
        <v>139</v>
      </c>
      <c r="O16" s="4"/>
      <c r="P16" s="4"/>
      <c r="Q16" s="4"/>
      <c r="R16" s="4" t="s">
        <v>52</v>
      </c>
      <c r="S16" s="8">
        <v>334928</v>
      </c>
      <c r="T16" s="8">
        <v>0</v>
      </c>
      <c r="U16" s="8">
        <v>0</v>
      </c>
      <c r="V16" s="4"/>
      <c r="W16" s="8">
        <v>334928</v>
      </c>
      <c r="X16" s="8">
        <v>0</v>
      </c>
      <c r="Y16" s="8"/>
      <c r="Z16" s="8"/>
      <c r="AA16" s="4"/>
      <c r="AB16" s="4"/>
      <c r="AC16" s="4"/>
      <c r="AD16" s="4">
        <v>210058516662722</v>
      </c>
      <c r="AE16" s="4"/>
      <c r="AF16" s="5">
        <v>44518</v>
      </c>
      <c r="AG16" s="4"/>
      <c r="AH16" s="4">
        <v>2</v>
      </c>
      <c r="AI16" s="4"/>
      <c r="AJ16" s="4"/>
      <c r="AK16" s="4">
        <v>1</v>
      </c>
      <c r="AL16" s="4">
        <v>20211130</v>
      </c>
      <c r="AM16" s="4">
        <v>20211118</v>
      </c>
      <c r="AN16" s="4">
        <v>334928</v>
      </c>
      <c r="AO16" s="4">
        <v>0</v>
      </c>
      <c r="AP16" s="4">
        <v>20211213</v>
      </c>
    </row>
    <row r="17" spans="1:42" x14ac:dyDescent="0.25">
      <c r="A17" s="4">
        <v>800212422</v>
      </c>
      <c r="B17" s="4" t="s">
        <v>47</v>
      </c>
      <c r="C17" s="4" t="s">
        <v>48</v>
      </c>
      <c r="D17" s="4">
        <v>428135</v>
      </c>
      <c r="E17" s="4" t="s">
        <v>48</v>
      </c>
      <c r="F17" s="4">
        <v>428135</v>
      </c>
      <c r="G17" s="4"/>
      <c r="H17" s="4" t="s">
        <v>105</v>
      </c>
      <c r="I17" s="4" t="s">
        <v>125</v>
      </c>
      <c r="J17" s="5">
        <v>44221</v>
      </c>
      <c r="K17" s="8">
        <v>11785212</v>
      </c>
      <c r="L17" s="8">
        <v>11268212</v>
      </c>
      <c r="M17" s="4" t="s">
        <v>53</v>
      </c>
      <c r="N17" s="4" t="s">
        <v>139</v>
      </c>
      <c r="O17" s="4"/>
      <c r="P17" s="4"/>
      <c r="Q17" s="4"/>
      <c r="R17" s="4" t="s">
        <v>52</v>
      </c>
      <c r="S17" s="8">
        <v>11785212</v>
      </c>
      <c r="T17" s="8">
        <v>517000</v>
      </c>
      <c r="U17" s="8">
        <v>0</v>
      </c>
      <c r="V17" s="4"/>
      <c r="W17" s="8">
        <v>11268212</v>
      </c>
      <c r="X17" s="8">
        <v>0</v>
      </c>
      <c r="Y17" s="8"/>
      <c r="Z17" s="8"/>
      <c r="AA17" s="4"/>
      <c r="AB17" s="4"/>
      <c r="AC17" s="4"/>
      <c r="AD17" s="4">
        <v>210693114439522</v>
      </c>
      <c r="AE17" s="4"/>
      <c r="AF17" s="5">
        <v>44255</v>
      </c>
      <c r="AG17" s="4"/>
      <c r="AH17" s="4">
        <v>2</v>
      </c>
      <c r="AI17" s="4"/>
      <c r="AJ17" s="4"/>
      <c r="AK17" s="4">
        <v>2</v>
      </c>
      <c r="AL17" s="4">
        <v>20211001</v>
      </c>
      <c r="AM17" s="4">
        <v>20210917</v>
      </c>
      <c r="AN17" s="4">
        <v>11785212</v>
      </c>
      <c r="AO17" s="4">
        <v>517000</v>
      </c>
      <c r="AP17" s="4">
        <v>20211213</v>
      </c>
    </row>
    <row r="18" spans="1:42" x14ac:dyDescent="0.25">
      <c r="A18" s="4">
        <v>800212422</v>
      </c>
      <c r="B18" s="4" t="s">
        <v>47</v>
      </c>
      <c r="C18" s="4" t="s">
        <v>48</v>
      </c>
      <c r="D18" s="4">
        <v>428136</v>
      </c>
      <c r="E18" s="4" t="s">
        <v>48</v>
      </c>
      <c r="F18" s="4">
        <v>428136</v>
      </c>
      <c r="G18" s="4"/>
      <c r="H18" s="4" t="s">
        <v>106</v>
      </c>
      <c r="I18" s="4" t="s">
        <v>126</v>
      </c>
      <c r="J18" s="5">
        <v>44221</v>
      </c>
      <c r="K18" s="8">
        <v>308347</v>
      </c>
      <c r="L18" s="8">
        <v>47438</v>
      </c>
      <c r="M18" s="4" t="s">
        <v>53</v>
      </c>
      <c r="N18" s="4" t="s">
        <v>139</v>
      </c>
      <c r="O18" s="4"/>
      <c r="P18" s="4"/>
      <c r="Q18" s="4"/>
      <c r="R18" s="4" t="s">
        <v>52</v>
      </c>
      <c r="S18" s="8">
        <v>308347</v>
      </c>
      <c r="T18" s="8">
        <v>260909</v>
      </c>
      <c r="U18" s="8">
        <v>0</v>
      </c>
      <c r="V18" s="4"/>
      <c r="W18" s="8">
        <v>47438</v>
      </c>
      <c r="X18" s="8">
        <v>0</v>
      </c>
      <c r="Y18" s="8"/>
      <c r="Z18" s="8"/>
      <c r="AA18" s="4"/>
      <c r="AB18" s="4"/>
      <c r="AC18" s="4"/>
      <c r="AD18" s="4">
        <v>203566140712155</v>
      </c>
      <c r="AE18" s="4"/>
      <c r="AF18" s="5">
        <v>44271</v>
      </c>
      <c r="AG18" s="4"/>
      <c r="AH18" s="4">
        <v>2</v>
      </c>
      <c r="AI18" s="4"/>
      <c r="AJ18" s="4"/>
      <c r="AK18" s="4">
        <v>2</v>
      </c>
      <c r="AL18" s="4">
        <v>20211001</v>
      </c>
      <c r="AM18" s="4">
        <v>20210917</v>
      </c>
      <c r="AN18" s="4">
        <v>308347</v>
      </c>
      <c r="AO18" s="4">
        <v>260909</v>
      </c>
      <c r="AP18" s="4">
        <v>20211213</v>
      </c>
    </row>
    <row r="19" spans="1:42" x14ac:dyDescent="0.25">
      <c r="A19" s="4">
        <v>800212422</v>
      </c>
      <c r="B19" s="4" t="s">
        <v>47</v>
      </c>
      <c r="C19" s="4" t="s">
        <v>48</v>
      </c>
      <c r="D19" s="4">
        <v>438139</v>
      </c>
      <c r="E19" s="4" t="s">
        <v>48</v>
      </c>
      <c r="F19" s="4">
        <v>438139</v>
      </c>
      <c r="G19" s="4"/>
      <c r="H19" s="4" t="s">
        <v>107</v>
      </c>
      <c r="I19" s="4" t="s">
        <v>127</v>
      </c>
      <c r="J19" s="5">
        <v>44251</v>
      </c>
      <c r="K19" s="8">
        <v>39355514</v>
      </c>
      <c r="L19" s="8">
        <v>38976060</v>
      </c>
      <c r="M19" s="4" t="s">
        <v>53</v>
      </c>
      <c r="N19" s="4" t="s">
        <v>139</v>
      </c>
      <c r="O19" s="4"/>
      <c r="P19" s="4"/>
      <c r="Q19" s="4"/>
      <c r="R19" s="4" t="s">
        <v>52</v>
      </c>
      <c r="S19" s="8">
        <v>39355514</v>
      </c>
      <c r="T19" s="8">
        <v>379454</v>
      </c>
      <c r="U19" s="8">
        <v>0</v>
      </c>
      <c r="V19" s="4"/>
      <c r="W19" s="8">
        <v>38976060</v>
      </c>
      <c r="X19" s="8">
        <v>0</v>
      </c>
      <c r="Y19" s="8"/>
      <c r="Z19" s="8"/>
      <c r="AA19" s="4"/>
      <c r="AB19" s="4"/>
      <c r="AC19" s="4"/>
      <c r="AD19" s="4">
        <v>202598529614371</v>
      </c>
      <c r="AE19" s="4"/>
      <c r="AF19" s="5">
        <v>44255</v>
      </c>
      <c r="AG19" s="4"/>
      <c r="AH19" s="4">
        <v>2</v>
      </c>
      <c r="AI19" s="4"/>
      <c r="AJ19" s="4"/>
      <c r="AK19" s="4">
        <v>2</v>
      </c>
      <c r="AL19" s="4">
        <v>20211001</v>
      </c>
      <c r="AM19" s="4">
        <v>20210903</v>
      </c>
      <c r="AN19" s="4">
        <v>39355514</v>
      </c>
      <c r="AO19" s="4">
        <v>379454</v>
      </c>
      <c r="AP19" s="4">
        <v>20211213</v>
      </c>
    </row>
    <row r="20" spans="1:42" x14ac:dyDescent="0.25">
      <c r="A20" s="4">
        <v>800212422</v>
      </c>
      <c r="B20" s="4" t="s">
        <v>47</v>
      </c>
      <c r="C20" s="4" t="s">
        <v>48</v>
      </c>
      <c r="D20" s="4">
        <v>351975</v>
      </c>
      <c r="E20" s="4" t="s">
        <v>48</v>
      </c>
      <c r="F20" s="4">
        <v>351975</v>
      </c>
      <c r="G20" s="4"/>
      <c r="H20" s="4" t="s">
        <v>108</v>
      </c>
      <c r="I20" s="4" t="s">
        <v>128</v>
      </c>
      <c r="J20" s="5">
        <v>43868</v>
      </c>
      <c r="K20" s="8">
        <v>13856797</v>
      </c>
      <c r="L20" s="8">
        <v>13092197</v>
      </c>
      <c r="M20" s="4" t="s">
        <v>53</v>
      </c>
      <c r="N20" s="4" t="s">
        <v>139</v>
      </c>
      <c r="O20" s="4"/>
      <c r="P20" s="4"/>
      <c r="Q20" s="4"/>
      <c r="R20" s="4" t="s">
        <v>52</v>
      </c>
      <c r="S20" s="8">
        <v>13856797</v>
      </c>
      <c r="T20" s="8">
        <v>764600</v>
      </c>
      <c r="U20" s="8">
        <v>0</v>
      </c>
      <c r="V20" s="4"/>
      <c r="W20" s="8">
        <v>13092197</v>
      </c>
      <c r="X20" s="8">
        <v>0</v>
      </c>
      <c r="Y20" s="8"/>
      <c r="Z20" s="8"/>
      <c r="AA20" s="4"/>
      <c r="AB20" s="4"/>
      <c r="AC20" s="4"/>
      <c r="AD20" s="4">
        <v>200338524543035</v>
      </c>
      <c r="AE20" s="4"/>
      <c r="AF20" s="5">
        <v>44089</v>
      </c>
      <c r="AG20" s="4"/>
      <c r="AH20" s="4">
        <v>2</v>
      </c>
      <c r="AI20" s="4"/>
      <c r="AJ20" s="4"/>
      <c r="AK20" s="4">
        <v>2</v>
      </c>
      <c r="AL20" s="4">
        <v>20211001</v>
      </c>
      <c r="AM20" s="4">
        <v>20210917</v>
      </c>
      <c r="AN20" s="4">
        <v>13856797</v>
      </c>
      <c r="AO20" s="4">
        <v>764600</v>
      </c>
      <c r="AP20" s="4">
        <v>20211213</v>
      </c>
    </row>
    <row r="21" spans="1:42" x14ac:dyDescent="0.25">
      <c r="A21" s="4">
        <v>800212422</v>
      </c>
      <c r="B21" s="4" t="s">
        <v>47</v>
      </c>
      <c r="C21" s="4" t="s">
        <v>48</v>
      </c>
      <c r="D21" s="4">
        <v>479788</v>
      </c>
      <c r="E21" s="4" t="s">
        <v>48</v>
      </c>
      <c r="F21" s="4">
        <v>479788</v>
      </c>
      <c r="G21" s="4"/>
      <c r="H21" s="4" t="s">
        <v>109</v>
      </c>
      <c r="I21" s="4" t="s">
        <v>129</v>
      </c>
      <c r="J21" s="5">
        <v>44403</v>
      </c>
      <c r="K21" s="8">
        <v>1928907</v>
      </c>
      <c r="L21" s="8">
        <v>1921239</v>
      </c>
      <c r="M21" s="4" t="s">
        <v>53</v>
      </c>
      <c r="N21" s="4" t="s">
        <v>137</v>
      </c>
      <c r="O21" s="8">
        <v>1882814</v>
      </c>
      <c r="P21" s="4">
        <v>1221843122</v>
      </c>
      <c r="Q21" s="4"/>
      <c r="R21" s="4" t="s">
        <v>52</v>
      </c>
      <c r="S21" s="8">
        <v>1928907</v>
      </c>
      <c r="T21" s="8">
        <v>7668</v>
      </c>
      <c r="U21" s="8">
        <v>0</v>
      </c>
      <c r="V21" s="4"/>
      <c r="W21" s="8">
        <v>1921239</v>
      </c>
      <c r="X21" s="8">
        <v>0</v>
      </c>
      <c r="Y21" s="8"/>
      <c r="Z21" s="8"/>
      <c r="AA21" s="4"/>
      <c r="AB21" s="4"/>
      <c r="AC21" s="4"/>
      <c r="AD21" s="4">
        <v>211666020419293</v>
      </c>
      <c r="AE21" s="4"/>
      <c r="AF21" s="5">
        <v>44518</v>
      </c>
      <c r="AG21" s="4"/>
      <c r="AH21" s="4">
        <v>2</v>
      </c>
      <c r="AI21" s="4"/>
      <c r="AJ21" s="4"/>
      <c r="AK21" s="4">
        <v>1</v>
      </c>
      <c r="AL21" s="4">
        <v>20211130</v>
      </c>
      <c r="AM21" s="4">
        <v>20211118</v>
      </c>
      <c r="AN21" s="4">
        <v>1928907</v>
      </c>
      <c r="AO21" s="4">
        <v>7668</v>
      </c>
      <c r="AP21" s="4">
        <v>20211213</v>
      </c>
    </row>
    <row r="22" spans="1:42" x14ac:dyDescent="0.25">
      <c r="A22" s="4">
        <v>800212422</v>
      </c>
      <c r="B22" s="4" t="s">
        <v>47</v>
      </c>
      <c r="C22" s="4" t="s">
        <v>48</v>
      </c>
      <c r="D22" s="4">
        <v>479787</v>
      </c>
      <c r="E22" s="4" t="s">
        <v>48</v>
      </c>
      <c r="F22" s="4">
        <v>479787</v>
      </c>
      <c r="G22" s="4"/>
      <c r="H22" s="4" t="s">
        <v>110</v>
      </c>
      <c r="I22" s="4" t="s">
        <v>130</v>
      </c>
      <c r="J22" s="5">
        <v>44403</v>
      </c>
      <c r="K22" s="8">
        <v>105470502</v>
      </c>
      <c r="L22" s="8">
        <v>105470502</v>
      </c>
      <c r="M22" s="4" t="s">
        <v>54</v>
      </c>
      <c r="N22" s="4" t="s">
        <v>140</v>
      </c>
      <c r="O22" s="4"/>
      <c r="P22" s="4"/>
      <c r="Q22" s="4"/>
      <c r="R22" s="4" t="s">
        <v>52</v>
      </c>
      <c r="S22" s="8">
        <v>105470502</v>
      </c>
      <c r="T22" s="8">
        <v>0</v>
      </c>
      <c r="U22" s="8">
        <v>2527900</v>
      </c>
      <c r="V22" s="4" t="s">
        <v>55</v>
      </c>
      <c r="W22" s="8">
        <v>102942602</v>
      </c>
      <c r="X22" s="8">
        <v>2527900</v>
      </c>
      <c r="Y22" s="8"/>
      <c r="Z22" s="8"/>
      <c r="AA22" s="4"/>
      <c r="AB22" s="4"/>
      <c r="AC22" s="4"/>
      <c r="AD22" s="4">
        <v>211628523017388</v>
      </c>
      <c r="AE22" s="4"/>
      <c r="AF22" s="5">
        <v>44518</v>
      </c>
      <c r="AG22" s="4"/>
      <c r="AH22" s="4">
        <v>9</v>
      </c>
      <c r="AI22" s="4"/>
      <c r="AJ22" s="4" t="s">
        <v>56</v>
      </c>
      <c r="AK22" s="4">
        <v>1</v>
      </c>
      <c r="AL22" s="4">
        <v>21001231</v>
      </c>
      <c r="AM22" s="4">
        <v>20211118</v>
      </c>
      <c r="AN22" s="4">
        <v>105470502</v>
      </c>
      <c r="AO22" s="4">
        <v>0</v>
      </c>
      <c r="AP22" s="4">
        <v>20211213</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BBF2DB-364E-4C5C-A8E6-3032832DADD2}">
  <dimension ref="B1:J40"/>
  <sheetViews>
    <sheetView showGridLines="0" tabSelected="1" topLeftCell="A13" zoomScaleNormal="100" zoomScaleSheetLayoutView="100" workbookViewId="0">
      <selection activeCell="M23" sqref="M23"/>
    </sheetView>
  </sheetViews>
  <sheetFormatPr baseColWidth="10" defaultRowHeight="12.75" x14ac:dyDescent="0.2"/>
  <cols>
    <col min="1" max="1" width="4.42578125" style="12" customWidth="1"/>
    <col min="2" max="2" width="11.42578125" style="12"/>
    <col min="3" max="3" width="17.5703125" style="12" customWidth="1"/>
    <col min="4" max="4" width="11.5703125" style="12" customWidth="1"/>
    <col min="5" max="8" width="11.42578125" style="12"/>
    <col min="9" max="9" width="22.5703125" style="12" customWidth="1"/>
    <col min="10" max="10" width="14" style="12" customWidth="1"/>
    <col min="11" max="11" width="1.7109375" style="12" customWidth="1"/>
    <col min="12" max="218" width="11.42578125" style="12"/>
    <col min="219" max="219" width="4.42578125" style="12" customWidth="1"/>
    <col min="220" max="220" width="11.42578125" style="12"/>
    <col min="221" max="221" width="17.5703125" style="12" customWidth="1"/>
    <col min="222" max="222" width="11.5703125" style="12" customWidth="1"/>
    <col min="223" max="226" width="11.42578125" style="12"/>
    <col min="227" max="227" width="22.5703125" style="12" customWidth="1"/>
    <col min="228" max="228" width="14" style="12" customWidth="1"/>
    <col min="229" max="229" width="1.7109375" style="12" customWidth="1"/>
    <col min="230" max="474" width="11.42578125" style="12"/>
    <col min="475" max="475" width="4.42578125" style="12" customWidth="1"/>
    <col min="476" max="476" width="11.42578125" style="12"/>
    <col min="477" max="477" width="17.5703125" style="12" customWidth="1"/>
    <col min="478" max="478" width="11.5703125" style="12" customWidth="1"/>
    <col min="479" max="482" width="11.42578125" style="12"/>
    <col min="483" max="483" width="22.5703125" style="12" customWidth="1"/>
    <col min="484" max="484" width="14" style="12" customWidth="1"/>
    <col min="485" max="485" width="1.7109375" style="12" customWidth="1"/>
    <col min="486" max="730" width="11.42578125" style="12"/>
    <col min="731" max="731" width="4.42578125" style="12" customWidth="1"/>
    <col min="732" max="732" width="11.42578125" style="12"/>
    <col min="733" max="733" width="17.5703125" style="12" customWidth="1"/>
    <col min="734" max="734" width="11.5703125" style="12" customWidth="1"/>
    <col min="735" max="738" width="11.42578125" style="12"/>
    <col min="739" max="739" width="22.5703125" style="12" customWidth="1"/>
    <col min="740" max="740" width="14" style="12" customWidth="1"/>
    <col min="741" max="741" width="1.7109375" style="12" customWidth="1"/>
    <col min="742" max="986" width="11.42578125" style="12"/>
    <col min="987" max="987" width="4.42578125" style="12" customWidth="1"/>
    <col min="988" max="988" width="11.42578125" style="12"/>
    <col min="989" max="989" width="17.5703125" style="12" customWidth="1"/>
    <col min="990" max="990" width="11.5703125" style="12" customWidth="1"/>
    <col min="991" max="994" width="11.42578125" style="12"/>
    <col min="995" max="995" width="22.5703125" style="12" customWidth="1"/>
    <col min="996" max="996" width="14" style="12" customWidth="1"/>
    <col min="997" max="997" width="1.7109375" style="12" customWidth="1"/>
    <col min="998" max="1242" width="11.42578125" style="12"/>
    <col min="1243" max="1243" width="4.42578125" style="12" customWidth="1"/>
    <col min="1244" max="1244" width="11.42578125" style="12"/>
    <col min="1245" max="1245" width="17.5703125" style="12" customWidth="1"/>
    <col min="1246" max="1246" width="11.5703125" style="12" customWidth="1"/>
    <col min="1247" max="1250" width="11.42578125" style="12"/>
    <col min="1251" max="1251" width="22.5703125" style="12" customWidth="1"/>
    <col min="1252" max="1252" width="14" style="12" customWidth="1"/>
    <col min="1253" max="1253" width="1.7109375" style="12" customWidth="1"/>
    <col min="1254" max="1498" width="11.42578125" style="12"/>
    <col min="1499" max="1499" width="4.42578125" style="12" customWidth="1"/>
    <col min="1500" max="1500" width="11.42578125" style="12"/>
    <col min="1501" max="1501" width="17.5703125" style="12" customWidth="1"/>
    <col min="1502" max="1502" width="11.5703125" style="12" customWidth="1"/>
    <col min="1503" max="1506" width="11.42578125" style="12"/>
    <col min="1507" max="1507" width="22.5703125" style="12" customWidth="1"/>
    <col min="1508" max="1508" width="14" style="12" customWidth="1"/>
    <col min="1509" max="1509" width="1.7109375" style="12" customWidth="1"/>
    <col min="1510" max="1754" width="11.42578125" style="12"/>
    <col min="1755" max="1755" width="4.42578125" style="12" customWidth="1"/>
    <col min="1756" max="1756" width="11.42578125" style="12"/>
    <col min="1757" max="1757" width="17.5703125" style="12" customWidth="1"/>
    <col min="1758" max="1758" width="11.5703125" style="12" customWidth="1"/>
    <col min="1759" max="1762" width="11.42578125" style="12"/>
    <col min="1763" max="1763" width="22.5703125" style="12" customWidth="1"/>
    <col min="1764" max="1764" width="14" style="12" customWidth="1"/>
    <col min="1765" max="1765" width="1.7109375" style="12" customWidth="1"/>
    <col min="1766" max="2010" width="11.42578125" style="12"/>
    <col min="2011" max="2011" width="4.42578125" style="12" customWidth="1"/>
    <col min="2012" max="2012" width="11.42578125" style="12"/>
    <col min="2013" max="2013" width="17.5703125" style="12" customWidth="1"/>
    <col min="2014" max="2014" width="11.5703125" style="12" customWidth="1"/>
    <col min="2015" max="2018" width="11.42578125" style="12"/>
    <col min="2019" max="2019" width="22.5703125" style="12" customWidth="1"/>
    <col min="2020" max="2020" width="14" style="12" customWidth="1"/>
    <col min="2021" max="2021" width="1.7109375" style="12" customWidth="1"/>
    <col min="2022" max="2266" width="11.42578125" style="12"/>
    <col min="2267" max="2267" width="4.42578125" style="12" customWidth="1"/>
    <col min="2268" max="2268" width="11.42578125" style="12"/>
    <col min="2269" max="2269" width="17.5703125" style="12" customWidth="1"/>
    <col min="2270" max="2270" width="11.5703125" style="12" customWidth="1"/>
    <col min="2271" max="2274" width="11.42578125" style="12"/>
    <col min="2275" max="2275" width="22.5703125" style="12" customWidth="1"/>
    <col min="2276" max="2276" width="14" style="12" customWidth="1"/>
    <col min="2277" max="2277" width="1.7109375" style="12" customWidth="1"/>
    <col min="2278" max="2522" width="11.42578125" style="12"/>
    <col min="2523" max="2523" width="4.42578125" style="12" customWidth="1"/>
    <col min="2524" max="2524" width="11.42578125" style="12"/>
    <col min="2525" max="2525" width="17.5703125" style="12" customWidth="1"/>
    <col min="2526" max="2526" width="11.5703125" style="12" customWidth="1"/>
    <col min="2527" max="2530" width="11.42578125" style="12"/>
    <col min="2531" max="2531" width="22.5703125" style="12" customWidth="1"/>
    <col min="2532" max="2532" width="14" style="12" customWidth="1"/>
    <col min="2533" max="2533" width="1.7109375" style="12" customWidth="1"/>
    <col min="2534" max="2778" width="11.42578125" style="12"/>
    <col min="2779" max="2779" width="4.42578125" style="12" customWidth="1"/>
    <col min="2780" max="2780" width="11.42578125" style="12"/>
    <col min="2781" max="2781" width="17.5703125" style="12" customWidth="1"/>
    <col min="2782" max="2782" width="11.5703125" style="12" customWidth="1"/>
    <col min="2783" max="2786" width="11.42578125" style="12"/>
    <col min="2787" max="2787" width="22.5703125" style="12" customWidth="1"/>
    <col min="2788" max="2788" width="14" style="12" customWidth="1"/>
    <col min="2789" max="2789" width="1.7109375" style="12" customWidth="1"/>
    <col min="2790" max="3034" width="11.42578125" style="12"/>
    <col min="3035" max="3035" width="4.42578125" style="12" customWidth="1"/>
    <col min="3036" max="3036" width="11.42578125" style="12"/>
    <col min="3037" max="3037" width="17.5703125" style="12" customWidth="1"/>
    <col min="3038" max="3038" width="11.5703125" style="12" customWidth="1"/>
    <col min="3039" max="3042" width="11.42578125" style="12"/>
    <col min="3043" max="3043" width="22.5703125" style="12" customWidth="1"/>
    <col min="3044" max="3044" width="14" style="12" customWidth="1"/>
    <col min="3045" max="3045" width="1.7109375" style="12" customWidth="1"/>
    <col min="3046" max="3290" width="11.42578125" style="12"/>
    <col min="3291" max="3291" width="4.42578125" style="12" customWidth="1"/>
    <col min="3292" max="3292" width="11.42578125" style="12"/>
    <col min="3293" max="3293" width="17.5703125" style="12" customWidth="1"/>
    <col min="3294" max="3294" width="11.5703125" style="12" customWidth="1"/>
    <col min="3295" max="3298" width="11.42578125" style="12"/>
    <col min="3299" max="3299" width="22.5703125" style="12" customWidth="1"/>
    <col min="3300" max="3300" width="14" style="12" customWidth="1"/>
    <col min="3301" max="3301" width="1.7109375" style="12" customWidth="1"/>
    <col min="3302" max="3546" width="11.42578125" style="12"/>
    <col min="3547" max="3547" width="4.42578125" style="12" customWidth="1"/>
    <col min="3548" max="3548" width="11.42578125" style="12"/>
    <col min="3549" max="3549" width="17.5703125" style="12" customWidth="1"/>
    <col min="3550" max="3550" width="11.5703125" style="12" customWidth="1"/>
    <col min="3551" max="3554" width="11.42578125" style="12"/>
    <col min="3555" max="3555" width="22.5703125" style="12" customWidth="1"/>
    <col min="3556" max="3556" width="14" style="12" customWidth="1"/>
    <col min="3557" max="3557" width="1.7109375" style="12" customWidth="1"/>
    <col min="3558" max="3802" width="11.42578125" style="12"/>
    <col min="3803" max="3803" width="4.42578125" style="12" customWidth="1"/>
    <col min="3804" max="3804" width="11.42578125" style="12"/>
    <col min="3805" max="3805" width="17.5703125" style="12" customWidth="1"/>
    <col min="3806" max="3806" width="11.5703125" style="12" customWidth="1"/>
    <col min="3807" max="3810" width="11.42578125" style="12"/>
    <col min="3811" max="3811" width="22.5703125" style="12" customWidth="1"/>
    <col min="3812" max="3812" width="14" style="12" customWidth="1"/>
    <col min="3813" max="3813" width="1.7109375" style="12" customWidth="1"/>
    <col min="3814" max="4058" width="11.42578125" style="12"/>
    <col min="4059" max="4059" width="4.42578125" style="12" customWidth="1"/>
    <col min="4060" max="4060" width="11.42578125" style="12"/>
    <col min="4061" max="4061" width="17.5703125" style="12" customWidth="1"/>
    <col min="4062" max="4062" width="11.5703125" style="12" customWidth="1"/>
    <col min="4063" max="4066" width="11.42578125" style="12"/>
    <col min="4067" max="4067" width="22.5703125" style="12" customWidth="1"/>
    <col min="4068" max="4068" width="14" style="12" customWidth="1"/>
    <col min="4069" max="4069" width="1.7109375" style="12" customWidth="1"/>
    <col min="4070" max="4314" width="11.42578125" style="12"/>
    <col min="4315" max="4315" width="4.42578125" style="12" customWidth="1"/>
    <col min="4316" max="4316" width="11.42578125" style="12"/>
    <col min="4317" max="4317" width="17.5703125" style="12" customWidth="1"/>
    <col min="4318" max="4318" width="11.5703125" style="12" customWidth="1"/>
    <col min="4319" max="4322" width="11.42578125" style="12"/>
    <col min="4323" max="4323" width="22.5703125" style="12" customWidth="1"/>
    <col min="4324" max="4324" width="14" style="12" customWidth="1"/>
    <col min="4325" max="4325" width="1.7109375" style="12" customWidth="1"/>
    <col min="4326" max="4570" width="11.42578125" style="12"/>
    <col min="4571" max="4571" width="4.42578125" style="12" customWidth="1"/>
    <col min="4572" max="4572" width="11.42578125" style="12"/>
    <col min="4573" max="4573" width="17.5703125" style="12" customWidth="1"/>
    <col min="4574" max="4574" width="11.5703125" style="12" customWidth="1"/>
    <col min="4575" max="4578" width="11.42578125" style="12"/>
    <col min="4579" max="4579" width="22.5703125" style="12" customWidth="1"/>
    <col min="4580" max="4580" width="14" style="12" customWidth="1"/>
    <col min="4581" max="4581" width="1.7109375" style="12" customWidth="1"/>
    <col min="4582" max="4826" width="11.42578125" style="12"/>
    <col min="4827" max="4827" width="4.42578125" style="12" customWidth="1"/>
    <col min="4828" max="4828" width="11.42578125" style="12"/>
    <col min="4829" max="4829" width="17.5703125" style="12" customWidth="1"/>
    <col min="4830" max="4830" width="11.5703125" style="12" customWidth="1"/>
    <col min="4831" max="4834" width="11.42578125" style="12"/>
    <col min="4835" max="4835" width="22.5703125" style="12" customWidth="1"/>
    <col min="4836" max="4836" width="14" style="12" customWidth="1"/>
    <col min="4837" max="4837" width="1.7109375" style="12" customWidth="1"/>
    <col min="4838" max="5082" width="11.42578125" style="12"/>
    <col min="5083" max="5083" width="4.42578125" style="12" customWidth="1"/>
    <col min="5084" max="5084" width="11.42578125" style="12"/>
    <col min="5085" max="5085" width="17.5703125" style="12" customWidth="1"/>
    <col min="5086" max="5086" width="11.5703125" style="12" customWidth="1"/>
    <col min="5087" max="5090" width="11.42578125" style="12"/>
    <col min="5091" max="5091" width="22.5703125" style="12" customWidth="1"/>
    <col min="5092" max="5092" width="14" style="12" customWidth="1"/>
    <col min="5093" max="5093" width="1.7109375" style="12" customWidth="1"/>
    <col min="5094" max="5338" width="11.42578125" style="12"/>
    <col min="5339" max="5339" width="4.42578125" style="12" customWidth="1"/>
    <col min="5340" max="5340" width="11.42578125" style="12"/>
    <col min="5341" max="5341" width="17.5703125" style="12" customWidth="1"/>
    <col min="5342" max="5342" width="11.5703125" style="12" customWidth="1"/>
    <col min="5343" max="5346" width="11.42578125" style="12"/>
    <col min="5347" max="5347" width="22.5703125" style="12" customWidth="1"/>
    <col min="5348" max="5348" width="14" style="12" customWidth="1"/>
    <col min="5349" max="5349" width="1.7109375" style="12" customWidth="1"/>
    <col min="5350" max="5594" width="11.42578125" style="12"/>
    <col min="5595" max="5595" width="4.42578125" style="12" customWidth="1"/>
    <col min="5596" max="5596" width="11.42578125" style="12"/>
    <col min="5597" max="5597" width="17.5703125" style="12" customWidth="1"/>
    <col min="5598" max="5598" width="11.5703125" style="12" customWidth="1"/>
    <col min="5599" max="5602" width="11.42578125" style="12"/>
    <col min="5603" max="5603" width="22.5703125" style="12" customWidth="1"/>
    <col min="5604" max="5604" width="14" style="12" customWidth="1"/>
    <col min="5605" max="5605" width="1.7109375" style="12" customWidth="1"/>
    <col min="5606" max="5850" width="11.42578125" style="12"/>
    <col min="5851" max="5851" width="4.42578125" style="12" customWidth="1"/>
    <col min="5852" max="5852" width="11.42578125" style="12"/>
    <col min="5853" max="5853" width="17.5703125" style="12" customWidth="1"/>
    <col min="5854" max="5854" width="11.5703125" style="12" customWidth="1"/>
    <col min="5855" max="5858" width="11.42578125" style="12"/>
    <col min="5859" max="5859" width="22.5703125" style="12" customWidth="1"/>
    <col min="5860" max="5860" width="14" style="12" customWidth="1"/>
    <col min="5861" max="5861" width="1.7109375" style="12" customWidth="1"/>
    <col min="5862" max="6106" width="11.42578125" style="12"/>
    <col min="6107" max="6107" width="4.42578125" style="12" customWidth="1"/>
    <col min="6108" max="6108" width="11.42578125" style="12"/>
    <col min="6109" max="6109" width="17.5703125" style="12" customWidth="1"/>
    <col min="6110" max="6110" width="11.5703125" style="12" customWidth="1"/>
    <col min="6111" max="6114" width="11.42578125" style="12"/>
    <col min="6115" max="6115" width="22.5703125" style="12" customWidth="1"/>
    <col min="6116" max="6116" width="14" style="12" customWidth="1"/>
    <col min="6117" max="6117" width="1.7109375" style="12" customWidth="1"/>
    <col min="6118" max="6362" width="11.42578125" style="12"/>
    <col min="6363" max="6363" width="4.42578125" style="12" customWidth="1"/>
    <col min="6364" max="6364" width="11.42578125" style="12"/>
    <col min="6365" max="6365" width="17.5703125" style="12" customWidth="1"/>
    <col min="6366" max="6366" width="11.5703125" style="12" customWidth="1"/>
    <col min="6367" max="6370" width="11.42578125" style="12"/>
    <col min="6371" max="6371" width="22.5703125" style="12" customWidth="1"/>
    <col min="6372" max="6372" width="14" style="12" customWidth="1"/>
    <col min="6373" max="6373" width="1.7109375" style="12" customWidth="1"/>
    <col min="6374" max="6618" width="11.42578125" style="12"/>
    <col min="6619" max="6619" width="4.42578125" style="12" customWidth="1"/>
    <col min="6620" max="6620" width="11.42578125" style="12"/>
    <col min="6621" max="6621" width="17.5703125" style="12" customWidth="1"/>
    <col min="6622" max="6622" width="11.5703125" style="12" customWidth="1"/>
    <col min="6623" max="6626" width="11.42578125" style="12"/>
    <col min="6627" max="6627" width="22.5703125" style="12" customWidth="1"/>
    <col min="6628" max="6628" width="14" style="12" customWidth="1"/>
    <col min="6629" max="6629" width="1.7109375" style="12" customWidth="1"/>
    <col min="6630" max="6874" width="11.42578125" style="12"/>
    <col min="6875" max="6875" width="4.42578125" style="12" customWidth="1"/>
    <col min="6876" max="6876" width="11.42578125" style="12"/>
    <col min="6877" max="6877" width="17.5703125" style="12" customWidth="1"/>
    <col min="6878" max="6878" width="11.5703125" style="12" customWidth="1"/>
    <col min="6879" max="6882" width="11.42578125" style="12"/>
    <col min="6883" max="6883" width="22.5703125" style="12" customWidth="1"/>
    <col min="6884" max="6884" width="14" style="12" customWidth="1"/>
    <col min="6885" max="6885" width="1.7109375" style="12" customWidth="1"/>
    <col min="6886" max="7130" width="11.42578125" style="12"/>
    <col min="7131" max="7131" width="4.42578125" style="12" customWidth="1"/>
    <col min="7132" max="7132" width="11.42578125" style="12"/>
    <col min="7133" max="7133" width="17.5703125" style="12" customWidth="1"/>
    <col min="7134" max="7134" width="11.5703125" style="12" customWidth="1"/>
    <col min="7135" max="7138" width="11.42578125" style="12"/>
    <col min="7139" max="7139" width="22.5703125" style="12" customWidth="1"/>
    <col min="7140" max="7140" width="14" style="12" customWidth="1"/>
    <col min="7141" max="7141" width="1.7109375" style="12" customWidth="1"/>
    <col min="7142" max="7386" width="11.42578125" style="12"/>
    <col min="7387" max="7387" width="4.42578125" style="12" customWidth="1"/>
    <col min="7388" max="7388" width="11.42578125" style="12"/>
    <col min="7389" max="7389" width="17.5703125" style="12" customWidth="1"/>
    <col min="7390" max="7390" width="11.5703125" style="12" customWidth="1"/>
    <col min="7391" max="7394" width="11.42578125" style="12"/>
    <col min="7395" max="7395" width="22.5703125" style="12" customWidth="1"/>
    <col min="7396" max="7396" width="14" style="12" customWidth="1"/>
    <col min="7397" max="7397" width="1.7109375" style="12" customWidth="1"/>
    <col min="7398" max="7642" width="11.42578125" style="12"/>
    <col min="7643" max="7643" width="4.42578125" style="12" customWidth="1"/>
    <col min="7644" max="7644" width="11.42578125" style="12"/>
    <col min="7645" max="7645" width="17.5703125" style="12" customWidth="1"/>
    <col min="7646" max="7646" width="11.5703125" style="12" customWidth="1"/>
    <col min="7647" max="7650" width="11.42578125" style="12"/>
    <col min="7651" max="7651" width="22.5703125" style="12" customWidth="1"/>
    <col min="7652" max="7652" width="14" style="12" customWidth="1"/>
    <col min="7653" max="7653" width="1.7109375" style="12" customWidth="1"/>
    <col min="7654" max="7898" width="11.42578125" style="12"/>
    <col min="7899" max="7899" width="4.42578125" style="12" customWidth="1"/>
    <col min="7900" max="7900" width="11.42578125" style="12"/>
    <col min="7901" max="7901" width="17.5703125" style="12" customWidth="1"/>
    <col min="7902" max="7902" width="11.5703125" style="12" customWidth="1"/>
    <col min="7903" max="7906" width="11.42578125" style="12"/>
    <col min="7907" max="7907" width="22.5703125" style="12" customWidth="1"/>
    <col min="7908" max="7908" width="14" style="12" customWidth="1"/>
    <col min="7909" max="7909" width="1.7109375" style="12" customWidth="1"/>
    <col min="7910" max="8154" width="11.42578125" style="12"/>
    <col min="8155" max="8155" width="4.42578125" style="12" customWidth="1"/>
    <col min="8156" max="8156" width="11.42578125" style="12"/>
    <col min="8157" max="8157" width="17.5703125" style="12" customWidth="1"/>
    <col min="8158" max="8158" width="11.5703125" style="12" customWidth="1"/>
    <col min="8159" max="8162" width="11.42578125" style="12"/>
    <col min="8163" max="8163" width="22.5703125" style="12" customWidth="1"/>
    <col min="8164" max="8164" width="14" style="12" customWidth="1"/>
    <col min="8165" max="8165" width="1.7109375" style="12" customWidth="1"/>
    <col min="8166" max="8410" width="11.42578125" style="12"/>
    <col min="8411" max="8411" width="4.42578125" style="12" customWidth="1"/>
    <col min="8412" max="8412" width="11.42578125" style="12"/>
    <col min="8413" max="8413" width="17.5703125" style="12" customWidth="1"/>
    <col min="8414" max="8414" width="11.5703125" style="12" customWidth="1"/>
    <col min="8415" max="8418" width="11.42578125" style="12"/>
    <col min="8419" max="8419" width="22.5703125" style="12" customWidth="1"/>
    <col min="8420" max="8420" width="14" style="12" customWidth="1"/>
    <col min="8421" max="8421" width="1.7109375" style="12" customWidth="1"/>
    <col min="8422" max="8666" width="11.42578125" style="12"/>
    <col min="8667" max="8667" width="4.42578125" style="12" customWidth="1"/>
    <col min="8668" max="8668" width="11.42578125" style="12"/>
    <col min="8669" max="8669" width="17.5703125" style="12" customWidth="1"/>
    <col min="8670" max="8670" width="11.5703125" style="12" customWidth="1"/>
    <col min="8671" max="8674" width="11.42578125" style="12"/>
    <col min="8675" max="8675" width="22.5703125" style="12" customWidth="1"/>
    <col min="8676" max="8676" width="14" style="12" customWidth="1"/>
    <col min="8677" max="8677" width="1.7109375" style="12" customWidth="1"/>
    <col min="8678" max="8922" width="11.42578125" style="12"/>
    <col min="8923" max="8923" width="4.42578125" style="12" customWidth="1"/>
    <col min="8924" max="8924" width="11.42578125" style="12"/>
    <col min="8925" max="8925" width="17.5703125" style="12" customWidth="1"/>
    <col min="8926" max="8926" width="11.5703125" style="12" customWidth="1"/>
    <col min="8927" max="8930" width="11.42578125" style="12"/>
    <col min="8931" max="8931" width="22.5703125" style="12" customWidth="1"/>
    <col min="8932" max="8932" width="14" style="12" customWidth="1"/>
    <col min="8933" max="8933" width="1.7109375" style="12" customWidth="1"/>
    <col min="8934" max="9178" width="11.42578125" style="12"/>
    <col min="9179" max="9179" width="4.42578125" style="12" customWidth="1"/>
    <col min="9180" max="9180" width="11.42578125" style="12"/>
    <col min="9181" max="9181" width="17.5703125" style="12" customWidth="1"/>
    <col min="9182" max="9182" width="11.5703125" style="12" customWidth="1"/>
    <col min="9183" max="9186" width="11.42578125" style="12"/>
    <col min="9187" max="9187" width="22.5703125" style="12" customWidth="1"/>
    <col min="9188" max="9188" width="14" style="12" customWidth="1"/>
    <col min="9189" max="9189" width="1.7109375" style="12" customWidth="1"/>
    <col min="9190" max="9434" width="11.42578125" style="12"/>
    <col min="9435" max="9435" width="4.42578125" style="12" customWidth="1"/>
    <col min="9436" max="9436" width="11.42578125" style="12"/>
    <col min="9437" max="9437" width="17.5703125" style="12" customWidth="1"/>
    <col min="9438" max="9438" width="11.5703125" style="12" customWidth="1"/>
    <col min="9439" max="9442" width="11.42578125" style="12"/>
    <col min="9443" max="9443" width="22.5703125" style="12" customWidth="1"/>
    <col min="9444" max="9444" width="14" style="12" customWidth="1"/>
    <col min="9445" max="9445" width="1.7109375" style="12" customWidth="1"/>
    <col min="9446" max="9690" width="11.42578125" style="12"/>
    <col min="9691" max="9691" width="4.42578125" style="12" customWidth="1"/>
    <col min="9692" max="9692" width="11.42578125" style="12"/>
    <col min="9693" max="9693" width="17.5703125" style="12" customWidth="1"/>
    <col min="9694" max="9694" width="11.5703125" style="12" customWidth="1"/>
    <col min="9695" max="9698" width="11.42578125" style="12"/>
    <col min="9699" max="9699" width="22.5703125" style="12" customWidth="1"/>
    <col min="9700" max="9700" width="14" style="12" customWidth="1"/>
    <col min="9701" max="9701" width="1.7109375" style="12" customWidth="1"/>
    <col min="9702" max="9946" width="11.42578125" style="12"/>
    <col min="9947" max="9947" width="4.42578125" style="12" customWidth="1"/>
    <col min="9948" max="9948" width="11.42578125" style="12"/>
    <col min="9949" max="9949" width="17.5703125" style="12" customWidth="1"/>
    <col min="9950" max="9950" width="11.5703125" style="12" customWidth="1"/>
    <col min="9951" max="9954" width="11.42578125" style="12"/>
    <col min="9955" max="9955" width="22.5703125" style="12" customWidth="1"/>
    <col min="9956" max="9956" width="14" style="12" customWidth="1"/>
    <col min="9957" max="9957" width="1.7109375" style="12" customWidth="1"/>
    <col min="9958" max="10202" width="11.42578125" style="12"/>
    <col min="10203" max="10203" width="4.42578125" style="12" customWidth="1"/>
    <col min="10204" max="10204" width="11.42578125" style="12"/>
    <col min="10205" max="10205" width="17.5703125" style="12" customWidth="1"/>
    <col min="10206" max="10206" width="11.5703125" style="12" customWidth="1"/>
    <col min="10207" max="10210" width="11.42578125" style="12"/>
    <col min="10211" max="10211" width="22.5703125" style="12" customWidth="1"/>
    <col min="10212" max="10212" width="14" style="12" customWidth="1"/>
    <col min="10213" max="10213" width="1.7109375" style="12" customWidth="1"/>
    <col min="10214" max="10458" width="11.42578125" style="12"/>
    <col min="10459" max="10459" width="4.42578125" style="12" customWidth="1"/>
    <col min="10460" max="10460" width="11.42578125" style="12"/>
    <col min="10461" max="10461" width="17.5703125" style="12" customWidth="1"/>
    <col min="10462" max="10462" width="11.5703125" style="12" customWidth="1"/>
    <col min="10463" max="10466" width="11.42578125" style="12"/>
    <col min="10467" max="10467" width="22.5703125" style="12" customWidth="1"/>
    <col min="10468" max="10468" width="14" style="12" customWidth="1"/>
    <col min="10469" max="10469" width="1.7109375" style="12" customWidth="1"/>
    <col min="10470" max="10714" width="11.42578125" style="12"/>
    <col min="10715" max="10715" width="4.42578125" style="12" customWidth="1"/>
    <col min="10716" max="10716" width="11.42578125" style="12"/>
    <col min="10717" max="10717" width="17.5703125" style="12" customWidth="1"/>
    <col min="10718" max="10718" width="11.5703125" style="12" customWidth="1"/>
    <col min="10719" max="10722" width="11.42578125" style="12"/>
    <col min="10723" max="10723" width="22.5703125" style="12" customWidth="1"/>
    <col min="10724" max="10724" width="14" style="12" customWidth="1"/>
    <col min="10725" max="10725" width="1.7109375" style="12" customWidth="1"/>
    <col min="10726" max="10970" width="11.42578125" style="12"/>
    <col min="10971" max="10971" width="4.42578125" style="12" customWidth="1"/>
    <col min="10972" max="10972" width="11.42578125" style="12"/>
    <col min="10973" max="10973" width="17.5703125" style="12" customWidth="1"/>
    <col min="10974" max="10974" width="11.5703125" style="12" customWidth="1"/>
    <col min="10975" max="10978" width="11.42578125" style="12"/>
    <col min="10979" max="10979" width="22.5703125" style="12" customWidth="1"/>
    <col min="10980" max="10980" width="14" style="12" customWidth="1"/>
    <col min="10981" max="10981" width="1.7109375" style="12" customWidth="1"/>
    <col min="10982" max="11226" width="11.42578125" style="12"/>
    <col min="11227" max="11227" width="4.42578125" style="12" customWidth="1"/>
    <col min="11228" max="11228" width="11.42578125" style="12"/>
    <col min="11229" max="11229" width="17.5703125" style="12" customWidth="1"/>
    <col min="11230" max="11230" width="11.5703125" style="12" customWidth="1"/>
    <col min="11231" max="11234" width="11.42578125" style="12"/>
    <col min="11235" max="11235" width="22.5703125" style="12" customWidth="1"/>
    <col min="11236" max="11236" width="14" style="12" customWidth="1"/>
    <col min="11237" max="11237" width="1.7109375" style="12" customWidth="1"/>
    <col min="11238" max="11482" width="11.42578125" style="12"/>
    <col min="11483" max="11483" width="4.42578125" style="12" customWidth="1"/>
    <col min="11484" max="11484" width="11.42578125" style="12"/>
    <col min="11485" max="11485" width="17.5703125" style="12" customWidth="1"/>
    <col min="11486" max="11486" width="11.5703125" style="12" customWidth="1"/>
    <col min="11487" max="11490" width="11.42578125" style="12"/>
    <col min="11491" max="11491" width="22.5703125" style="12" customWidth="1"/>
    <col min="11492" max="11492" width="14" style="12" customWidth="1"/>
    <col min="11493" max="11493" width="1.7109375" style="12" customWidth="1"/>
    <col min="11494" max="11738" width="11.42578125" style="12"/>
    <col min="11739" max="11739" width="4.42578125" style="12" customWidth="1"/>
    <col min="11740" max="11740" width="11.42578125" style="12"/>
    <col min="11741" max="11741" width="17.5703125" style="12" customWidth="1"/>
    <col min="11742" max="11742" width="11.5703125" style="12" customWidth="1"/>
    <col min="11743" max="11746" width="11.42578125" style="12"/>
    <col min="11747" max="11747" width="22.5703125" style="12" customWidth="1"/>
    <col min="11748" max="11748" width="14" style="12" customWidth="1"/>
    <col min="11749" max="11749" width="1.7109375" style="12" customWidth="1"/>
    <col min="11750" max="11994" width="11.42578125" style="12"/>
    <col min="11995" max="11995" width="4.42578125" style="12" customWidth="1"/>
    <col min="11996" max="11996" width="11.42578125" style="12"/>
    <col min="11997" max="11997" width="17.5703125" style="12" customWidth="1"/>
    <col min="11998" max="11998" width="11.5703125" style="12" customWidth="1"/>
    <col min="11999" max="12002" width="11.42578125" style="12"/>
    <col min="12003" max="12003" width="22.5703125" style="12" customWidth="1"/>
    <col min="12004" max="12004" width="14" style="12" customWidth="1"/>
    <col min="12005" max="12005" width="1.7109375" style="12" customWidth="1"/>
    <col min="12006" max="12250" width="11.42578125" style="12"/>
    <col min="12251" max="12251" width="4.42578125" style="12" customWidth="1"/>
    <col min="12252" max="12252" width="11.42578125" style="12"/>
    <col min="12253" max="12253" width="17.5703125" style="12" customWidth="1"/>
    <col min="12254" max="12254" width="11.5703125" style="12" customWidth="1"/>
    <col min="12255" max="12258" width="11.42578125" style="12"/>
    <col min="12259" max="12259" width="22.5703125" style="12" customWidth="1"/>
    <col min="12260" max="12260" width="14" style="12" customWidth="1"/>
    <col min="12261" max="12261" width="1.7109375" style="12" customWidth="1"/>
    <col min="12262" max="12506" width="11.42578125" style="12"/>
    <col min="12507" max="12507" width="4.42578125" style="12" customWidth="1"/>
    <col min="12508" max="12508" width="11.42578125" style="12"/>
    <col min="12509" max="12509" width="17.5703125" style="12" customWidth="1"/>
    <col min="12510" max="12510" width="11.5703125" style="12" customWidth="1"/>
    <col min="12511" max="12514" width="11.42578125" style="12"/>
    <col min="12515" max="12515" width="22.5703125" style="12" customWidth="1"/>
    <col min="12516" max="12516" width="14" style="12" customWidth="1"/>
    <col min="12517" max="12517" width="1.7109375" style="12" customWidth="1"/>
    <col min="12518" max="12762" width="11.42578125" style="12"/>
    <col min="12763" max="12763" width="4.42578125" style="12" customWidth="1"/>
    <col min="12764" max="12764" width="11.42578125" style="12"/>
    <col min="12765" max="12765" width="17.5703125" style="12" customWidth="1"/>
    <col min="12766" max="12766" width="11.5703125" style="12" customWidth="1"/>
    <col min="12767" max="12770" width="11.42578125" style="12"/>
    <col min="12771" max="12771" width="22.5703125" style="12" customWidth="1"/>
    <col min="12772" max="12772" width="14" style="12" customWidth="1"/>
    <col min="12773" max="12773" width="1.7109375" style="12" customWidth="1"/>
    <col min="12774" max="13018" width="11.42578125" style="12"/>
    <col min="13019" max="13019" width="4.42578125" style="12" customWidth="1"/>
    <col min="13020" max="13020" width="11.42578125" style="12"/>
    <col min="13021" max="13021" width="17.5703125" style="12" customWidth="1"/>
    <col min="13022" max="13022" width="11.5703125" style="12" customWidth="1"/>
    <col min="13023" max="13026" width="11.42578125" style="12"/>
    <col min="13027" max="13027" width="22.5703125" style="12" customWidth="1"/>
    <col min="13028" max="13028" width="14" style="12" customWidth="1"/>
    <col min="13029" max="13029" width="1.7109375" style="12" customWidth="1"/>
    <col min="13030" max="13274" width="11.42578125" style="12"/>
    <col min="13275" max="13275" width="4.42578125" style="12" customWidth="1"/>
    <col min="13276" max="13276" width="11.42578125" style="12"/>
    <col min="13277" max="13277" width="17.5703125" style="12" customWidth="1"/>
    <col min="13278" max="13278" width="11.5703125" style="12" customWidth="1"/>
    <col min="13279" max="13282" width="11.42578125" style="12"/>
    <col min="13283" max="13283" width="22.5703125" style="12" customWidth="1"/>
    <col min="13284" max="13284" width="14" style="12" customWidth="1"/>
    <col min="13285" max="13285" width="1.7109375" style="12" customWidth="1"/>
    <col min="13286" max="13530" width="11.42578125" style="12"/>
    <col min="13531" max="13531" width="4.42578125" style="12" customWidth="1"/>
    <col min="13532" max="13532" width="11.42578125" style="12"/>
    <col min="13533" max="13533" width="17.5703125" style="12" customWidth="1"/>
    <col min="13534" max="13534" width="11.5703125" style="12" customWidth="1"/>
    <col min="13535" max="13538" width="11.42578125" style="12"/>
    <col min="13539" max="13539" width="22.5703125" style="12" customWidth="1"/>
    <col min="13540" max="13540" width="14" style="12" customWidth="1"/>
    <col min="13541" max="13541" width="1.7109375" style="12" customWidth="1"/>
    <col min="13542" max="13786" width="11.42578125" style="12"/>
    <col min="13787" max="13787" width="4.42578125" style="12" customWidth="1"/>
    <col min="13788" max="13788" width="11.42578125" style="12"/>
    <col min="13789" max="13789" width="17.5703125" style="12" customWidth="1"/>
    <col min="13790" max="13790" width="11.5703125" style="12" customWidth="1"/>
    <col min="13791" max="13794" width="11.42578125" style="12"/>
    <col min="13795" max="13795" width="22.5703125" style="12" customWidth="1"/>
    <col min="13796" max="13796" width="14" style="12" customWidth="1"/>
    <col min="13797" max="13797" width="1.7109375" style="12" customWidth="1"/>
    <col min="13798" max="14042" width="11.42578125" style="12"/>
    <col min="14043" max="14043" width="4.42578125" style="12" customWidth="1"/>
    <col min="14044" max="14044" width="11.42578125" style="12"/>
    <col min="14045" max="14045" width="17.5703125" style="12" customWidth="1"/>
    <col min="14046" max="14046" width="11.5703125" style="12" customWidth="1"/>
    <col min="14047" max="14050" width="11.42578125" style="12"/>
    <col min="14051" max="14051" width="22.5703125" style="12" customWidth="1"/>
    <col min="14052" max="14052" width="14" style="12" customWidth="1"/>
    <col min="14053" max="14053" width="1.7109375" style="12" customWidth="1"/>
    <col min="14054" max="14298" width="11.42578125" style="12"/>
    <col min="14299" max="14299" width="4.42578125" style="12" customWidth="1"/>
    <col min="14300" max="14300" width="11.42578125" style="12"/>
    <col min="14301" max="14301" width="17.5703125" style="12" customWidth="1"/>
    <col min="14302" max="14302" width="11.5703125" style="12" customWidth="1"/>
    <col min="14303" max="14306" width="11.42578125" style="12"/>
    <col min="14307" max="14307" width="22.5703125" style="12" customWidth="1"/>
    <col min="14308" max="14308" width="14" style="12" customWidth="1"/>
    <col min="14309" max="14309" width="1.7109375" style="12" customWidth="1"/>
    <col min="14310" max="14554" width="11.42578125" style="12"/>
    <col min="14555" max="14555" width="4.42578125" style="12" customWidth="1"/>
    <col min="14556" max="14556" width="11.42578125" style="12"/>
    <col min="14557" max="14557" width="17.5703125" style="12" customWidth="1"/>
    <col min="14558" max="14558" width="11.5703125" style="12" customWidth="1"/>
    <col min="14559" max="14562" width="11.42578125" style="12"/>
    <col min="14563" max="14563" width="22.5703125" style="12" customWidth="1"/>
    <col min="14564" max="14564" width="14" style="12" customWidth="1"/>
    <col min="14565" max="14565" width="1.7109375" style="12" customWidth="1"/>
    <col min="14566" max="14810" width="11.42578125" style="12"/>
    <col min="14811" max="14811" width="4.42578125" style="12" customWidth="1"/>
    <col min="14812" max="14812" width="11.42578125" style="12"/>
    <col min="14813" max="14813" width="17.5703125" style="12" customWidth="1"/>
    <col min="14814" max="14814" width="11.5703125" style="12" customWidth="1"/>
    <col min="14815" max="14818" width="11.42578125" style="12"/>
    <col min="14819" max="14819" width="22.5703125" style="12" customWidth="1"/>
    <col min="14820" max="14820" width="14" style="12" customWidth="1"/>
    <col min="14821" max="14821" width="1.7109375" style="12" customWidth="1"/>
    <col min="14822" max="15066" width="11.42578125" style="12"/>
    <col min="15067" max="15067" width="4.42578125" style="12" customWidth="1"/>
    <col min="15068" max="15068" width="11.42578125" style="12"/>
    <col min="15069" max="15069" width="17.5703125" style="12" customWidth="1"/>
    <col min="15070" max="15070" width="11.5703125" style="12" customWidth="1"/>
    <col min="15071" max="15074" width="11.42578125" style="12"/>
    <col min="15075" max="15075" width="22.5703125" style="12" customWidth="1"/>
    <col min="15076" max="15076" width="14" style="12" customWidth="1"/>
    <col min="15077" max="15077" width="1.7109375" style="12" customWidth="1"/>
    <col min="15078" max="15322" width="11.42578125" style="12"/>
    <col min="15323" max="15323" width="4.42578125" style="12" customWidth="1"/>
    <col min="15324" max="15324" width="11.42578125" style="12"/>
    <col min="15325" max="15325" width="17.5703125" style="12" customWidth="1"/>
    <col min="15326" max="15326" width="11.5703125" style="12" customWidth="1"/>
    <col min="15327" max="15330" width="11.42578125" style="12"/>
    <col min="15331" max="15331" width="22.5703125" style="12" customWidth="1"/>
    <col min="15332" max="15332" width="14" style="12" customWidth="1"/>
    <col min="15333" max="15333" width="1.7109375" style="12" customWidth="1"/>
    <col min="15334" max="15578" width="11.42578125" style="12"/>
    <col min="15579" max="15579" width="4.42578125" style="12" customWidth="1"/>
    <col min="15580" max="15580" width="11.42578125" style="12"/>
    <col min="15581" max="15581" width="17.5703125" style="12" customWidth="1"/>
    <col min="15582" max="15582" width="11.5703125" style="12" customWidth="1"/>
    <col min="15583" max="15586" width="11.42578125" style="12"/>
    <col min="15587" max="15587" width="22.5703125" style="12" customWidth="1"/>
    <col min="15588" max="15588" width="14" style="12" customWidth="1"/>
    <col min="15589" max="15589" width="1.7109375" style="12" customWidth="1"/>
    <col min="15590" max="15834" width="11.42578125" style="12"/>
    <col min="15835" max="15835" width="4.42578125" style="12" customWidth="1"/>
    <col min="15836" max="15836" width="11.42578125" style="12"/>
    <col min="15837" max="15837" width="17.5703125" style="12" customWidth="1"/>
    <col min="15838" max="15838" width="11.5703125" style="12" customWidth="1"/>
    <col min="15839" max="15842" width="11.42578125" style="12"/>
    <col min="15843" max="15843" width="22.5703125" style="12" customWidth="1"/>
    <col min="15844" max="15844" width="14" style="12" customWidth="1"/>
    <col min="15845" max="15845" width="1.7109375" style="12" customWidth="1"/>
    <col min="15846" max="16090" width="11.42578125" style="12"/>
    <col min="16091" max="16091" width="4.42578125" style="12" customWidth="1"/>
    <col min="16092" max="16092" width="11.42578125" style="12"/>
    <col min="16093" max="16093" width="17.5703125" style="12" customWidth="1"/>
    <col min="16094" max="16094" width="11.5703125" style="12" customWidth="1"/>
    <col min="16095" max="16098" width="11.42578125" style="12"/>
    <col min="16099" max="16099" width="22.5703125" style="12" customWidth="1"/>
    <col min="16100" max="16100" width="14" style="12" customWidth="1"/>
    <col min="16101" max="16101" width="1.7109375" style="12" customWidth="1"/>
    <col min="16102" max="16384" width="11.42578125" style="12"/>
  </cols>
  <sheetData>
    <row r="1" spans="2:10" ht="18" customHeight="1" thickBot="1" x14ac:dyDescent="0.25"/>
    <row r="2" spans="2:10" ht="19.5" customHeight="1" x14ac:dyDescent="0.2">
      <c r="B2" s="13"/>
      <c r="C2" s="14"/>
      <c r="D2" s="15" t="s">
        <v>147</v>
      </c>
      <c r="E2" s="16"/>
      <c r="F2" s="16"/>
      <c r="G2" s="16"/>
      <c r="H2" s="16"/>
      <c r="I2" s="17"/>
      <c r="J2" s="18" t="s">
        <v>148</v>
      </c>
    </row>
    <row r="3" spans="2:10" ht="13.5" thickBot="1" x14ac:dyDescent="0.25">
      <c r="B3" s="19"/>
      <c r="C3" s="20"/>
      <c r="D3" s="21"/>
      <c r="E3" s="22"/>
      <c r="F3" s="22"/>
      <c r="G3" s="22"/>
      <c r="H3" s="22"/>
      <c r="I3" s="23"/>
      <c r="J3" s="24"/>
    </row>
    <row r="4" spans="2:10" x14ac:dyDescent="0.2">
      <c r="B4" s="19"/>
      <c r="C4" s="20"/>
      <c r="D4" s="15" t="s">
        <v>149</v>
      </c>
      <c r="E4" s="16"/>
      <c r="F4" s="16"/>
      <c r="G4" s="16"/>
      <c r="H4" s="16"/>
      <c r="I4" s="17"/>
      <c r="J4" s="18" t="s">
        <v>150</v>
      </c>
    </row>
    <row r="5" spans="2:10" x14ac:dyDescent="0.2">
      <c r="B5" s="19"/>
      <c r="C5" s="20"/>
      <c r="D5" s="25"/>
      <c r="E5" s="26"/>
      <c r="F5" s="26"/>
      <c r="G5" s="26"/>
      <c r="H5" s="26"/>
      <c r="I5" s="27"/>
      <c r="J5" s="28"/>
    </row>
    <row r="6" spans="2:10" ht="13.5" thickBot="1" x14ac:dyDescent="0.25">
      <c r="B6" s="29"/>
      <c r="C6" s="30"/>
      <c r="D6" s="21"/>
      <c r="E6" s="22"/>
      <c r="F6" s="22"/>
      <c r="G6" s="22"/>
      <c r="H6" s="22"/>
      <c r="I6" s="23"/>
      <c r="J6" s="24"/>
    </row>
    <row r="7" spans="2:10" x14ac:dyDescent="0.2">
      <c r="B7" s="31"/>
      <c r="J7" s="32"/>
    </row>
    <row r="8" spans="2:10" x14ac:dyDescent="0.2">
      <c r="B8" s="31"/>
      <c r="J8" s="32"/>
    </row>
    <row r="9" spans="2:10" x14ac:dyDescent="0.2">
      <c r="B9" s="31"/>
      <c r="J9" s="32"/>
    </row>
    <row r="10" spans="2:10" x14ac:dyDescent="0.2">
      <c r="B10" s="31"/>
      <c r="C10" s="12" t="s">
        <v>172</v>
      </c>
      <c r="E10" s="33"/>
      <c r="J10" s="32"/>
    </row>
    <row r="11" spans="2:10" x14ac:dyDescent="0.2">
      <c r="B11" s="31"/>
      <c r="J11" s="32"/>
    </row>
    <row r="12" spans="2:10" x14ac:dyDescent="0.2">
      <c r="B12" s="31"/>
      <c r="C12" s="12" t="s">
        <v>171</v>
      </c>
      <c r="J12" s="32"/>
    </row>
    <row r="13" spans="2:10" x14ac:dyDescent="0.2">
      <c r="B13" s="31"/>
      <c r="C13" s="12" t="s">
        <v>173</v>
      </c>
      <c r="J13" s="32"/>
    </row>
    <row r="14" spans="2:10" x14ac:dyDescent="0.2">
      <c r="B14" s="31"/>
      <c r="J14" s="32"/>
    </row>
    <row r="15" spans="2:10" x14ac:dyDescent="0.2">
      <c r="B15" s="31"/>
      <c r="C15" s="12" t="s">
        <v>151</v>
      </c>
      <c r="J15" s="32"/>
    </row>
    <row r="16" spans="2:10" x14ac:dyDescent="0.2">
      <c r="B16" s="31"/>
      <c r="C16" s="34"/>
      <c r="J16" s="32"/>
    </row>
    <row r="17" spans="2:10" x14ac:dyDescent="0.2">
      <c r="B17" s="31"/>
      <c r="C17" s="12" t="s">
        <v>152</v>
      </c>
      <c r="D17" s="33"/>
      <c r="H17" s="35" t="s">
        <v>153</v>
      </c>
      <c r="I17" s="35" t="s">
        <v>154</v>
      </c>
      <c r="J17" s="32"/>
    </row>
    <row r="18" spans="2:10" x14ac:dyDescent="0.2">
      <c r="B18" s="31"/>
      <c r="C18" s="36" t="s">
        <v>155</v>
      </c>
      <c r="D18" s="36"/>
      <c r="E18" s="36"/>
      <c r="F18" s="36"/>
      <c r="H18" s="37"/>
      <c r="I18" s="38">
        <v>180414956</v>
      </c>
      <c r="J18" s="32"/>
    </row>
    <row r="19" spans="2:10" x14ac:dyDescent="0.2">
      <c r="B19" s="31"/>
      <c r="C19" s="12" t="s">
        <v>156</v>
      </c>
      <c r="H19" s="39">
        <v>1</v>
      </c>
      <c r="I19" s="40">
        <v>9947</v>
      </c>
      <c r="J19" s="32"/>
    </row>
    <row r="20" spans="2:10" x14ac:dyDescent="0.2">
      <c r="B20" s="31"/>
      <c r="C20" s="12" t="s">
        <v>157</v>
      </c>
      <c r="H20" s="39"/>
      <c r="I20" s="40"/>
      <c r="J20" s="32"/>
    </row>
    <row r="21" spans="2:10" x14ac:dyDescent="0.2">
      <c r="B21" s="31"/>
      <c r="C21" s="12" t="s">
        <v>158</v>
      </c>
      <c r="H21" s="39">
        <v>7</v>
      </c>
      <c r="I21" s="40">
        <v>5510733</v>
      </c>
      <c r="J21" s="32"/>
    </row>
    <row r="22" spans="2:10" x14ac:dyDescent="0.2">
      <c r="B22" s="31"/>
      <c r="C22" s="12" t="s">
        <v>159</v>
      </c>
      <c r="H22" s="39"/>
      <c r="I22" s="40"/>
      <c r="J22" s="32"/>
    </row>
    <row r="23" spans="2:10" x14ac:dyDescent="0.2">
      <c r="B23" s="31"/>
      <c r="C23" s="12" t="s">
        <v>174</v>
      </c>
      <c r="H23" s="39">
        <v>1</v>
      </c>
      <c r="I23" s="40">
        <v>105470502</v>
      </c>
      <c r="J23" s="32"/>
    </row>
    <row r="24" spans="2:10" x14ac:dyDescent="0.2">
      <c r="B24" s="31"/>
      <c r="C24" s="12" t="s">
        <v>160</v>
      </c>
      <c r="H24" s="41"/>
      <c r="I24" s="42"/>
      <c r="J24" s="32"/>
    </row>
    <row r="25" spans="2:10" x14ac:dyDescent="0.2">
      <c r="B25" s="31"/>
      <c r="C25" s="36" t="s">
        <v>161</v>
      </c>
      <c r="D25" s="36"/>
      <c r="E25" s="36"/>
      <c r="F25" s="36"/>
      <c r="H25" s="43">
        <f>SUM(H19:H24)</f>
        <v>9</v>
      </c>
      <c r="I25" s="44">
        <f>(I19+I20+I21+I22+I23+I24)</f>
        <v>110991182</v>
      </c>
      <c r="J25" s="32"/>
    </row>
    <row r="26" spans="2:10" x14ac:dyDescent="0.2">
      <c r="B26" s="31"/>
      <c r="C26" s="12" t="s">
        <v>162</v>
      </c>
      <c r="H26" s="39">
        <v>1</v>
      </c>
      <c r="I26" s="40">
        <v>1921239</v>
      </c>
      <c r="J26" s="32"/>
    </row>
    <row r="27" spans="2:10" x14ac:dyDescent="0.2">
      <c r="B27" s="31"/>
      <c r="C27" s="12" t="s">
        <v>163</v>
      </c>
      <c r="H27" s="39"/>
      <c r="I27" s="40"/>
      <c r="J27" s="32"/>
    </row>
    <row r="28" spans="2:10" x14ac:dyDescent="0.2">
      <c r="B28" s="31"/>
      <c r="C28" s="12" t="s">
        <v>164</v>
      </c>
      <c r="H28" s="39"/>
      <c r="I28" s="40"/>
      <c r="J28" s="32"/>
    </row>
    <row r="29" spans="2:10" ht="12.75" customHeight="1" thickBot="1" x14ac:dyDescent="0.25">
      <c r="B29" s="31"/>
      <c r="C29" s="12" t="s">
        <v>165</v>
      </c>
      <c r="H29" s="45">
        <v>10</v>
      </c>
      <c r="I29" s="46">
        <v>67502535</v>
      </c>
      <c r="J29" s="32"/>
    </row>
    <row r="30" spans="2:10" x14ac:dyDescent="0.2">
      <c r="B30" s="31"/>
      <c r="C30" s="36" t="s">
        <v>166</v>
      </c>
      <c r="D30" s="36"/>
      <c r="E30" s="36"/>
      <c r="F30" s="36"/>
      <c r="H30" s="43">
        <f>SUM(H26:H29)</f>
        <v>11</v>
      </c>
      <c r="I30" s="44">
        <f>(I28+I29+I26)</f>
        <v>69423774</v>
      </c>
      <c r="J30" s="32"/>
    </row>
    <row r="31" spans="2:10" ht="13.5" thickBot="1" x14ac:dyDescent="0.25">
      <c r="B31" s="31"/>
      <c r="C31" s="36" t="s">
        <v>167</v>
      </c>
      <c r="D31" s="36"/>
      <c r="H31" s="47">
        <f>(H25+H30)</f>
        <v>20</v>
      </c>
      <c r="I31" s="48">
        <f>(I25+I30)</f>
        <v>180414956</v>
      </c>
      <c r="J31" s="32"/>
    </row>
    <row r="32" spans="2:10" ht="13.5" thickTop="1" x14ac:dyDescent="0.2">
      <c r="B32" s="31"/>
      <c r="C32" s="36"/>
      <c r="D32" s="36"/>
      <c r="H32" s="49"/>
      <c r="I32" s="40"/>
      <c r="J32" s="32"/>
    </row>
    <row r="33" spans="2:10" x14ac:dyDescent="0.2">
      <c r="B33" s="31"/>
      <c r="G33" s="49"/>
      <c r="H33" s="49"/>
      <c r="I33" s="49"/>
      <c r="J33" s="32"/>
    </row>
    <row r="34" spans="2:10" x14ac:dyDescent="0.2">
      <c r="B34" s="31"/>
      <c r="G34" s="49"/>
      <c r="H34" s="49"/>
      <c r="I34" s="49"/>
      <c r="J34" s="32"/>
    </row>
    <row r="35" spans="2:10" x14ac:dyDescent="0.2">
      <c r="B35" s="31"/>
      <c r="G35" s="49"/>
      <c r="H35" s="49"/>
      <c r="I35" s="49"/>
      <c r="J35" s="32"/>
    </row>
    <row r="36" spans="2:10" ht="13.5" thickBot="1" x14ac:dyDescent="0.25">
      <c r="B36" s="31"/>
      <c r="C36" s="50"/>
      <c r="D36" s="50"/>
      <c r="G36" s="50" t="s">
        <v>168</v>
      </c>
      <c r="H36" s="50"/>
      <c r="I36" s="49"/>
      <c r="J36" s="32"/>
    </row>
    <row r="37" spans="2:10" x14ac:dyDescent="0.2">
      <c r="B37" s="31"/>
      <c r="C37" s="49" t="s">
        <v>169</v>
      </c>
      <c r="D37" s="49"/>
      <c r="G37" s="49" t="s">
        <v>170</v>
      </c>
      <c r="H37" s="49"/>
      <c r="I37" s="49"/>
      <c r="J37" s="32"/>
    </row>
    <row r="38" spans="2:10" x14ac:dyDescent="0.2">
      <c r="B38" s="31"/>
      <c r="G38" s="49"/>
      <c r="H38" s="49"/>
      <c r="I38" s="49"/>
      <c r="J38" s="32"/>
    </row>
    <row r="39" spans="2:10" x14ac:dyDescent="0.2">
      <c r="B39" s="31"/>
      <c r="G39" s="49"/>
      <c r="H39" s="49"/>
      <c r="I39" s="49"/>
      <c r="J39" s="32"/>
    </row>
    <row r="40" spans="2:10" ht="18.75" customHeight="1" thickBot="1" x14ac:dyDescent="0.25">
      <c r="B40" s="51"/>
      <c r="C40" s="52"/>
      <c r="D40" s="52"/>
      <c r="E40" s="52"/>
      <c r="F40" s="52"/>
      <c r="G40" s="50"/>
      <c r="H40" s="50"/>
      <c r="I40" s="50"/>
      <c r="J40" s="53"/>
    </row>
  </sheetData>
  <pageMargins left="0.7" right="0.7" top="0.75" bottom="0.75" header="0.3" footer="0.3"/>
  <pageSetup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TD</vt:lpstr>
      <vt:lpstr>ESTADO DE CADA FACTURA</vt:lpstr>
      <vt:lpstr>FOR-CSA-018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Angelica Salamanca Arcila</dc:creator>
  <cp:lastModifiedBy>Diego Fernando Fernandez Valencia</cp:lastModifiedBy>
  <dcterms:created xsi:type="dcterms:W3CDTF">2021-12-10T13:36:55Z</dcterms:created>
  <dcterms:modified xsi:type="dcterms:W3CDTF">2021-12-15T13:49:54Z</dcterms:modified>
</cp:coreProperties>
</file>