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529056 MEDIFACA IPS S.A.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I32" i="2" s="1"/>
  <c r="H28" i="2"/>
  <c r="H32" i="2" s="1"/>
  <c r="I24" i="2"/>
  <c r="H24" i="2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<sst xmlns="http://schemas.openxmlformats.org/spreadsheetml/2006/main" count="102" uniqueCount="89">
  <si>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</si>
  <si>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</si>
  <si>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</si>
  <si>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</si>
  <si>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</si>
  <si>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</si>
  <si>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</si>
  <si>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</si>
  <si>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MEDIFACA IPS SAS</t>
  </si>
  <si>
    <t>KE</t>
  </si>
  <si>
    <t>FOR-CSA-018</t>
  </si>
  <si>
    <t>HOJA 1 DE 2</t>
  </si>
  <si>
    <t>RESUMEN DE CARTERA REVISADA POR LA EPS</t>
  </si>
  <si>
    <t>VERSION 1</t>
  </si>
  <si>
    <t>SANTIAGO DE CALI , NOVIEMBRE 24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</si>
  <si>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</si>
  <si>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</si>
  <si>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</si>
  <si>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</si>
  <si>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</si>
  <si>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</si>
  <si>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</si>
  <si>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</si>
  <si>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</si>
  <si>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</si>
  <si>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</si>
  <si>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</si>
  <si>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</si>
  <si>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</si>
  <si>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</si>
  <si>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</si>
  <si>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</si>
  <si>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</si>
  <si>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</si>
  <si>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</si>
  <si>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</si>
  <si>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</si>
  <si>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</si>
  <si>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</si>
  <si>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</si>
  <si>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</si>
  <si>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</si>
  <si>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</si>
  <si>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</si>
  <si>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</si>
  <si>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</si>
  <si>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24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</si>
  <si>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</si>
  <si>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</si>
  <si>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</si>
  <si>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</si>
  <si>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</si>
  <si>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</si>
  <si>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</si>
  <si>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</si>
  <si>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</si>
  <si>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</si>
  <si>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</si>
  <si>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</si>
  <si>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</si>
  <si>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</si>
  <si>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</si>
  <si>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</si>
  <si>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</si>
  <si>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</si>
  <si>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</si>
  <si>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</si>
  <si>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</si>
  <si>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</si>
  <si>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</si>
  <si>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</si>
  <si>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</si>
  <si>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</si>
  <si>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</si>
  <si>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</si>
  <si>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KE_71002</t>
  </si>
  <si>
    <t>900529056_KE_71002</t>
  </si>
  <si>
    <t>B)Factura sin saldo ERP</t>
  </si>
  <si>
    <t>OK</t>
  </si>
  <si>
    <t>KE_73229</t>
  </si>
  <si>
    <t>900529056_KE_73229</t>
  </si>
  <si>
    <t>Señores : MEDIFACA IPS SAS</t>
  </si>
  <si>
    <t>NIT: 900529056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</si>
  <si>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</si>
  <si>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</si>
  <si>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</si>
  <si>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</si>
  <si>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</si>
  <si>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18/11/2022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</si>
</sst>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dd\-mm\-yyyy;@"/>
    <numFmt numFmtId="165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1" xfId="0" applyNumberFormat="1" applyBorder="1"/>
    <xf numFmtId="165" fontId="0" fillId="0" borderId="1" xfId="1" applyNumberFormat="1" applyFont="1" applyBorder="1"/>
    <xf numFmtId="165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0" xfId="1" applyNumberFormat="1" applyFont="1"/>
    <xf numFmtId="165" fontId="1" fillId="0" borderId="0" xfId="1" applyNumberFormat="1" applyFont="1"/>
    <xf numFmtId="0" fontId="0" fillId="0" borderId="0" xfId="0" applyAlignment="1">
      <alignment horizontal="center"/>
    </xf>
    <xf numFmtId="0" fontId="0" fillId="0" borderId="14" xfId="0" pivotButton="1" applyBorder="1" applyAlignment="1">
      <alignment horizontal="center"/>
    </xf>
    <xf numFmtId="0" fontId="0" fillId="0" borderId="15" xfId="0" applyBorder="1" applyAlignment="1">
      <alignment horizontal="center"/>
    </xf>
    <xf numFmtId="165" fontId="0" fillId="0" borderId="16" xfId="1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NumberFormat="1" applyBorder="1" applyAlignment="1">
      <alignment horizontal="center"/>
    </xf>
    <xf numFmtId="165" fontId="0" fillId="0" borderId="21" xfId="1" applyNumberFormat="1" applyFont="1" applyBorder="1"/>
    <xf numFmtId="168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2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5" formatCode="_-* #,##0_-;\-* #,##0_-;_-* &quot;-&quot;??_-;_-@_-"/>
    </dxf>
    <dxf>
      <numFmt numFmtId="169" formatCode="_-* #,##0.0_-;\-* #,##0.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numFmt numFmtId="169" formatCode="_-* #,##0.0_-;\-* #,##0.0_-;_-* &quot;-&quot;??_-;_-@_-"/>
    </dxf>
    <dxf>
      <numFmt numFmtId="169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89.371975347225" createdVersion="5" refreshedVersion="5" minRefreshableVersion="3" recordCount="2">
  <cacheSource type="worksheet">
    <worksheetSource ref="A2:AO4" sheet="ESTADO DE CADA FACTURA"/>
  </cacheSource>
  <cacheFields count="41">
    <cacheField name="NIT IPS" numFmtId="0">
      <sharedItems containsSemiMixedTypes="0" containsString="0" containsNumber="1" containsInteger="1" minValue="900529056" maxValue="90052905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1002" maxValue="73229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71002" maxValue="73229"/>
    </cacheField>
    <cacheField name="FECHA FACT IPS" numFmtId="14">
      <sharedItems containsSemiMixedTypes="0" containsNonDate="0" containsDate="1" containsString="0" minDate="2022-01-17T00:00:00" maxDate="2022-01-31T00:00:00"/>
    </cacheField>
    <cacheField name="VALOR FACT IPS" numFmtId="165">
      <sharedItems containsSemiMixedTypes="0" containsString="0" containsNumber="1" containsInteger="1" minValue="125500" maxValue="272600"/>
    </cacheField>
    <cacheField name="SALDO FACT IPS" numFmtId="165">
      <sharedItems containsSemiMixedTypes="0" containsString="0" containsNumber="1" containsInteger="1" minValue="125500" maxValue="272600"/>
    </cacheField>
    <cacheField name="OBSERVACION SASS" numFmtId="0">
      <sharedItems/>
    </cacheField>
    <cacheField name="ESTADO EPS NOVIEMBRE 24" numFmtId="0">
      <sharedItems count="1">
        <s v="FACTURA PENDIENTE EN PROGRAMACION DE PAGO"/>
      </sharedItems>
    </cacheField>
    <cacheField name="POR PAGAR SAP" numFmtId="165">
      <sharedItems containsSemiMixedTypes="0" containsString="0" containsNumber="1" containsInteger="1" minValue="125500" maxValue="267148"/>
    </cacheField>
    <cacheField name="P. ABIERTAS DOC" numFmtId="0">
      <sharedItems containsSemiMixedTypes="0" containsString="0" containsNumber="1" containsInteger="1" minValue="1222145678" maxValue="4800057780"/>
    </cacheField>
    <cacheField name="VALIDACION ALFA FACT" numFmtId="165">
      <sharedItems/>
    </cacheField>
    <cacheField name="VALOR RADICADO FACT" numFmtId="165">
      <sharedItems containsSemiMixedTypes="0" containsString="0" containsNumber="1" containsInteger="1" minValue="125500" maxValue="2726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125500" maxValue="2726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2-14T00:00:00" maxDate="2022-02-1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228" maxValue="20220228"/>
    </cacheField>
    <cacheField name="F RAD SASS" numFmtId="0">
      <sharedItems containsSemiMixedTypes="0" containsString="0" containsNumber="1" containsInteger="1" minValue="20220214" maxValue="20220214"/>
    </cacheField>
    <cacheField name="VALOR REPORTADO CRICULAR 030" numFmtId="165">
      <sharedItems containsSemiMixedTypes="0" containsString="0" containsNumber="1" containsInteger="1" minValue="125500" maxValue="2726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900529056"/>
    <s v="MEDIFACA IPS SAS"/>
    <s v="KE"/>
    <n v="71002"/>
    <s v="KE_71002"/>
    <s v="900529056_KE_71002"/>
    <s v="KE"/>
    <n v="71002"/>
    <d v="2022-01-17T00:00:00"/>
    <n v="272600"/>
    <n v="272600"/>
    <s v="B)Factura sin saldo ERP"/>
    <x v="0"/>
    <n v="267148"/>
    <n v="4800057780"/>
    <s v="OK"/>
    <n v="272600"/>
    <n v="0"/>
    <n v="0"/>
    <n v="0"/>
    <n v="272600"/>
    <n v="0"/>
    <m/>
    <n v="0"/>
    <m/>
    <n v="0"/>
    <n v="0"/>
    <n v="0"/>
    <m/>
    <m/>
    <d v="2022-02-14T00:00:00"/>
    <m/>
    <n v="2"/>
    <m/>
    <m/>
    <n v="1"/>
    <n v="20220228"/>
    <n v="20220214"/>
    <n v="272600"/>
    <n v="0"/>
    <m/>
  </r>
  <r>
    <n v="900529056"/>
    <s v="MEDIFACA IPS SAS"/>
    <s v="KE"/>
    <n v="73229"/>
    <s v="KE_73229"/>
    <s v="900529056_KE_73229"/>
    <s v="KE"/>
    <n v="73229"/>
    <d v="2022-01-30T00:00:00"/>
    <n v="125500"/>
    <n v="125500"/>
    <s v="B)Factura sin saldo ERP"/>
    <x v="0"/>
    <n v="125500"/>
    <n v="1222145678"/>
    <s v="OK"/>
    <n v="125500"/>
    <n v="0"/>
    <n v="0"/>
    <n v="0"/>
    <n v="125500"/>
    <n v="0"/>
    <m/>
    <n v="0"/>
    <m/>
    <n v="0"/>
    <n v="0"/>
    <n v="0"/>
    <m/>
    <m/>
    <d v="2022-02-14T00:00:00"/>
    <m/>
    <n v="2"/>
    <m/>
    <m/>
    <n v="1"/>
    <n v="20220228"/>
    <n v="20220214"/>
    <n v="1255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numFmtId="165"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2"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2" type="button" dataOnly="0" labelOnly="1" outline="0" axis="axisRow" fieldPosition="0"/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F16" sqref="F16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900529056</v>
      </c>
      <c r="B2" s="1" t="s">
        <v>8</v>
      </c>
      <c r="C2" s="1" t="s">
        <v>9</v>
      </c>
      <c r="D2" s="1">
        <v>71002</v>
      </c>
      <c r="E2" s="4">
        <v>44578.859861111108</v>
      </c>
      <c r="F2" s="4">
        <v>44606.744490740741</v>
      </c>
      <c r="G2" s="5">
        <v>272600</v>
      </c>
      <c r="H2" s="5">
        <v>272600</v>
      </c>
    </row>
    <row r="3" spans="1:8" x14ac:dyDescent="0.25">
      <c r="A3" s="1">
        <v>900529056</v>
      </c>
      <c r="B3" s="1" t="s">
        <v>8</v>
      </c>
      <c r="C3" s="1" t="s">
        <v>9</v>
      </c>
      <c r="D3" s="1">
        <v>73229</v>
      </c>
      <c r="E3" s="4">
        <v>44591.386319444442</v>
      </c>
      <c r="F3" s="4">
        <v>44606.744490740741</v>
      </c>
      <c r="G3" s="5">
        <v>125500</v>
      </c>
      <c r="H3" s="5">
        <v>125500</v>
      </c>
    </row>
    <row r="4" spans="1:8" x14ac:dyDescent="0.25">
      <c r="A4" s="1"/>
      <c r="B4" s="1"/>
      <c r="C4" s="1"/>
      <c r="D4" s="1"/>
      <c r="E4" s="1"/>
      <c r="F4" s="1"/>
      <c r="G4" s="1"/>
      <c r="H4" s="6">
        <f>SUM(H2:H3)</f>
        <v>398100</v>
      </c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"/>
  <sheetViews>
    <sheetView showGridLines="0" workbookViewId="0">
      <selection activeCell="A2" sqref="A2"/>
    </sheetView>
  </sheetViews>
  <sheetFormatPr baseColWidth="10" defaultRowHeight="15" x14ac:dyDescent="0.25"/>
  <cols>
    <col min="2" max="2" width="17.28515625" bestFit="1" customWidth="1"/>
    <col min="6" max="6" width="19.28515625" bestFit="1" customWidth="1"/>
    <col min="12" max="12" width="16.42578125" customWidth="1"/>
    <col min="13" max="13" width="47" bestFit="1" customWidth="1"/>
    <col min="14" max="14" width="12.5703125" bestFit="1" customWidth="1"/>
  </cols>
  <sheetData>
    <row r="1" spans="1:41" x14ac:dyDescent="0.25">
      <c r="J1" s="57">
        <f>SUBTOTAL(9,J3:J4)</f>
        <v>398100</v>
      </c>
      <c r="K1" s="57">
        <f>SUBTOTAL(9,K3:K4)</f>
        <v>398100</v>
      </c>
    </row>
    <row r="2" spans="1:41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2" t="s">
        <v>38</v>
      </c>
      <c r="F2" s="49" t="s">
        <v>39</v>
      </c>
      <c r="G2" s="2" t="s">
        <v>40</v>
      </c>
      <c r="H2" s="2" t="s">
        <v>41</v>
      </c>
      <c r="I2" s="2" t="s">
        <v>42</v>
      </c>
      <c r="J2" s="50" t="s">
        <v>43</v>
      </c>
      <c r="K2" s="50" t="s">
        <v>44</v>
      </c>
      <c r="L2" s="2" t="s">
        <v>45</v>
      </c>
      <c r="M2" s="51" t="s">
        <v>46</v>
      </c>
      <c r="N2" s="51" t="s">
        <v>47</v>
      </c>
      <c r="O2" s="51" t="s">
        <v>48</v>
      </c>
      <c r="P2" s="50" t="s">
        <v>49</v>
      </c>
      <c r="Q2" s="50" t="s">
        <v>50</v>
      </c>
      <c r="R2" s="53" t="s">
        <v>51</v>
      </c>
      <c r="S2" s="53" t="s">
        <v>52</v>
      </c>
      <c r="T2" s="50" t="s">
        <v>53</v>
      </c>
      <c r="U2" s="50" t="s">
        <v>54</v>
      </c>
      <c r="V2" s="54" t="s">
        <v>55</v>
      </c>
      <c r="W2" s="54" t="s">
        <v>56</v>
      </c>
      <c r="X2" s="54" t="s">
        <v>57</v>
      </c>
      <c r="Y2" s="54" t="s">
        <v>58</v>
      </c>
      <c r="Z2" s="50" t="s">
        <v>59</v>
      </c>
      <c r="AA2" s="52" t="s">
        <v>60</v>
      </c>
      <c r="AB2" s="52" t="s">
        <v>61</v>
      </c>
      <c r="AC2" s="51" t="s">
        <v>62</v>
      </c>
      <c r="AD2" s="51" t="s">
        <v>63</v>
      </c>
      <c r="AE2" s="2" t="s">
        <v>64</v>
      </c>
      <c r="AF2" s="2" t="s">
        <v>65</v>
      </c>
      <c r="AG2" s="49" t="s">
        <v>66</v>
      </c>
      <c r="AH2" s="2" t="s">
        <v>67</v>
      </c>
      <c r="AI2" s="2" t="s">
        <v>68</v>
      </c>
      <c r="AJ2" s="2" t="s">
        <v>69</v>
      </c>
      <c r="AK2" s="2" t="s">
        <v>70</v>
      </c>
      <c r="AL2" s="2" t="s">
        <v>71</v>
      </c>
      <c r="AM2" s="50" t="s">
        <v>72</v>
      </c>
      <c r="AN2" s="50" t="s">
        <v>73</v>
      </c>
      <c r="AO2" s="2" t="s">
        <v>74</v>
      </c>
    </row>
    <row r="3" spans="1:41" x14ac:dyDescent="0.25">
      <c r="A3" s="1">
        <v>900529056</v>
      </c>
      <c r="B3" s="1" t="s">
        <v>8</v>
      </c>
      <c r="C3" s="1" t="s">
        <v>9</v>
      </c>
      <c r="D3" s="1">
        <v>71002</v>
      </c>
      <c r="E3" s="1" t="s">
        <v>75</v>
      </c>
      <c r="F3" s="1" t="s">
        <v>76</v>
      </c>
      <c r="G3" s="1" t="s">
        <v>9</v>
      </c>
      <c r="H3" s="1">
        <v>71002</v>
      </c>
      <c r="I3" s="55">
        <v>44578</v>
      </c>
      <c r="J3" s="5">
        <v>272600</v>
      </c>
      <c r="K3" s="5">
        <v>272600</v>
      </c>
      <c r="L3" s="1" t="s">
        <v>77</v>
      </c>
      <c r="M3" s="1" t="s">
        <v>83</v>
      </c>
      <c r="N3" s="5">
        <v>267148</v>
      </c>
      <c r="O3" s="1">
        <v>4800057780</v>
      </c>
      <c r="P3" s="5" t="s">
        <v>78</v>
      </c>
      <c r="Q3" s="5">
        <v>272600</v>
      </c>
      <c r="R3" s="5">
        <v>0</v>
      </c>
      <c r="S3" s="5">
        <v>0</v>
      </c>
      <c r="T3" s="5">
        <v>0</v>
      </c>
      <c r="U3" s="5">
        <v>272600</v>
      </c>
      <c r="V3" s="5">
        <v>0</v>
      </c>
      <c r="W3" s="1"/>
      <c r="X3" s="5">
        <v>0</v>
      </c>
      <c r="Y3" s="1"/>
      <c r="Z3" s="5">
        <v>0</v>
      </c>
      <c r="AA3" s="5">
        <v>0</v>
      </c>
      <c r="AB3" s="5">
        <v>0</v>
      </c>
      <c r="AC3" s="1"/>
      <c r="AD3" s="1"/>
      <c r="AE3" s="55">
        <v>44606</v>
      </c>
      <c r="AF3" s="1"/>
      <c r="AG3" s="1">
        <v>2</v>
      </c>
      <c r="AH3" s="1"/>
      <c r="AI3" s="1"/>
      <c r="AJ3" s="1">
        <v>1</v>
      </c>
      <c r="AK3" s="1">
        <v>20220228</v>
      </c>
      <c r="AL3" s="1">
        <v>20220214</v>
      </c>
      <c r="AM3" s="5">
        <v>272600</v>
      </c>
      <c r="AN3" s="5">
        <v>0</v>
      </c>
      <c r="AO3" s="1"/>
    </row>
    <row r="4" spans="1:41" x14ac:dyDescent="0.25">
      <c r="A4" s="1">
        <v>900529056</v>
      </c>
      <c r="B4" s="1" t="s">
        <v>8</v>
      </c>
      <c r="C4" s="1" t="s">
        <v>9</v>
      </c>
      <c r="D4" s="1">
        <v>73229</v>
      </c>
      <c r="E4" s="1" t="s">
        <v>79</v>
      </c>
      <c r="F4" s="1" t="s">
        <v>80</v>
      </c>
      <c r="G4" s="1" t="s">
        <v>9</v>
      </c>
      <c r="H4" s="1">
        <v>73229</v>
      </c>
      <c r="I4" s="55">
        <v>44591</v>
      </c>
      <c r="J4" s="5">
        <v>125500</v>
      </c>
      <c r="K4" s="5">
        <v>125500</v>
      </c>
      <c r="L4" s="1" t="s">
        <v>77</v>
      </c>
      <c r="M4" s="1" t="s">
        <v>83</v>
      </c>
      <c r="N4" s="5">
        <v>125500</v>
      </c>
      <c r="O4" s="1">
        <v>1222145678</v>
      </c>
      <c r="P4" s="5" t="s">
        <v>78</v>
      </c>
      <c r="Q4" s="5">
        <v>125500</v>
      </c>
      <c r="R4" s="5">
        <v>0</v>
      </c>
      <c r="S4" s="5">
        <v>0</v>
      </c>
      <c r="T4" s="5">
        <v>0</v>
      </c>
      <c r="U4" s="5">
        <v>125500</v>
      </c>
      <c r="V4" s="5">
        <v>0</v>
      </c>
      <c r="W4" s="1"/>
      <c r="X4" s="5">
        <v>0</v>
      </c>
      <c r="Y4" s="1"/>
      <c r="Z4" s="5">
        <v>0</v>
      </c>
      <c r="AA4" s="5">
        <v>0</v>
      </c>
      <c r="AB4" s="5">
        <v>0</v>
      </c>
      <c r="AC4" s="1"/>
      <c r="AD4" s="1"/>
      <c r="AE4" s="55">
        <v>44606</v>
      </c>
      <c r="AF4" s="1"/>
      <c r="AG4" s="1">
        <v>2</v>
      </c>
      <c r="AH4" s="1"/>
      <c r="AI4" s="1"/>
      <c r="AJ4" s="1">
        <v>1</v>
      </c>
      <c r="AK4" s="1">
        <v>20220228</v>
      </c>
      <c r="AL4" s="1">
        <v>20220214</v>
      </c>
      <c r="AM4" s="5">
        <v>125500</v>
      </c>
      <c r="AN4" s="5">
        <v>0</v>
      </c>
      <c r="AO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47" bestFit="1" customWidth="1"/>
    <col min="2" max="2" width="12.7109375" style="58" bestFit="1" customWidth="1"/>
    <col min="3" max="3" width="15" style="56" bestFit="1" customWidth="1"/>
  </cols>
  <sheetData>
    <row r="3" spans="1:3" x14ac:dyDescent="0.25">
      <c r="A3" s="59" t="s">
        <v>85</v>
      </c>
      <c r="B3" s="60" t="s">
        <v>86</v>
      </c>
      <c r="C3" s="61" t="s">
        <v>87</v>
      </c>
    </row>
    <row r="4" spans="1:3" x14ac:dyDescent="0.25">
      <c r="A4" s="62" t="s">
        <v>83</v>
      </c>
      <c r="B4" s="63">
        <v>2</v>
      </c>
      <c r="C4" s="64">
        <v>398100</v>
      </c>
    </row>
    <row r="5" spans="1:3" x14ac:dyDescent="0.25">
      <c r="A5" s="65" t="s">
        <v>84</v>
      </c>
      <c r="B5" s="66">
        <v>2</v>
      </c>
      <c r="C5" s="67">
        <v>398100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P23" sqref="P23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10</v>
      </c>
      <c r="E2" s="11"/>
      <c r="F2" s="11"/>
      <c r="G2" s="11"/>
      <c r="H2" s="11"/>
      <c r="I2" s="12"/>
      <c r="J2" s="13" t="s">
        <v>11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12</v>
      </c>
      <c r="E4" s="11"/>
      <c r="F4" s="11"/>
      <c r="G4" s="11"/>
      <c r="H4" s="11"/>
      <c r="I4" s="12"/>
      <c r="J4" s="13" t="s">
        <v>13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14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81</v>
      </c>
      <c r="J12" s="27"/>
    </row>
    <row r="13" spans="2:10" x14ac:dyDescent="0.2">
      <c r="B13" s="26"/>
      <c r="C13" s="28" t="s">
        <v>82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88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15</v>
      </c>
      <c r="D17" s="29"/>
      <c r="H17" s="31" t="s">
        <v>16</v>
      </c>
      <c r="I17" s="31" t="s">
        <v>17</v>
      </c>
      <c r="J17" s="27"/>
    </row>
    <row r="18" spans="2:10" x14ac:dyDescent="0.2">
      <c r="B18" s="26"/>
      <c r="C18" s="28" t="s">
        <v>18</v>
      </c>
      <c r="D18" s="28"/>
      <c r="E18" s="28"/>
      <c r="F18" s="28"/>
      <c r="H18" s="32">
        <v>2</v>
      </c>
      <c r="I18" s="68">
        <v>398100</v>
      </c>
      <c r="J18" s="27"/>
    </row>
    <row r="19" spans="2:10" x14ac:dyDescent="0.2">
      <c r="B19" s="26"/>
      <c r="C19" s="7" t="s">
        <v>19</v>
      </c>
      <c r="H19" s="33">
        <v>0</v>
      </c>
      <c r="I19" s="34">
        <v>0</v>
      </c>
      <c r="J19" s="27"/>
    </row>
    <row r="20" spans="2:10" x14ac:dyDescent="0.2">
      <c r="B20" s="26"/>
      <c r="C20" s="7" t="s">
        <v>20</v>
      </c>
      <c r="H20" s="33">
        <v>0</v>
      </c>
      <c r="I20" s="34">
        <v>0</v>
      </c>
      <c r="J20" s="27"/>
    </row>
    <row r="21" spans="2:10" x14ac:dyDescent="0.2">
      <c r="B21" s="26"/>
      <c r="C21" s="7" t="s">
        <v>21</v>
      </c>
      <c r="H21" s="33">
        <v>0</v>
      </c>
      <c r="I21" s="35">
        <v>0</v>
      </c>
      <c r="J21" s="27"/>
    </row>
    <row r="22" spans="2:10" x14ac:dyDescent="0.2">
      <c r="B22" s="26"/>
      <c r="C22" s="7" t="s">
        <v>22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23</v>
      </c>
      <c r="H23" s="36">
        <v>0</v>
      </c>
      <c r="I23" s="37">
        <v>0</v>
      </c>
      <c r="J23" s="27"/>
    </row>
    <row r="24" spans="2:10" x14ac:dyDescent="0.2">
      <c r="B24" s="26"/>
      <c r="C24" s="28" t="s">
        <v>24</v>
      </c>
      <c r="D24" s="28"/>
      <c r="E24" s="28"/>
      <c r="F24" s="28"/>
      <c r="H24" s="32">
        <f>H19+H20+H21+H22+H23</f>
        <v>0</v>
      </c>
      <c r="I24" s="38">
        <f>I19+I20+I21+I22+I23</f>
        <v>0</v>
      </c>
      <c r="J24" s="27"/>
    </row>
    <row r="25" spans="2:10" x14ac:dyDescent="0.2">
      <c r="B25" s="26"/>
      <c r="C25" s="7" t="s">
        <v>25</v>
      </c>
      <c r="H25" s="33">
        <v>2</v>
      </c>
      <c r="I25" s="34">
        <v>398100</v>
      </c>
      <c r="J25" s="27"/>
    </row>
    <row r="26" spans="2:10" x14ac:dyDescent="0.2">
      <c r="B26" s="26"/>
      <c r="C26" s="7" t="s">
        <v>26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27</v>
      </c>
      <c r="H27" s="36">
        <v>0</v>
      </c>
      <c r="I27" s="37">
        <v>0</v>
      </c>
      <c r="J27" s="27"/>
    </row>
    <row r="28" spans="2:10" x14ac:dyDescent="0.2">
      <c r="B28" s="26"/>
      <c r="C28" s="28" t="s">
        <v>28</v>
      </c>
      <c r="D28" s="28"/>
      <c r="E28" s="28"/>
      <c r="F28" s="28"/>
      <c r="H28" s="32">
        <f>H25+H26+H27</f>
        <v>2</v>
      </c>
      <c r="I28" s="38">
        <f>I25+I26+I27</f>
        <v>398100</v>
      </c>
      <c r="J28" s="27"/>
    </row>
    <row r="29" spans="2:10" ht="13.5" thickBot="1" x14ac:dyDescent="0.25">
      <c r="B29" s="26"/>
      <c r="C29" s="7" t="s">
        <v>29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30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31</v>
      </c>
      <c r="D32" s="28"/>
      <c r="H32" s="40">
        <f>H24+H28+H30</f>
        <v>2</v>
      </c>
      <c r="I32" s="41">
        <f>I24+I28+I30</f>
        <v>398100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32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33</v>
      </c>
      <c r="G39" s="45" t="s">
        <v>34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B388A6F4E636D45B0FB0307A218C374" ma:contentTypeVersion="15" ma:contentTypeDescription="Crear nuevo documento." ma:contentTypeScope="" ma:versionID="fcd58bb8a092182fcabad7042cc5ab0d">
  <xsd:schema xmlns:xsd="http://www.w3.org/2001/XMLSchema" xmlns:xs="http://www.w3.org/2001/XMLSchema" xmlns:p="http://schemas.microsoft.com/office/2006/metadata/properties" xmlns:ns2="d49c14fa-2942-47a5-b3cb-d0e672a2b34f" xmlns:ns3="186efcd1-a373-40f1-b3f1-d4e013b438ef" targetNamespace="http://schemas.microsoft.com/office/2006/metadata/properties" ma:root="true" ma:fieldsID="b5fa41cfffaa691124ce5e3620c94073" ns2:_="" ns3:_="">
    <xsd:import namespace="d49c14fa-2942-47a5-b3cb-d0e672a2b34f"/>
    <xsd:import namespace="186efcd1-a373-40f1-b3f1-d4e013b438e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9c14fa-2942-47a5-b3cb-d0e672a2b3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218632d-9752-41d9-9091-8a3b905af57a}" ma:internalName="TaxCatchAll" ma:showField="CatchAllData" ma:web="d49c14fa-2942-47a5-b3cb-d0e672a2b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6efcd1-a373-40f1-b3f1-d4e013b438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3c153a44-a29e-4623-96e7-e33f292a98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86F6DC-9A3D-45A2-BCF5-07E3BD0B51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CD1C11-10EE-460F-97D7-B36161C86F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9c14fa-2942-47a5-b3cb-d0e672a2b34f"/>
    <ds:schemaRef ds:uri="186efcd1-a373-40f1-b3f1-d4e013b438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2022-11-24T13:57:21Z</dcterms:modified>
</cp:coreProperties>
</file>