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145767 ESE SUROCCIDENTE FLORENCIA CAQUETA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FACTURA'!$A$2:$AR$29</definedName>
  </definedNames>
  <calcPr calcId="152511"/>
  <pivotCaches>
    <pivotCache cacheId="5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" i="3" l="1"/>
  <c r="J1" i="3"/>
  <c r="I30" i="2" l="1"/>
  <c r="H30" i="2"/>
  <c r="I28" i="2"/>
  <c r="H28" i="2"/>
  <c r="I24" i="2"/>
  <c r="H24" i="2"/>
  <c r="H32" i="2" l="1"/>
  <c r="I32" i="2"/>
  <c r="E11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14" i="1"/>
</calcChain>
</file>

<file path=xl/sharedStrings.xml><?xml version="1.0" encoding="utf-8"?>
<sst xmlns="http://schemas.openxmlformats.org/spreadsheetml/2006/main" count="484" uniqueCount="261">
  <si>
    <t>NOMBRE IPS: E.S.E. SUROCCIDENTE</t>
  </si>
  <si>
    <t>NIT: 900145767-8</t>
  </si>
  <si>
    <t>CORREO: cartera@esesuroccidente-cauca.gov.co</t>
  </si>
  <si>
    <t>PREFIJO</t>
  </si>
  <si>
    <t>No. FACTURA</t>
  </si>
  <si>
    <t>FECHA</t>
  </si>
  <si>
    <t>RADICACION</t>
  </si>
  <si>
    <t>CONTRATO</t>
  </si>
  <si>
    <t>PACIENTE</t>
  </si>
  <si>
    <t>IDENTIFICACION</t>
  </si>
  <si>
    <t>VALOR FACTURA</t>
  </si>
  <si>
    <t>ABONO</t>
  </si>
  <si>
    <t>GLOSA</t>
  </si>
  <si>
    <t>SALDO</t>
  </si>
  <si>
    <t>FVE</t>
  </si>
  <si>
    <t>FEAR</t>
  </si>
  <si>
    <t>FEFL</t>
  </si>
  <si>
    <t>FEME</t>
  </si>
  <si>
    <t>FEBA</t>
  </si>
  <si>
    <t>FEBO</t>
  </si>
  <si>
    <t>FELE</t>
  </si>
  <si>
    <t>14-Sep-2015</t>
  </si>
  <si>
    <t>12-Nov-2019</t>
  </si>
  <si>
    <t xml:space="preserve"> 6-Dic-2019</t>
  </si>
  <si>
    <t xml:space="preserve"> 6-Jun-2020</t>
  </si>
  <si>
    <t xml:space="preserve"> 6-Jul-2020</t>
  </si>
  <si>
    <t xml:space="preserve"> 7-Ago-2020</t>
  </si>
  <si>
    <t xml:space="preserve"> 4-Dic-2020</t>
  </si>
  <si>
    <t>31-Dic-2020</t>
  </si>
  <si>
    <t>31-Ene-2021</t>
  </si>
  <si>
    <t>28-Feb-2021</t>
  </si>
  <si>
    <t>30-Abr-2021</t>
  </si>
  <si>
    <t>30-Jun-2021</t>
  </si>
  <si>
    <t>31-Jul-2021</t>
  </si>
  <si>
    <t>31-Ago-2021</t>
  </si>
  <si>
    <t>31-Oct-2021</t>
  </si>
  <si>
    <t>31-Jul-2022</t>
  </si>
  <si>
    <t>31-Ago-2022</t>
  </si>
  <si>
    <t>30-Sep-2022</t>
  </si>
  <si>
    <t>31-Ago-2015</t>
  </si>
  <si>
    <t>31-Oct-2019</t>
  </si>
  <si>
    <t>30-Nov-2019</t>
  </si>
  <si>
    <t>31-May-2020</t>
  </si>
  <si>
    <t>30-Jun-2020</t>
  </si>
  <si>
    <t>31-Jul-2020</t>
  </si>
  <si>
    <t>30-Nov-2020</t>
  </si>
  <si>
    <t>14-Dic-2020</t>
  </si>
  <si>
    <t xml:space="preserve"> 7-Ene-2021</t>
  </si>
  <si>
    <t>10-Feb-2021</t>
  </si>
  <si>
    <t>14-Feb-2021</t>
  </si>
  <si>
    <t>26-Abr-2021</t>
  </si>
  <si>
    <t>29-Abr-2021</t>
  </si>
  <si>
    <t>22-Jun-2021</t>
  </si>
  <si>
    <t>27-Jul-2021</t>
  </si>
  <si>
    <t>28-Jul-2021</t>
  </si>
  <si>
    <t xml:space="preserve"> 3-Jul-2021</t>
  </si>
  <si>
    <t xml:space="preserve"> 5-Ago-2021</t>
  </si>
  <si>
    <t>21-Ago-2021</t>
  </si>
  <si>
    <t>12-Oct-2021</t>
  </si>
  <si>
    <t>20-Oct-2021</t>
  </si>
  <si>
    <t>12-Jul-2022</t>
  </si>
  <si>
    <t xml:space="preserve"> 5-Jul-2022</t>
  </si>
  <si>
    <t>22-Jul-2022</t>
  </si>
  <si>
    <t>23-Ago-2022</t>
  </si>
  <si>
    <t xml:space="preserve"> 2-Sep-2022</t>
  </si>
  <si>
    <t xml:space="preserve"> 5-Sep-2022</t>
  </si>
  <si>
    <t xml:space="preserve">COMFENALCO_ESE </t>
  </si>
  <si>
    <t>COMFEVALLE_EVEN</t>
  </si>
  <si>
    <t xml:space="preserve">COMFENALC_SUBS </t>
  </si>
  <si>
    <t xml:space="preserve">RES_521_CON    </t>
  </si>
  <si>
    <t xml:space="preserve">CASTILLO             PONCE                VICTOR               VIDAL                 </t>
  </si>
  <si>
    <t xml:space="preserve">CC 98351387              </t>
  </si>
  <si>
    <t xml:space="preserve">FERNANDEZ            FUENTES              ALVARO                                     </t>
  </si>
  <si>
    <t xml:space="preserve">CC 4709130               </t>
  </si>
  <si>
    <t xml:space="preserve">MOLINA               TORRES               KEVIN                STEVEN                </t>
  </si>
  <si>
    <t xml:space="preserve">CC 1143962262            </t>
  </si>
  <si>
    <t xml:space="preserve">NUPAN                DELGADO              JULIETH              ALEXANDRA             </t>
  </si>
  <si>
    <t xml:space="preserve">CC 1006843658            </t>
  </si>
  <si>
    <t xml:space="preserve">VILLADIEGO           GUERRA               JORGE                IVAN                  </t>
  </si>
  <si>
    <t xml:space="preserve">CC 78705970              </t>
  </si>
  <si>
    <t xml:space="preserve">BORJA                ACHICANOY            ANNIE                SOPHIA                </t>
  </si>
  <si>
    <t xml:space="preserve">RC 1116382620            </t>
  </si>
  <si>
    <t xml:space="preserve">GUZMAN               ORTEGA               ISABELLA                                   </t>
  </si>
  <si>
    <t xml:space="preserve">RC 1111566956            </t>
  </si>
  <si>
    <t xml:space="preserve">FUENTES              GRIJALBA             JENNY                                      </t>
  </si>
  <si>
    <t xml:space="preserve">CC 1144044846            </t>
  </si>
  <si>
    <t xml:space="preserve">BENITEZ              BRAVO                VALERIE                                    </t>
  </si>
  <si>
    <t xml:space="preserve">RC 1109195365            </t>
  </si>
  <si>
    <t xml:space="preserve">CASTAÑEDA                                 MARTHA               LUCIA                 </t>
  </si>
  <si>
    <t xml:space="preserve">CC 31290913              </t>
  </si>
  <si>
    <t xml:space="preserve">LOPEZ                KLINGER              LESLIE               KARINE                </t>
  </si>
  <si>
    <t xml:space="preserve">CC 1151945544            </t>
  </si>
  <si>
    <t xml:space="preserve">PEREZ                VARGAS               LINA                 MARCELA               </t>
  </si>
  <si>
    <t xml:space="preserve">CC 1144205879            </t>
  </si>
  <si>
    <t xml:space="preserve">BOLAÑOS              QUINAYAS             LAURA                ISABELA               </t>
  </si>
  <si>
    <t xml:space="preserve">RC 1143998404            </t>
  </si>
  <si>
    <t xml:space="preserve">CASTELLANOS          SANCHEZ              CAMILO               ANDRES                </t>
  </si>
  <si>
    <t xml:space="preserve">CC 14676479              </t>
  </si>
  <si>
    <t xml:space="preserve">URRESTY              ESCARPETA            ANTONELLA                                  </t>
  </si>
  <si>
    <t xml:space="preserve">RC 1241440154            </t>
  </si>
  <si>
    <t xml:space="preserve">DIAZ                 BOLAÑOS              ANDERSON                                   </t>
  </si>
  <si>
    <t xml:space="preserve">CC 1059534197            </t>
  </si>
  <si>
    <t xml:space="preserve">GIRALDO              SUAREZ               MADELYN              ARIANA                </t>
  </si>
  <si>
    <t xml:space="preserve">RC 1114961706            </t>
  </si>
  <si>
    <t xml:space="preserve">SOLANO               BRAVO                HAZEL                                      </t>
  </si>
  <si>
    <t xml:space="preserve">RC 1112063159            </t>
  </si>
  <si>
    <t>EPS: COMFENALCO VALLE EPS</t>
  </si>
  <si>
    <t>CORTE: 30/09/2022</t>
  </si>
  <si>
    <t>NIT</t>
  </si>
  <si>
    <t>NOMBRE ENTIDAD</t>
  </si>
  <si>
    <t>E.S.E SUROCCIDENTE</t>
  </si>
  <si>
    <t xml:space="preserve">TOTAL CARTERA: </t>
  </si>
  <si>
    <t>APOYO CARTERA : LILIANA VELASCO</t>
  </si>
  <si>
    <t>TEL: 3174541319</t>
  </si>
  <si>
    <t>FECHA DE ENVIO: 15/11/22</t>
  </si>
  <si>
    <t>FOR-CSA-018</t>
  </si>
  <si>
    <t>HOJA 1 DE 2</t>
  </si>
  <si>
    <t>RESUMEN DE CARTERA REVISADA POR LA EPS</t>
  </si>
  <si>
    <t>VERSION 1</t>
  </si>
  <si>
    <t>SANTIAGO DE CALI , NOVIEMBRE 17 DE 2022</t>
  </si>
  <si>
    <t>Con Corte al dia :31/10/2022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</si>
  <si>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</si>
  <si>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</si>
  <si>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</si>
  <si>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</si>
  <si>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</si>
  <si>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</si>
  <si>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</si>
  <si>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</si>
  <si>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</si>
  <si>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</si>
  <si>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</si>
  <si>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</si>
  <si>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</si>
  <si>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</si>
  <si>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</si>
  <si>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</si>
  <si>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</si>
  <si>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</si>
  <si>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</si>
  <si>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</si>
  <si>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</si>
  <si>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</si>
  <si>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</si>
  <si>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</si>
  <si>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</si>
  <si>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</si>
  <si>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</si>
  <si>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</si>
  <si>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</si>
  <si>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</si>
  <si>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</si>
  <si>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17</t>
  </si>
  <si>
    <t>ESTADO VAGLO</t>
  </si>
  <si>
    <t>VALOR VAGLO</t>
  </si>
  <si>
    <t>DETALLE VAGLO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</si>
  <si>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</si>
  <si>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</si>
  <si>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</si>
  <si>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</si>
  <si>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</si>
  <si>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</si>
  <si>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</si>
  <si>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</si>
  <si>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</si>
  <si>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</si>
  <si>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</si>
  <si>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</si>
  <si>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</si>
  <si>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</si>
  <si>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</si>
  <si>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</si>
  <si>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</si>
  <si>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</si>
  <si>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</si>
  <si>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</si>
  <si>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</si>
  <si>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</si>
  <si>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</si>
  <si>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</si>
  <si>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</si>
  <si>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</si>
  <si>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</si>
  <si>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</si>
  <si>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FEAR_72249</t>
  </si>
  <si>
    <t>900145767_FEAR_72249</t>
  </si>
  <si>
    <t>A)Factura no radicada en ERP</t>
  </si>
  <si>
    <t>no_cruza</t>
  </si>
  <si>
    <t>FEFL_25321</t>
  </si>
  <si>
    <t>900145767_FEFL_25321</t>
  </si>
  <si>
    <t>FEFL_25377</t>
  </si>
  <si>
    <t>900145767_FEFL_25377</t>
  </si>
  <si>
    <t>FEME_43546</t>
  </si>
  <si>
    <t>900145767_FEME_43546</t>
  </si>
  <si>
    <t>FEAR_60709</t>
  </si>
  <si>
    <t>900145767_FEAR_60709</t>
  </si>
  <si>
    <t>FEBA_63516</t>
  </si>
  <si>
    <t>900145767_FEBA_63516</t>
  </si>
  <si>
    <t>FEAR_37878</t>
  </si>
  <si>
    <t>900145767_FEAR_37878</t>
  </si>
  <si>
    <t>FEME_30018</t>
  </si>
  <si>
    <t>900145767_FEME_30018</t>
  </si>
  <si>
    <t>FVE_21389</t>
  </si>
  <si>
    <t>900145767_FVE_21389</t>
  </si>
  <si>
    <t>FVE_21505</t>
  </si>
  <si>
    <t>900145767_FVE_21505</t>
  </si>
  <si>
    <t>FVE_22173</t>
  </si>
  <si>
    <t>900145767_FVE_22173</t>
  </si>
  <si>
    <t>FVE_22298</t>
  </si>
  <si>
    <t>900145767_FVE_22298</t>
  </si>
  <si>
    <t>FVE_22485</t>
  </si>
  <si>
    <t>900145767_FVE_22485</t>
  </si>
  <si>
    <t>FVE_23045</t>
  </si>
  <si>
    <t>900145767_FVE_23045</t>
  </si>
  <si>
    <t>FEAR_4585</t>
  </si>
  <si>
    <t>900145767_FEAR_4585</t>
  </si>
  <si>
    <t>FEBO_52454</t>
  </si>
  <si>
    <t>900145767_FEBO_52454</t>
  </si>
  <si>
    <t>B)Factura sin saldo ERP</t>
  </si>
  <si>
    <t>OK</t>
  </si>
  <si>
    <t>FELE_7096</t>
  </si>
  <si>
    <t>900145767_FELE_7096</t>
  </si>
  <si>
    <t>FEFL_3429</t>
  </si>
  <si>
    <t>900145767_FEFL_3429</t>
  </si>
  <si>
    <t>FEAR_16470</t>
  </si>
  <si>
    <t>900145767_FEAR_16470</t>
  </si>
  <si>
    <t>FEME_12539</t>
  </si>
  <si>
    <t>900145767_FEME_12539</t>
  </si>
  <si>
    <t>FEME_55036</t>
  </si>
  <si>
    <t>900145767_FEME_55036</t>
  </si>
  <si>
    <t>FEAR_73991</t>
  </si>
  <si>
    <t>900145767_FEAR_73991</t>
  </si>
  <si>
    <t>FEAR_74060</t>
  </si>
  <si>
    <t>900145767_FEAR_74060</t>
  </si>
  <si>
    <t>FVE_16834</t>
  </si>
  <si>
    <t>900145767_FVE_16834</t>
  </si>
  <si>
    <t>B)Factura sin saldo ERP/conciliar diferencia valor de factura</t>
  </si>
  <si>
    <t>FEME_54576</t>
  </si>
  <si>
    <t>900145767_FEME_54576</t>
  </si>
  <si>
    <t>C)Glosas total pendiente por respuesta de IPS</t>
  </si>
  <si>
    <t>FACTURA DEVUELTA</t>
  </si>
  <si>
    <t>DEVOLUCION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</si>
  <si>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</si>
  <si>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PAIWEB: Se hace dev de fact con soportes completos yoriginales, NO se evidencia registro del usuario en elPAIWEB. Favor verificar para tramite de pago.NANCY</t>
  </si>
  <si>
    <t>SI</t>
  </si>
  <si>
    <t>FEBA_72425</t>
  </si>
  <si>
    <t>900145767_FEBA_72425</t>
  </si>
  <si>
    <t>FEAR_53582</t>
  </si>
  <si>
    <t>900145767_FEAR_53582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</si>
  <si>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</si>
  <si>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hace dev de fact con soportes completos y originales,ya que no se evidencia registro del usuario en elPAI WEB. Favor verificar para tramite de pago.NC</t>
  </si>
  <si>
    <t>FACTURA NO RADICADA</t>
  </si>
  <si>
    <t>FACTURA PENDIENTE EN PROGRAMACION DE PAGO</t>
  </si>
  <si>
    <t>FACTURA CANCELADA</t>
  </si>
  <si>
    <t>NIT: 900145767</t>
  </si>
  <si>
    <t>Señores : E.S.E SUROCCIDENTE FLORENCIA CAQUETA</t>
  </si>
  <si>
    <t>A continuacion me permito remitir nuestra respuesta al estado de cartera presentado en la fecha: 17/11/2022</t>
  </si>
  <si>
    <t>Total general</t>
  </si>
  <si>
    <t>Tipificación</t>
  </si>
  <si>
    <t>Cant Facturas</t>
  </si>
  <si>
    <t>Saldo Facturas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</si>
</sst>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4" fontId="0" fillId="0" borderId="1" xfId="0" applyNumberFormat="1" applyBorder="1"/>
    <xf numFmtId="0" fontId="0" fillId="0" borderId="1" xfId="0" applyBorder="1"/>
    <xf numFmtId="0" fontId="0" fillId="0" borderId="1" xfId="0" applyNumberFormat="1" applyBorder="1"/>
    <xf numFmtId="4" fontId="0" fillId="0" borderId="2" xfId="0" applyNumberFormat="1" applyBorder="1"/>
    <xf numFmtId="0" fontId="0" fillId="0" borderId="2" xfId="0" applyNumberFormat="1" applyBorder="1"/>
    <xf numFmtId="4" fontId="2" fillId="2" borderId="1" xfId="0" applyNumberFormat="1" applyFont="1" applyFill="1" applyBorder="1"/>
    <xf numFmtId="0" fontId="3" fillId="0" borderId="0" xfId="2" applyFont="1"/>
    <xf numFmtId="0" fontId="3" fillId="0" borderId="3" xfId="2" applyFont="1" applyBorder="1" applyAlignment="1">
      <alignment horizontal="centerContinuous"/>
    </xf>
    <xf numFmtId="0" fontId="3" fillId="0" borderId="4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 vertical="center"/>
    </xf>
    <xf numFmtId="0" fontId="4" fillId="0" borderId="5" xfId="2" applyFont="1" applyBorder="1" applyAlignment="1">
      <alignment horizontal="centerContinuous" vertical="center"/>
    </xf>
    <xf numFmtId="0" fontId="4" fillId="0" borderId="4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/>
    </xf>
    <xf numFmtId="0" fontId="3" fillId="0" borderId="8" xfId="2" applyFont="1" applyBorder="1" applyAlignment="1">
      <alignment horizontal="centerContinuous"/>
    </xf>
    <xf numFmtId="0" fontId="4" fillId="0" borderId="9" xfId="2" applyFont="1" applyBorder="1" applyAlignment="1">
      <alignment horizontal="centerContinuous" vertical="center"/>
    </xf>
    <xf numFmtId="0" fontId="4" fillId="0" borderId="10" xfId="2" applyFont="1" applyBorder="1" applyAlignment="1">
      <alignment horizontal="centerContinuous" vertical="center"/>
    </xf>
    <xf numFmtId="0" fontId="4" fillId="0" borderId="11" xfId="2" applyFont="1" applyBorder="1" applyAlignment="1">
      <alignment horizontal="centerContinuous" vertical="center"/>
    </xf>
    <xf numFmtId="0" fontId="4" fillId="0" borderId="12" xfId="2" applyFont="1" applyBorder="1" applyAlignment="1">
      <alignment horizontal="centerContinuous" vertical="center"/>
    </xf>
    <xf numFmtId="0" fontId="4" fillId="0" borderId="7" xfId="2" applyFont="1" applyBorder="1" applyAlignment="1">
      <alignment horizontal="centerContinuous" vertical="center"/>
    </xf>
    <xf numFmtId="0" fontId="4" fillId="0" borderId="0" xfId="2" applyFont="1" applyAlignment="1">
      <alignment horizontal="centerContinuous" vertical="center"/>
    </xf>
    <xf numFmtId="0" fontId="4" fillId="0" borderId="8" xfId="2" applyFont="1" applyBorder="1" applyAlignment="1">
      <alignment horizontal="centerContinuous" vertical="center"/>
    </xf>
    <xf numFmtId="0" fontId="4" fillId="0" borderId="13" xfId="2" applyFont="1" applyBorder="1" applyAlignment="1">
      <alignment horizontal="centerContinuous" vertical="center"/>
    </xf>
    <xf numFmtId="0" fontId="3" fillId="0" borderId="9" xfId="2" applyFont="1" applyBorder="1" applyAlignment="1">
      <alignment horizontal="centerContinuous"/>
    </xf>
    <xf numFmtId="0" fontId="3" fillId="0" borderId="11" xfId="2" applyFont="1" applyBorder="1" applyAlignment="1">
      <alignment horizontal="centerContinuous"/>
    </xf>
    <xf numFmtId="0" fontId="3" fillId="0" borderId="7" xfId="2" applyFont="1" applyBorder="1"/>
    <xf numFmtId="0" fontId="3" fillId="0" borderId="8" xfId="2" applyFont="1" applyBorder="1"/>
    <xf numFmtId="0" fontId="4" fillId="0" borderId="0" xfId="2" applyFont="1"/>
    <xf numFmtId="14" fontId="3" fillId="0" borderId="0" xfId="2" applyNumberFormat="1" applyFont="1"/>
    <xf numFmtId="14" fontId="3" fillId="0" borderId="0" xfId="2" applyNumberFormat="1" applyFont="1" applyAlignment="1">
      <alignment horizontal="left"/>
    </xf>
    <xf numFmtId="0" fontId="4" fillId="0" borderId="0" xfId="2" applyFont="1" applyAlignment="1">
      <alignment horizontal="center"/>
    </xf>
    <xf numFmtId="1" fontId="4" fillId="0" borderId="0" xfId="2" applyNumberFormat="1" applyFont="1" applyAlignment="1">
      <alignment horizontal="center"/>
    </xf>
    <xf numFmtId="1" fontId="3" fillId="0" borderId="0" xfId="2" applyNumberFormat="1" applyFont="1" applyAlignment="1">
      <alignment horizontal="center"/>
    </xf>
    <xf numFmtId="165" fontId="3" fillId="0" borderId="0" xfId="2" applyNumberFormat="1" applyFont="1" applyAlignment="1">
      <alignment horizontal="right"/>
    </xf>
    <xf numFmtId="166" fontId="3" fillId="0" borderId="0" xfId="2" applyNumberFormat="1" applyFont="1" applyAlignment="1">
      <alignment horizontal="right"/>
    </xf>
    <xf numFmtId="1" fontId="3" fillId="0" borderId="10" xfId="2" applyNumberFormat="1" applyFont="1" applyBorder="1" applyAlignment="1">
      <alignment horizontal="center"/>
    </xf>
    <xf numFmtId="165" fontId="3" fillId="0" borderId="10" xfId="2" applyNumberFormat="1" applyFont="1" applyBorder="1" applyAlignment="1">
      <alignment horizontal="right"/>
    </xf>
    <xf numFmtId="165" fontId="4" fillId="0" borderId="0" xfId="2" applyNumberFormat="1" applyFont="1" applyAlignment="1">
      <alignment horizontal="right"/>
    </xf>
    <xf numFmtId="0" fontId="3" fillId="0" borderId="0" xfId="2" applyFont="1" applyAlignment="1">
      <alignment horizontal="center"/>
    </xf>
    <xf numFmtId="1" fontId="4" fillId="0" borderId="14" xfId="2" applyNumberFormat="1" applyFont="1" applyBorder="1" applyAlignment="1">
      <alignment horizontal="center"/>
    </xf>
    <xf numFmtId="165" fontId="4" fillId="0" borderId="14" xfId="2" applyNumberFormat="1" applyFont="1" applyBorder="1" applyAlignment="1">
      <alignment horizontal="right"/>
    </xf>
    <xf numFmtId="165" fontId="3" fillId="0" borderId="0" xfId="2" applyNumberFormat="1" applyFont="1"/>
    <xf numFmtId="165" fontId="3" fillId="0" borderId="10" xfId="2" applyNumberFormat="1" applyFont="1" applyBorder="1"/>
    <xf numFmtId="165" fontId="4" fillId="0" borderId="10" xfId="2" applyNumberFormat="1" applyFont="1" applyBorder="1"/>
    <xf numFmtId="165" fontId="4" fillId="0" borderId="0" xfId="2" applyNumberFormat="1" applyFont="1"/>
    <xf numFmtId="0" fontId="3" fillId="0" borderId="9" xfId="2" applyFont="1" applyBorder="1"/>
    <xf numFmtId="0" fontId="3" fillId="0" borderId="10" xfId="2" applyFont="1" applyBorder="1"/>
    <xf numFmtId="0" fontId="3" fillId="0" borderId="11" xfId="2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0" borderId="1" xfId="3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2" fillId="4" borderId="1" xfId="3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3" applyNumberFormat="1" applyFont="1" applyBorder="1"/>
    <xf numFmtId="167" fontId="0" fillId="0" borderId="0" xfId="3" applyNumberFormat="1" applyFont="1"/>
    <xf numFmtId="167" fontId="2" fillId="0" borderId="0" xfId="3" applyNumberFormat="1" applyFont="1"/>
    <xf numFmtId="0" fontId="0" fillId="0" borderId="0" xfId="0" applyAlignment="1">
      <alignment horizontal="center" vertical="center"/>
    </xf>
    <xf numFmtId="167" fontId="0" fillId="0" borderId="16" xfId="0" applyNumberFormat="1" applyBorder="1"/>
    <xf numFmtId="167" fontId="0" fillId="0" borderId="18" xfId="0" applyNumberFormat="1" applyBorder="1"/>
    <xf numFmtId="167" fontId="0" fillId="0" borderId="20" xfId="0" applyNumberFormat="1" applyBorder="1"/>
    <xf numFmtId="0" fontId="0" fillId="0" borderId="15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3" xfId="0" applyBorder="1" applyAlignment="1">
      <alignment horizontal="center" vertical="center"/>
    </xf>
    <xf numFmtId="167" fontId="0" fillId="0" borderId="24" xfId="0" applyNumberFormat="1" applyBorder="1"/>
    <xf numFmtId="0" fontId="0" fillId="0" borderId="1" xfId="0" pivotButton="1" applyBorder="1" applyAlignment="1">
      <alignment horizontal="center"/>
    </xf>
    <xf numFmtId="0" fontId="0" fillId="0" borderId="1" xfId="0" applyBorder="1" applyAlignment="1">
      <alignment horizontal="center"/>
    </xf>
    <xf numFmtId="166" fontId="4" fillId="0" borderId="0" xfId="2" applyNumberFormat="1" applyFont="1" applyAlignment="1">
      <alignment horizontal="right"/>
    </xf>
  </cellXfs>
  <cellStyles count="4">
    <cellStyle name="Millares" xfId="3" builtinId="3"/>
    <cellStyle name="Normal" xfId="0" builtinId="0"/>
    <cellStyle name="Normal 2" xfId="1"/>
    <cellStyle name="Normal 2 2" xfId="2"/>
  </cellStyles>
  <dxfs count="46"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8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82.414316435184" createdVersion="5" refreshedVersion="5" minRefreshableVersion="3" recordCount="27">
  <cacheSource type="worksheet">
    <worksheetSource ref="A2:AR29" sheet="ESTADO DE CADA FACTURA"/>
  </cacheSource>
  <cacheFields count="44">
    <cacheField name="NIT IPS" numFmtId="0">
      <sharedItems containsSemiMixedTypes="0" containsString="0" containsNumber="1" containsInteger="1" minValue="900145767" maxValue="90014576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429" maxValue="74060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429" maxValue="74060"/>
    </cacheField>
    <cacheField name="FECHA FACT IPS" numFmtId="14">
      <sharedItems containsSemiMixedTypes="0" containsNonDate="0" containsDate="1" containsString="0" minDate="2015-08-31T00:00:00" maxDate="2022-09-06T00:00:00"/>
    </cacheField>
    <cacheField name="VALOR FACT IPS" numFmtId="167">
      <sharedItems containsSemiMixedTypes="0" containsString="0" containsNumber="1" containsInteger="1" minValue="5451" maxValue="2243941"/>
    </cacheField>
    <cacheField name="SALDO FACT IPS" numFmtId="167">
      <sharedItems containsSemiMixedTypes="0" containsString="0" containsNumber="1" containsInteger="1" minValue="1" maxValue="2222873"/>
    </cacheField>
    <cacheField name="OBSERVACION SASS" numFmtId="0">
      <sharedItems/>
    </cacheField>
    <cacheField name="ESTADO EPS NOVIEMBRE 17" numFmtId="0">
      <sharedItems count="4">
        <s v="FACTURA NO RADICADA"/>
        <s v="FACTURA CANCELADA"/>
        <s v="FACTURA PENDIENTE EN PROGRAMACION DE PAGO"/>
        <s v="FACTURA DEVUELTA"/>
      </sharedItems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6000"/>
    </cacheField>
    <cacheField name="DETALLE VAGLO" numFmtId="0">
      <sharedItems containsBlank="1" longText="1"/>
    </cacheField>
    <cacheField name="POR PAGAR SAP" numFmtId="0">
      <sharedItems containsString="0" containsBlank="1" containsNumber="1" containsInteger="1" minValue="280329" maxValue="283614"/>
    </cacheField>
    <cacheField name="P. ABIERTAS DOC" numFmtId="0">
      <sharedItems containsString="0" containsBlank="1" containsNumber="1" containsInteger="1" minValue="1222152827" maxValue="1222153992"/>
    </cacheField>
    <cacheField name="VALIDACION ALFA FACT" numFmtId="0">
      <sharedItems/>
    </cacheField>
    <cacheField name="VALOR RADICADO FACT" numFmtId="167">
      <sharedItems containsSemiMixedTypes="0" containsString="0" containsNumber="1" containsInteger="1" minValue="0" maxValue="1521322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1521322"/>
    </cacheField>
    <cacheField name="VALOR GLOSA ACEPTDA" numFmtId="167">
      <sharedItems containsSemiMixedTypes="0" containsString="0" containsNumber="1" containsInteger="1" minValue="0" maxValue="0"/>
    </cacheField>
    <cacheField name="VALOR GLOSA DEVUELTA" numFmtId="167">
      <sharedItems containsSemiMixedTypes="0" containsString="0" containsNumber="1" containsInteger="1" minValue="0" maxValue="60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6000"/>
    </cacheField>
    <cacheField name="VALOR CANCELADO SAP" numFmtId="167">
      <sharedItems containsSemiMixedTypes="0" containsString="0" containsNumber="1" containsInteger="1" minValue="0" maxValue="1521322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343605" maxValue="2201315595"/>
    </cacheField>
    <cacheField name="FECHA COMPENSACION SAP" numFmtId="0">
      <sharedItems containsNonDate="0" containsDate="1" containsString="0" containsBlank="1" minDate="2015-12-30T00:00:00" maxDate="2022-11-01T00:00:00"/>
    </cacheField>
    <cacheField name="FECHA RAD IPS" numFmtId="14">
      <sharedItems containsSemiMixedTypes="0" containsNonDate="0" containsDate="1" containsString="0" minDate="2015-09-14T00:00:00" maxDate="2022-10-01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50921" maxValue="21001231"/>
    </cacheField>
    <cacheField name="F RAD SASS" numFmtId="0">
      <sharedItems containsString="0" containsBlank="1" containsNumber="1" containsInteger="1" minValue="20150914" maxValue="20221005"/>
    </cacheField>
    <cacheField name="VALOR REPORTADO CRICULAR 030" numFmtId="167">
      <sharedItems containsSemiMixedTypes="0" containsString="0" containsNumber="1" containsInteger="1" minValue="0" maxValue="1521322"/>
    </cacheField>
    <cacheField name="VALOR GLOSA ACEPTADA REPORTADO CIRCULAR 030" numFmtId="167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900145767"/>
    <s v="E.S.E SUROCCIDENTE"/>
    <s v="FEAR"/>
    <n v="72249"/>
    <s v="FEAR_72249"/>
    <s v="900145767_FEAR_72249"/>
    <m/>
    <m/>
    <d v="2022-07-12T00:00:00"/>
    <n v="214532"/>
    <n v="214532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2-07-31T00:00:00"/>
    <m/>
    <m/>
    <m/>
    <m/>
    <m/>
    <m/>
    <m/>
    <n v="0"/>
    <n v="0"/>
    <m/>
    <m/>
  </r>
  <r>
    <n v="900145767"/>
    <s v="E.S.E SUROCCIDENTE"/>
    <s v="FEFL"/>
    <n v="25321"/>
    <s v="FEFL_25321"/>
    <s v="900145767_FEFL_25321"/>
    <m/>
    <m/>
    <d v="2021-07-27T00:00:00"/>
    <n v="36341"/>
    <n v="36341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7-31T00:00:00"/>
    <m/>
    <m/>
    <m/>
    <m/>
    <m/>
    <m/>
    <m/>
    <n v="0"/>
    <n v="0"/>
    <m/>
    <m/>
  </r>
  <r>
    <n v="900145767"/>
    <s v="E.S.E SUROCCIDENTE"/>
    <s v="FEFL"/>
    <n v="25377"/>
    <s v="FEFL_25377"/>
    <s v="900145767_FEFL_25377"/>
    <m/>
    <m/>
    <d v="2021-07-28T00:00:00"/>
    <n v="99423"/>
    <n v="99423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7-31T00:00:00"/>
    <m/>
    <m/>
    <m/>
    <m/>
    <m/>
    <m/>
    <m/>
    <n v="0"/>
    <n v="0"/>
    <m/>
    <m/>
  </r>
  <r>
    <n v="900145767"/>
    <s v="E.S.E SUROCCIDENTE"/>
    <s v="FEME"/>
    <n v="43546"/>
    <s v="FEME_43546"/>
    <s v="900145767_FEME_43546"/>
    <m/>
    <m/>
    <d v="2021-07-03T00:00:00"/>
    <n v="5451"/>
    <n v="5451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7-31T00:00:00"/>
    <m/>
    <m/>
    <m/>
    <m/>
    <m/>
    <m/>
    <m/>
    <n v="0"/>
    <n v="0"/>
    <m/>
    <m/>
  </r>
  <r>
    <n v="900145767"/>
    <s v="E.S.E SUROCCIDENTE"/>
    <s v="FEAR"/>
    <n v="60709"/>
    <s v="FEAR_60709"/>
    <s v="900145767_FEAR_60709"/>
    <m/>
    <m/>
    <d v="2021-08-05T00:00:00"/>
    <n v="366569"/>
    <n v="205227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8-31T00:00:00"/>
    <m/>
    <m/>
    <m/>
    <m/>
    <m/>
    <m/>
    <m/>
    <n v="0"/>
    <n v="0"/>
    <m/>
    <m/>
  </r>
  <r>
    <n v="900145767"/>
    <s v="E.S.E SUROCCIDENTE"/>
    <s v="FEBA"/>
    <n v="63516"/>
    <s v="FEBA_63516"/>
    <s v="900145767_FEBA_63516"/>
    <m/>
    <m/>
    <d v="2021-08-21T00:00:00"/>
    <n v="5451"/>
    <n v="5451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8-31T00:00:00"/>
    <m/>
    <m/>
    <m/>
    <m/>
    <m/>
    <m/>
    <m/>
    <n v="0"/>
    <n v="0"/>
    <m/>
    <m/>
  </r>
  <r>
    <n v="900145767"/>
    <s v="E.S.E SUROCCIDENTE"/>
    <s v="FEAR"/>
    <n v="37878"/>
    <s v="FEAR_37878"/>
    <s v="900145767_FEAR_37878"/>
    <m/>
    <m/>
    <d v="2021-04-26T00:00:00"/>
    <n v="279356"/>
    <n v="46195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4-30T00:00:00"/>
    <m/>
    <m/>
    <m/>
    <m/>
    <m/>
    <m/>
    <m/>
    <n v="0"/>
    <n v="0"/>
    <m/>
    <m/>
  </r>
  <r>
    <n v="900145767"/>
    <s v="E.S.E SUROCCIDENTE"/>
    <s v="FEME"/>
    <n v="30018"/>
    <s v="FEME_30018"/>
    <s v="900145767_FEME_30018"/>
    <m/>
    <m/>
    <d v="2021-04-29T00:00:00"/>
    <n v="21804"/>
    <n v="21804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1-04-30T00:00:00"/>
    <m/>
    <m/>
    <m/>
    <m/>
    <m/>
    <m/>
    <m/>
    <n v="0"/>
    <n v="0"/>
    <m/>
    <m/>
  </r>
  <r>
    <n v="900145767"/>
    <s v="E.S.E SUROCCIDENTE"/>
    <s v="FVE"/>
    <n v="21389"/>
    <s v="FVE_21389"/>
    <s v="900145767_FVE_21389"/>
    <m/>
    <m/>
    <d v="2019-10-31T00:00:00"/>
    <n v="189355"/>
    <n v="47776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19-11-12T00:00:00"/>
    <m/>
    <m/>
    <m/>
    <m/>
    <m/>
    <m/>
    <m/>
    <n v="0"/>
    <n v="0"/>
    <m/>
    <m/>
  </r>
  <r>
    <n v="900145767"/>
    <s v="E.S.E SUROCCIDENTE"/>
    <s v="FVE"/>
    <n v="21505"/>
    <s v="FVE_21505"/>
    <s v="900145767_FVE_21505"/>
    <m/>
    <m/>
    <d v="2019-11-30T00:00:00"/>
    <n v="309018"/>
    <n v="99870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19-12-06T00:00:00"/>
    <m/>
    <m/>
    <m/>
    <m/>
    <m/>
    <m/>
    <m/>
    <n v="0"/>
    <n v="0"/>
    <m/>
    <m/>
  </r>
  <r>
    <n v="900145767"/>
    <s v="E.S.E SUROCCIDENTE"/>
    <s v="FVE"/>
    <n v="22173"/>
    <s v="FVE_22173"/>
    <s v="900145767_FVE_22173"/>
    <m/>
    <m/>
    <d v="2020-05-31T00:00:00"/>
    <n v="21068"/>
    <n v="21068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0-06-06T00:00:00"/>
    <m/>
    <m/>
    <m/>
    <m/>
    <m/>
    <m/>
    <m/>
    <n v="0"/>
    <n v="0"/>
    <m/>
    <m/>
  </r>
  <r>
    <n v="900145767"/>
    <s v="E.S.E SUROCCIDENTE"/>
    <s v="FVE"/>
    <n v="22298"/>
    <s v="FVE_22298"/>
    <s v="900145767_FVE_22298"/>
    <m/>
    <m/>
    <d v="2020-06-30T00:00:00"/>
    <n v="189102"/>
    <n v="68327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0-07-06T00:00:00"/>
    <m/>
    <m/>
    <m/>
    <m/>
    <m/>
    <m/>
    <m/>
    <n v="0"/>
    <n v="0"/>
    <m/>
    <m/>
  </r>
  <r>
    <n v="900145767"/>
    <s v="E.S.E SUROCCIDENTE"/>
    <s v="FVE"/>
    <n v="22485"/>
    <s v="FVE_22485"/>
    <s v="900145767_FVE_22485"/>
    <m/>
    <m/>
    <d v="2020-07-31T00:00:00"/>
    <n v="89173"/>
    <n v="60917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0-08-07T00:00:00"/>
    <m/>
    <m/>
    <m/>
    <m/>
    <m/>
    <m/>
    <m/>
    <n v="0"/>
    <n v="0"/>
    <m/>
    <m/>
  </r>
  <r>
    <n v="900145767"/>
    <s v="E.S.E SUROCCIDENTE"/>
    <s v="FVE"/>
    <n v="23045"/>
    <s v="FVE_23045"/>
    <s v="900145767_FVE_23045"/>
    <m/>
    <m/>
    <d v="2020-11-30T00:00:00"/>
    <n v="21068"/>
    <n v="21068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0-12-04T00:00:00"/>
    <m/>
    <m/>
    <m/>
    <m/>
    <m/>
    <m/>
    <m/>
    <n v="0"/>
    <n v="0"/>
    <m/>
    <m/>
  </r>
  <r>
    <n v="900145767"/>
    <s v="E.S.E SUROCCIDENTE"/>
    <s v="FEAR"/>
    <n v="4585"/>
    <s v="FEAR_4585"/>
    <s v="900145767_FEAR_4585"/>
    <m/>
    <m/>
    <d v="2020-12-14T00:00:00"/>
    <n v="2243941"/>
    <n v="2222873"/>
    <s v="A)Factura no radicada en ERP"/>
    <x v="0"/>
    <m/>
    <n v="0"/>
    <m/>
    <m/>
    <m/>
    <s v="no_cruza"/>
    <n v="0"/>
    <n v="0"/>
    <n v="0"/>
    <n v="0"/>
    <n v="0"/>
    <n v="0"/>
    <n v="0"/>
    <m/>
    <n v="0"/>
    <n v="0"/>
    <n v="0"/>
    <m/>
    <m/>
    <d v="2020-12-31T00:00:00"/>
    <m/>
    <m/>
    <m/>
    <m/>
    <m/>
    <m/>
    <m/>
    <n v="0"/>
    <n v="0"/>
    <m/>
    <m/>
  </r>
  <r>
    <n v="900145767"/>
    <s v="E.S.E SUROCCIDENTE"/>
    <s v="FEBO"/>
    <n v="52454"/>
    <s v="FEBO_52454"/>
    <s v="900145767_FEBO_52454"/>
    <s v="FEBO"/>
    <n v="52454"/>
    <d v="2021-10-12T00:00:00"/>
    <n v="1521322"/>
    <n v="1521322"/>
    <s v="B)Factura sin saldo ERP"/>
    <x v="1"/>
    <m/>
    <n v="0"/>
    <m/>
    <m/>
    <m/>
    <s v="OK"/>
    <n v="1521322"/>
    <n v="0"/>
    <n v="0"/>
    <n v="0"/>
    <n v="1521322"/>
    <n v="0"/>
    <n v="0"/>
    <m/>
    <n v="0"/>
    <n v="1521322"/>
    <n v="0"/>
    <n v="2201242773"/>
    <d v="2022-05-31T00:00:00"/>
    <d v="2021-10-31T00:00:00"/>
    <m/>
    <n v="2"/>
    <m/>
    <m/>
    <n v="1"/>
    <n v="20211230"/>
    <n v="20211201"/>
    <n v="1521322"/>
    <n v="0"/>
    <m/>
    <m/>
  </r>
  <r>
    <n v="900145767"/>
    <s v="E.S.E SUROCCIDENTE"/>
    <s v="FELE"/>
    <n v="7096"/>
    <s v="FELE_7096"/>
    <s v="900145767_FELE_7096"/>
    <s v="FELE"/>
    <n v="7096"/>
    <d v="2021-10-20T00:00:00"/>
    <n v="5451"/>
    <n v="823"/>
    <s v="B)Factura sin saldo ERP"/>
    <x v="1"/>
    <m/>
    <n v="0"/>
    <m/>
    <m/>
    <m/>
    <s v="OK"/>
    <n v="5451"/>
    <n v="0"/>
    <n v="0"/>
    <n v="0"/>
    <n v="5451"/>
    <n v="0"/>
    <n v="0"/>
    <m/>
    <n v="0"/>
    <n v="5451"/>
    <n v="0"/>
    <n v="2201182906"/>
    <d v="2022-02-21T00:00:00"/>
    <d v="2021-10-31T00:00:00"/>
    <m/>
    <n v="2"/>
    <m/>
    <m/>
    <n v="1"/>
    <n v="20211230"/>
    <n v="20211201"/>
    <n v="5451"/>
    <n v="0"/>
    <m/>
    <m/>
  </r>
  <r>
    <n v="900145767"/>
    <s v="E.S.E SUROCCIDENTE"/>
    <s v="FEFL"/>
    <n v="3429"/>
    <s v="FEFL_3429"/>
    <s v="900145767_FEFL_3429"/>
    <s v="FEFL"/>
    <n v="3429"/>
    <d v="2021-01-07T00:00:00"/>
    <n v="89808"/>
    <n v="89808"/>
    <s v="B)Factura sin saldo ERP"/>
    <x v="1"/>
    <m/>
    <n v="0"/>
    <m/>
    <m/>
    <m/>
    <s v="OK"/>
    <n v="89808"/>
    <n v="0"/>
    <n v="0"/>
    <n v="0"/>
    <n v="89808"/>
    <n v="0"/>
    <n v="0"/>
    <m/>
    <n v="0"/>
    <n v="89808"/>
    <n v="0"/>
    <n v="2201063957"/>
    <d v="2022-05-31T00:00:00"/>
    <d v="2021-01-31T00:00:00"/>
    <m/>
    <n v="2"/>
    <m/>
    <m/>
    <n v="1"/>
    <n v="20210330"/>
    <n v="20210305"/>
    <n v="89808"/>
    <n v="0"/>
    <m/>
    <m/>
  </r>
  <r>
    <n v="900145767"/>
    <s v="E.S.E SUROCCIDENTE"/>
    <s v="FEAR"/>
    <n v="16470"/>
    <s v="FEAR_16470"/>
    <s v="900145767_FEAR_16470"/>
    <s v="FEAR"/>
    <n v="16470"/>
    <d v="2021-02-10T00:00:00"/>
    <n v="152802"/>
    <n v="152802"/>
    <s v="B)Factura sin saldo ERP"/>
    <x v="1"/>
    <m/>
    <n v="0"/>
    <m/>
    <m/>
    <m/>
    <s v="OK"/>
    <n v="152802"/>
    <n v="0"/>
    <n v="0"/>
    <n v="0"/>
    <n v="152802"/>
    <n v="0"/>
    <n v="0"/>
    <m/>
    <n v="0"/>
    <n v="152802"/>
    <n v="0"/>
    <n v="2201076778"/>
    <d v="2021-06-29T00:00:00"/>
    <d v="2021-02-28T00:00:00"/>
    <m/>
    <n v="2"/>
    <m/>
    <m/>
    <n v="1"/>
    <n v="20210430"/>
    <n v="20210412"/>
    <n v="152802"/>
    <n v="0"/>
    <m/>
    <m/>
  </r>
  <r>
    <n v="900145767"/>
    <s v="E.S.E SUROCCIDENTE"/>
    <s v="FEME"/>
    <n v="12539"/>
    <s v="FEME_12539"/>
    <s v="900145767_FEME_12539"/>
    <s v="FEME"/>
    <n v="12539"/>
    <d v="2021-02-14T00:00:00"/>
    <n v="80359"/>
    <n v="80359"/>
    <s v="B)Factura sin saldo ERP"/>
    <x v="1"/>
    <m/>
    <n v="0"/>
    <m/>
    <m/>
    <m/>
    <s v="OK"/>
    <n v="80359"/>
    <n v="0"/>
    <n v="0"/>
    <n v="0"/>
    <n v="80359"/>
    <n v="0"/>
    <n v="0"/>
    <m/>
    <n v="0"/>
    <n v="80359"/>
    <n v="0"/>
    <n v="2201076778"/>
    <d v="2021-06-29T00:00:00"/>
    <d v="2021-02-28T00:00:00"/>
    <m/>
    <n v="2"/>
    <m/>
    <m/>
    <n v="1"/>
    <n v="20210430"/>
    <n v="20210412"/>
    <n v="80359"/>
    <n v="0"/>
    <m/>
    <m/>
  </r>
  <r>
    <n v="900145767"/>
    <s v="E.S.E SUROCCIDENTE"/>
    <s v="FEME"/>
    <n v="55036"/>
    <s v="FEME_55036"/>
    <s v="900145767_FEME_55036"/>
    <s v="FEME"/>
    <n v="55036"/>
    <d v="2022-07-22T00:00:00"/>
    <n v="280329"/>
    <n v="280329"/>
    <s v="B)Factura sin saldo ERP"/>
    <x v="2"/>
    <m/>
    <n v="0"/>
    <m/>
    <n v="280329"/>
    <n v="1222152827"/>
    <s v="OK"/>
    <n v="280329"/>
    <n v="0"/>
    <n v="0"/>
    <n v="0"/>
    <n v="280329"/>
    <n v="0"/>
    <n v="0"/>
    <m/>
    <n v="0"/>
    <n v="0"/>
    <n v="0"/>
    <m/>
    <m/>
    <d v="2022-07-31T00:00:00"/>
    <m/>
    <n v="2"/>
    <m/>
    <m/>
    <n v="1"/>
    <n v="20220930"/>
    <n v="20220912"/>
    <n v="280329"/>
    <n v="0"/>
    <m/>
    <m/>
  </r>
  <r>
    <n v="900145767"/>
    <s v="E.S.E SUROCCIDENTE"/>
    <s v="FEAR"/>
    <n v="73991"/>
    <s v="FEAR_73991"/>
    <s v="900145767_FEAR_73991"/>
    <s v="FEAR"/>
    <n v="73991"/>
    <d v="2022-09-02T00:00:00"/>
    <n v="283614"/>
    <n v="283614"/>
    <s v="B)Factura sin saldo ERP"/>
    <x v="2"/>
    <m/>
    <n v="0"/>
    <m/>
    <n v="283614"/>
    <n v="1222153992"/>
    <s v="OK"/>
    <n v="283614"/>
    <n v="0"/>
    <n v="0"/>
    <n v="0"/>
    <n v="283614"/>
    <n v="0"/>
    <n v="0"/>
    <m/>
    <n v="0"/>
    <n v="0"/>
    <n v="0"/>
    <m/>
    <m/>
    <d v="2022-09-30T00:00:00"/>
    <m/>
    <n v="2"/>
    <m/>
    <m/>
    <n v="1"/>
    <n v="20221030"/>
    <n v="20221005"/>
    <n v="283614"/>
    <n v="0"/>
    <m/>
    <m/>
  </r>
  <r>
    <n v="900145767"/>
    <s v="E.S.E SUROCCIDENTE"/>
    <s v="FEAR"/>
    <n v="74060"/>
    <s v="FEAR_74060"/>
    <s v="900145767_FEAR_74060"/>
    <s v="FEAR"/>
    <n v="74060"/>
    <d v="2022-09-05T00:00:00"/>
    <n v="158193"/>
    <n v="158193"/>
    <s v="B)Factura sin saldo ERP"/>
    <x v="1"/>
    <m/>
    <n v="0"/>
    <m/>
    <m/>
    <m/>
    <s v="OK"/>
    <n v="158193"/>
    <n v="0"/>
    <n v="0"/>
    <n v="0"/>
    <n v="158193"/>
    <n v="0"/>
    <n v="0"/>
    <m/>
    <n v="0"/>
    <n v="158193"/>
    <n v="0"/>
    <n v="2201315595"/>
    <d v="2022-10-31T00:00:00"/>
    <d v="2022-09-30T00:00:00"/>
    <m/>
    <n v="2"/>
    <m/>
    <m/>
    <n v="1"/>
    <n v="20221030"/>
    <n v="20221005"/>
    <n v="158193"/>
    <n v="0"/>
    <m/>
    <m/>
  </r>
  <r>
    <n v="900145767"/>
    <s v="E.S.E SUROCCIDENTE"/>
    <s v="FVE"/>
    <n v="16834"/>
    <s v="FVE_16834"/>
    <s v="900145767_FVE_16834"/>
    <s v="FVE"/>
    <n v="16834"/>
    <d v="2015-08-31T00:00:00"/>
    <n v="77636"/>
    <n v="1"/>
    <s v="B)Factura sin saldo ERP/conciliar diferencia valor de factura"/>
    <x v="1"/>
    <m/>
    <n v="0"/>
    <m/>
    <m/>
    <m/>
    <s v="OK"/>
    <n v="77635"/>
    <n v="0"/>
    <n v="0"/>
    <n v="0"/>
    <n v="77635"/>
    <n v="0"/>
    <n v="0"/>
    <m/>
    <n v="0"/>
    <n v="77635"/>
    <n v="0"/>
    <n v="2200343605"/>
    <d v="2015-12-30T00:00:00"/>
    <d v="2015-09-14T00:00:00"/>
    <m/>
    <n v="2"/>
    <m/>
    <m/>
    <n v="1"/>
    <n v="20150921"/>
    <n v="20150914"/>
    <n v="77635"/>
    <n v="0"/>
    <m/>
    <m/>
  </r>
  <r>
    <n v="900145767"/>
    <s v="E.S.E SUROCCIDENTE"/>
    <s v="FEME"/>
    <n v="54576"/>
    <s v="FEME_54576"/>
    <s v="900145767_FEME_54576"/>
    <s v="FEME"/>
    <n v="54576"/>
    <d v="2022-07-05T00:00:00"/>
    <n v="6000"/>
    <n v="6000"/>
    <s v="C)Glosas total pendiente por respuesta de IPS"/>
    <x v="3"/>
    <s v="DEVOLUCION"/>
    <n v="60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6000"/>
    <n v="0"/>
    <n v="0"/>
    <n v="0"/>
    <n v="0"/>
    <n v="0"/>
    <n v="6000"/>
    <s v="PAIWEB: Se hace dev de fact con soportes completos yoriginales, NO se evidencia registro del usuario en elPAIWEB. Favor verificar para tramite de pago.NANCY"/>
    <n v="6000"/>
    <n v="0"/>
    <n v="0"/>
    <m/>
    <m/>
    <d v="2022-07-31T00:00:00"/>
    <m/>
    <n v="9"/>
    <m/>
    <s v="SI"/>
    <n v="1"/>
    <n v="21001231"/>
    <n v="20220912"/>
    <n v="6000"/>
    <n v="0"/>
    <m/>
    <m/>
  </r>
  <r>
    <n v="900145767"/>
    <s v="E.S.E SUROCCIDENTE"/>
    <s v="FEBA"/>
    <n v="72425"/>
    <s v="FEBA_72425"/>
    <s v="900145767_FEBA_72425"/>
    <s v="FEBA"/>
    <n v="72425"/>
    <d v="2022-08-23T00:00:00"/>
    <n v="6000"/>
    <n v="6000"/>
    <s v="C)Glosas total pendiente por respuesta de IPS"/>
    <x v="3"/>
    <s v="DEVOLUCION"/>
    <n v="60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6000"/>
    <n v="0"/>
    <n v="0"/>
    <n v="0"/>
    <n v="0"/>
    <n v="0"/>
    <n v="6000"/>
    <s v="PAIWEB: Se hace dev de fact con soportes completos yoriginales, NO se evidencia registro del usuario en elPAIWEB. Favor verificar para tramite de pago.NANCY"/>
    <n v="6000"/>
    <n v="0"/>
    <n v="0"/>
    <m/>
    <m/>
    <d v="2022-08-31T00:00:00"/>
    <m/>
    <n v="9"/>
    <m/>
    <s v="SI"/>
    <n v="1"/>
    <n v="21001231"/>
    <n v="20221005"/>
    <n v="6000"/>
    <n v="0"/>
    <m/>
    <m/>
  </r>
  <r>
    <n v="900145767"/>
    <s v="E.S.E SUROCCIDENTE"/>
    <s v="FEAR"/>
    <n v="53582"/>
    <s v="FEAR_53582"/>
    <s v="900145767_FEAR_53582"/>
    <s v="FEAR"/>
    <n v="53582"/>
    <d v="2021-06-22T00:00:00"/>
    <n v="5451"/>
    <n v="5451"/>
    <s v="C)Glosas total pendiente por respuesta de IPS"/>
    <x v="3"/>
    <s v="DEVOLUCION"/>
    <n v="5451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s v="OK"/>
    <n v="5451"/>
    <n v="0"/>
    <n v="0"/>
    <n v="0"/>
    <n v="0"/>
    <n v="0"/>
    <n v="5451"/>
    <s v="Se hace dev de fact con soportes completos y originales,ya que no se evidencia registro del usuario en elPAI WEB. Favor verificar para tramite de pago.NC"/>
    <n v="5451"/>
    <n v="0"/>
    <n v="0"/>
    <m/>
    <m/>
    <d v="2021-06-30T00:00:00"/>
    <m/>
    <n v="9"/>
    <m/>
    <s v="SI"/>
    <n v="1"/>
    <n v="21001231"/>
    <n v="20210806"/>
    <n v="5451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5">
        <item x="2"/>
        <item x="0"/>
        <item x="3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67" showAll="0"/>
    <pivotField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  <pivotField showAll="0"/>
  </pivotFields>
  <rowFields count="1">
    <field x="12"/>
  </rowFields>
  <rowItems count="5">
    <i>
      <x/>
    </i>
    <i>
      <x v="2"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14">
    <format dxfId="4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2" type="button" dataOnly="0" labelOnly="1" outline="0" axis="axisRow" fieldPosition="0"/>
    </format>
    <format dxfId="32">
      <pivotArea dataOnly="0" labelOnly="1" fieldPosition="0">
        <references count="1">
          <reference field="12" count="0"/>
        </references>
      </pivotArea>
    </format>
    <format dxfId="31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9">
      <pivotArea field="12" type="button" dataOnly="0" labelOnly="1" outline="0" axis="axisRow" fieldPosition="0"/>
    </format>
    <format dxfId="28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40"/>
  <sheetViews>
    <sheetView workbookViewId="0">
      <selection activeCell="D4" sqref="D4"/>
    </sheetView>
  </sheetViews>
  <sheetFormatPr baseColWidth="10" defaultRowHeight="15" x14ac:dyDescent="0.25"/>
  <cols>
    <col min="2" max="2" width="19.140625" bestFit="1" customWidth="1"/>
    <col min="4" max="4" width="12.7109375" bestFit="1" customWidth="1"/>
    <col min="5" max="5" width="11.7109375" bestFit="1" customWidth="1"/>
    <col min="6" max="6" width="11.42578125" customWidth="1"/>
    <col min="7" max="7" width="14.42578125" customWidth="1"/>
    <col min="8" max="9" width="11.42578125" customWidth="1"/>
    <col min="11" max="12" width="0" hidden="1" customWidth="1"/>
  </cols>
  <sheetData>
    <row r="3" spans="1:13" x14ac:dyDescent="0.25">
      <c r="A3" t="s">
        <v>0</v>
      </c>
    </row>
    <row r="4" spans="1:13" x14ac:dyDescent="0.25">
      <c r="A4" t="s">
        <v>1</v>
      </c>
    </row>
    <row r="5" spans="1:13" x14ac:dyDescent="0.25">
      <c r="A5" t="s">
        <v>107</v>
      </c>
    </row>
    <row r="6" spans="1:13" x14ac:dyDescent="0.25">
      <c r="A6" t="s">
        <v>112</v>
      </c>
    </row>
    <row r="7" spans="1:13" x14ac:dyDescent="0.25">
      <c r="A7" t="s">
        <v>113</v>
      </c>
    </row>
    <row r="8" spans="1:13" x14ac:dyDescent="0.25">
      <c r="A8" t="s">
        <v>2</v>
      </c>
    </row>
    <row r="9" spans="1:13" x14ac:dyDescent="0.25">
      <c r="A9" t="s">
        <v>106</v>
      </c>
    </row>
    <row r="10" spans="1:13" x14ac:dyDescent="0.25">
      <c r="A10" t="s">
        <v>114</v>
      </c>
    </row>
    <row r="11" spans="1:13" x14ac:dyDescent="0.25">
      <c r="A11" t="s">
        <v>111</v>
      </c>
      <c r="E11" s="6">
        <f>SUM(M14:M40)</f>
        <v>5761025</v>
      </c>
    </row>
    <row r="13" spans="1:13" x14ac:dyDescent="0.25">
      <c r="A13" s="2" t="s">
        <v>108</v>
      </c>
      <c r="B13" s="2" t="s">
        <v>109</v>
      </c>
      <c r="C13" s="2" t="s">
        <v>3</v>
      </c>
      <c r="D13" s="2" t="s">
        <v>4</v>
      </c>
      <c r="E13" s="2" t="s">
        <v>5</v>
      </c>
      <c r="F13" s="2" t="s">
        <v>6</v>
      </c>
      <c r="G13" s="2" t="s">
        <v>7</v>
      </c>
      <c r="H13" s="2" t="s">
        <v>8</v>
      </c>
      <c r="I13" s="2" t="s">
        <v>9</v>
      </c>
      <c r="J13" s="2" t="s">
        <v>10</v>
      </c>
      <c r="K13" s="2" t="s">
        <v>11</v>
      </c>
      <c r="L13" s="2" t="s">
        <v>12</v>
      </c>
      <c r="M13" s="2" t="s">
        <v>13</v>
      </c>
    </row>
    <row r="14" spans="1:13" x14ac:dyDescent="0.25">
      <c r="A14" s="2">
        <v>900145767</v>
      </c>
      <c r="B14" s="2" t="s">
        <v>110</v>
      </c>
      <c r="C14" s="4" t="s">
        <v>14</v>
      </c>
      <c r="D14" s="5">
        <v>16834</v>
      </c>
      <c r="E14" s="4" t="s">
        <v>39</v>
      </c>
      <c r="F14" s="4" t="s">
        <v>21</v>
      </c>
      <c r="G14" s="4" t="s">
        <v>66</v>
      </c>
      <c r="H14" s="4"/>
      <c r="I14" s="4"/>
      <c r="J14" s="4">
        <v>77636</v>
      </c>
      <c r="K14" s="4">
        <v>77635</v>
      </c>
      <c r="L14" s="4">
        <v>0</v>
      </c>
      <c r="M14" s="4">
        <f>J14-K14-L14</f>
        <v>1</v>
      </c>
    </row>
    <row r="15" spans="1:13" x14ac:dyDescent="0.25">
      <c r="A15" s="2">
        <v>900145767</v>
      </c>
      <c r="B15" s="2" t="s">
        <v>110</v>
      </c>
      <c r="C15" s="1" t="s">
        <v>14</v>
      </c>
      <c r="D15" s="3">
        <v>21389</v>
      </c>
      <c r="E15" s="1" t="s">
        <v>40</v>
      </c>
      <c r="F15" s="1" t="s">
        <v>22</v>
      </c>
      <c r="G15" s="1"/>
      <c r="H15" s="1"/>
      <c r="I15" s="1"/>
      <c r="J15" s="1">
        <v>189355</v>
      </c>
      <c r="K15" s="1">
        <v>141579</v>
      </c>
      <c r="L15" s="1">
        <v>0</v>
      </c>
      <c r="M15" s="1">
        <f t="shared" ref="M15:M40" si="0">J15-K15-L15</f>
        <v>47776</v>
      </c>
    </row>
    <row r="16" spans="1:13" x14ac:dyDescent="0.25">
      <c r="A16" s="2">
        <v>900145767</v>
      </c>
      <c r="B16" s="2" t="s">
        <v>110</v>
      </c>
      <c r="C16" s="1" t="s">
        <v>14</v>
      </c>
      <c r="D16" s="3">
        <v>21505</v>
      </c>
      <c r="E16" s="1" t="s">
        <v>41</v>
      </c>
      <c r="F16" s="1" t="s">
        <v>23</v>
      </c>
      <c r="G16" s="1"/>
      <c r="H16" s="1"/>
      <c r="I16" s="1"/>
      <c r="J16" s="1">
        <v>309018</v>
      </c>
      <c r="K16" s="1">
        <v>209148</v>
      </c>
      <c r="L16" s="1">
        <v>0</v>
      </c>
      <c r="M16" s="1">
        <f t="shared" si="0"/>
        <v>99870</v>
      </c>
    </row>
    <row r="17" spans="1:13" x14ac:dyDescent="0.25">
      <c r="A17" s="2">
        <v>900145767</v>
      </c>
      <c r="B17" s="2" t="s">
        <v>110</v>
      </c>
      <c r="C17" s="1" t="s">
        <v>14</v>
      </c>
      <c r="D17" s="3">
        <v>22173</v>
      </c>
      <c r="E17" s="1" t="s">
        <v>42</v>
      </c>
      <c r="F17" s="1" t="s">
        <v>24</v>
      </c>
      <c r="G17" s="1"/>
      <c r="H17" s="1"/>
      <c r="I17" s="1"/>
      <c r="J17" s="1">
        <v>21068</v>
      </c>
      <c r="K17" s="1">
        <v>0</v>
      </c>
      <c r="L17" s="1">
        <v>0</v>
      </c>
      <c r="M17" s="1">
        <f t="shared" si="0"/>
        <v>21068</v>
      </c>
    </row>
    <row r="18" spans="1:13" x14ac:dyDescent="0.25">
      <c r="A18" s="2">
        <v>900145767</v>
      </c>
      <c r="B18" s="2" t="s">
        <v>110</v>
      </c>
      <c r="C18" s="1" t="s">
        <v>14</v>
      </c>
      <c r="D18" s="3">
        <v>22298</v>
      </c>
      <c r="E18" s="1" t="s">
        <v>43</v>
      </c>
      <c r="F18" s="1" t="s">
        <v>25</v>
      </c>
      <c r="G18" s="1"/>
      <c r="H18" s="1"/>
      <c r="I18" s="1"/>
      <c r="J18" s="1">
        <v>189102</v>
      </c>
      <c r="K18" s="1">
        <v>120775</v>
      </c>
      <c r="L18" s="1">
        <v>0</v>
      </c>
      <c r="M18" s="1">
        <f t="shared" si="0"/>
        <v>68327</v>
      </c>
    </row>
    <row r="19" spans="1:13" x14ac:dyDescent="0.25">
      <c r="A19" s="2">
        <v>900145767</v>
      </c>
      <c r="B19" s="2" t="s">
        <v>110</v>
      </c>
      <c r="C19" s="1" t="s">
        <v>14</v>
      </c>
      <c r="D19" s="3">
        <v>22485</v>
      </c>
      <c r="E19" s="1" t="s">
        <v>44</v>
      </c>
      <c r="F19" s="1" t="s">
        <v>26</v>
      </c>
      <c r="G19" s="1"/>
      <c r="H19" s="1"/>
      <c r="I19" s="1"/>
      <c r="J19" s="1">
        <v>89173</v>
      </c>
      <c r="K19" s="1">
        <v>28256</v>
      </c>
      <c r="L19" s="1">
        <v>0</v>
      </c>
      <c r="M19" s="1">
        <f t="shared" si="0"/>
        <v>60917</v>
      </c>
    </row>
    <row r="20" spans="1:13" x14ac:dyDescent="0.25">
      <c r="A20" s="2">
        <v>900145767</v>
      </c>
      <c r="B20" s="2" t="s">
        <v>110</v>
      </c>
      <c r="C20" s="1" t="s">
        <v>14</v>
      </c>
      <c r="D20" s="3">
        <v>23045</v>
      </c>
      <c r="E20" s="1" t="s">
        <v>45</v>
      </c>
      <c r="F20" s="1" t="s">
        <v>27</v>
      </c>
      <c r="G20" s="1"/>
      <c r="H20" s="1"/>
      <c r="I20" s="1"/>
      <c r="J20" s="1">
        <v>21068</v>
      </c>
      <c r="K20" s="1">
        <v>0</v>
      </c>
      <c r="L20" s="1">
        <v>0</v>
      </c>
      <c r="M20" s="1">
        <f t="shared" si="0"/>
        <v>21068</v>
      </c>
    </row>
    <row r="21" spans="1:13" x14ac:dyDescent="0.25">
      <c r="A21" s="2">
        <v>900145767</v>
      </c>
      <c r="B21" s="2" t="s">
        <v>110</v>
      </c>
      <c r="C21" s="1" t="s">
        <v>15</v>
      </c>
      <c r="D21" s="3">
        <v>4585</v>
      </c>
      <c r="E21" s="1" t="s">
        <v>46</v>
      </c>
      <c r="F21" s="1" t="s">
        <v>28</v>
      </c>
      <c r="G21" s="1" t="s">
        <v>66</v>
      </c>
      <c r="H21" s="1" t="s">
        <v>70</v>
      </c>
      <c r="I21" s="1" t="s">
        <v>71</v>
      </c>
      <c r="J21" s="1">
        <v>2243941</v>
      </c>
      <c r="K21" s="1">
        <v>21068</v>
      </c>
      <c r="L21" s="1">
        <v>0</v>
      </c>
      <c r="M21" s="1">
        <f t="shared" si="0"/>
        <v>2222873</v>
      </c>
    </row>
    <row r="22" spans="1:13" x14ac:dyDescent="0.25">
      <c r="A22" s="2">
        <v>900145767</v>
      </c>
      <c r="B22" s="2" t="s">
        <v>110</v>
      </c>
      <c r="C22" s="1" t="s">
        <v>16</v>
      </c>
      <c r="D22" s="3">
        <v>3429</v>
      </c>
      <c r="E22" s="1" t="s">
        <v>47</v>
      </c>
      <c r="F22" s="1" t="s">
        <v>29</v>
      </c>
      <c r="G22" s="1" t="s">
        <v>67</v>
      </c>
      <c r="H22" s="1" t="s">
        <v>72</v>
      </c>
      <c r="I22" s="1" t="s">
        <v>73</v>
      </c>
      <c r="J22" s="1">
        <v>89808</v>
      </c>
      <c r="K22" s="1">
        <v>0</v>
      </c>
      <c r="L22" s="1">
        <v>0</v>
      </c>
      <c r="M22" s="1">
        <f t="shared" si="0"/>
        <v>89808</v>
      </c>
    </row>
    <row r="23" spans="1:13" x14ac:dyDescent="0.25">
      <c r="A23" s="2">
        <v>900145767</v>
      </c>
      <c r="B23" s="2" t="s">
        <v>110</v>
      </c>
      <c r="C23" s="1" t="s">
        <v>15</v>
      </c>
      <c r="D23" s="3">
        <v>16470</v>
      </c>
      <c r="E23" s="1" t="s">
        <v>48</v>
      </c>
      <c r="F23" s="1" t="s">
        <v>30</v>
      </c>
      <c r="G23" s="1" t="s">
        <v>66</v>
      </c>
      <c r="H23" s="1" t="s">
        <v>74</v>
      </c>
      <c r="I23" s="1" t="s">
        <v>75</v>
      </c>
      <c r="J23" s="1">
        <v>152802</v>
      </c>
      <c r="K23" s="1">
        <v>0</v>
      </c>
      <c r="L23" s="1">
        <v>0</v>
      </c>
      <c r="M23" s="1">
        <f t="shared" si="0"/>
        <v>152802</v>
      </c>
    </row>
    <row r="24" spans="1:13" x14ac:dyDescent="0.25">
      <c r="A24" s="2">
        <v>900145767</v>
      </c>
      <c r="B24" s="2" t="s">
        <v>110</v>
      </c>
      <c r="C24" s="1" t="s">
        <v>17</v>
      </c>
      <c r="D24" s="3">
        <v>12539</v>
      </c>
      <c r="E24" s="1" t="s">
        <v>49</v>
      </c>
      <c r="F24" s="1" t="s">
        <v>30</v>
      </c>
      <c r="G24" s="1" t="s">
        <v>66</v>
      </c>
      <c r="H24" s="1" t="s">
        <v>76</v>
      </c>
      <c r="I24" s="1" t="s">
        <v>77</v>
      </c>
      <c r="J24" s="1">
        <v>80359</v>
      </c>
      <c r="K24" s="1">
        <v>0</v>
      </c>
      <c r="L24" s="1">
        <v>0</v>
      </c>
      <c r="M24" s="1">
        <f t="shared" si="0"/>
        <v>80359</v>
      </c>
    </row>
    <row r="25" spans="1:13" x14ac:dyDescent="0.25">
      <c r="A25" s="2">
        <v>900145767</v>
      </c>
      <c r="B25" s="2" t="s">
        <v>110</v>
      </c>
      <c r="C25" s="1" t="s">
        <v>15</v>
      </c>
      <c r="D25" s="3">
        <v>37878</v>
      </c>
      <c r="E25" s="1" t="s">
        <v>50</v>
      </c>
      <c r="F25" s="1" t="s">
        <v>31</v>
      </c>
      <c r="G25" s="1" t="s">
        <v>66</v>
      </c>
      <c r="H25" s="1" t="s">
        <v>78</v>
      </c>
      <c r="I25" s="1" t="s">
        <v>79</v>
      </c>
      <c r="J25" s="1">
        <v>279356</v>
      </c>
      <c r="K25" s="1">
        <v>233161</v>
      </c>
      <c r="L25" s="1">
        <v>0</v>
      </c>
      <c r="M25" s="1">
        <f t="shared" si="0"/>
        <v>46195</v>
      </c>
    </row>
    <row r="26" spans="1:13" x14ac:dyDescent="0.25">
      <c r="A26" s="2">
        <v>900145767</v>
      </c>
      <c r="B26" s="2" t="s">
        <v>110</v>
      </c>
      <c r="C26" s="1" t="s">
        <v>17</v>
      </c>
      <c r="D26" s="3">
        <v>30018</v>
      </c>
      <c r="E26" s="1" t="s">
        <v>51</v>
      </c>
      <c r="F26" s="1" t="s">
        <v>31</v>
      </c>
      <c r="G26" s="1" t="s">
        <v>66</v>
      </c>
      <c r="H26" s="1" t="s">
        <v>80</v>
      </c>
      <c r="I26" s="1" t="s">
        <v>81</v>
      </c>
      <c r="J26" s="1">
        <v>21804</v>
      </c>
      <c r="K26" s="1">
        <v>0</v>
      </c>
      <c r="L26" s="1">
        <v>0</v>
      </c>
      <c r="M26" s="1">
        <f t="shared" si="0"/>
        <v>21804</v>
      </c>
    </row>
    <row r="27" spans="1:13" x14ac:dyDescent="0.25">
      <c r="A27" s="2">
        <v>900145767</v>
      </c>
      <c r="B27" s="2" t="s">
        <v>110</v>
      </c>
      <c r="C27" s="1" t="s">
        <v>15</v>
      </c>
      <c r="D27" s="3">
        <v>53582</v>
      </c>
      <c r="E27" s="1" t="s">
        <v>52</v>
      </c>
      <c r="F27" s="1" t="s">
        <v>32</v>
      </c>
      <c r="G27" s="1" t="s">
        <v>68</v>
      </c>
      <c r="H27" s="1" t="s">
        <v>82</v>
      </c>
      <c r="I27" s="1" t="s">
        <v>83</v>
      </c>
      <c r="J27" s="1">
        <v>5451</v>
      </c>
      <c r="K27" s="1">
        <v>0</v>
      </c>
      <c r="L27" s="1">
        <v>0</v>
      </c>
      <c r="M27" s="1">
        <f t="shared" si="0"/>
        <v>5451</v>
      </c>
    </row>
    <row r="28" spans="1:13" x14ac:dyDescent="0.25">
      <c r="A28" s="2">
        <v>900145767</v>
      </c>
      <c r="B28" s="2" t="s">
        <v>110</v>
      </c>
      <c r="C28" s="1" t="s">
        <v>16</v>
      </c>
      <c r="D28" s="3">
        <v>25321</v>
      </c>
      <c r="E28" s="1" t="s">
        <v>53</v>
      </c>
      <c r="F28" s="1" t="s">
        <v>33</v>
      </c>
      <c r="G28" s="1" t="s">
        <v>66</v>
      </c>
      <c r="H28" s="1" t="s">
        <v>84</v>
      </c>
      <c r="I28" s="1" t="s">
        <v>85</v>
      </c>
      <c r="J28" s="1">
        <v>36341</v>
      </c>
      <c r="K28" s="1">
        <v>0</v>
      </c>
      <c r="L28" s="1">
        <v>0</v>
      </c>
      <c r="M28" s="1">
        <f t="shared" si="0"/>
        <v>36341</v>
      </c>
    </row>
    <row r="29" spans="1:13" x14ac:dyDescent="0.25">
      <c r="A29" s="2">
        <v>900145767</v>
      </c>
      <c r="B29" s="2" t="s">
        <v>110</v>
      </c>
      <c r="C29" s="1" t="s">
        <v>16</v>
      </c>
      <c r="D29" s="3">
        <v>25377</v>
      </c>
      <c r="E29" s="1" t="s">
        <v>54</v>
      </c>
      <c r="F29" s="1" t="s">
        <v>33</v>
      </c>
      <c r="G29" s="1" t="s">
        <v>69</v>
      </c>
      <c r="H29" s="1" t="s">
        <v>84</v>
      </c>
      <c r="I29" s="1" t="s">
        <v>85</v>
      </c>
      <c r="J29" s="1">
        <v>99423</v>
      </c>
      <c r="K29" s="1">
        <v>0</v>
      </c>
      <c r="L29" s="1">
        <v>0</v>
      </c>
      <c r="M29" s="1">
        <f t="shared" si="0"/>
        <v>99423</v>
      </c>
    </row>
    <row r="30" spans="1:13" x14ac:dyDescent="0.25">
      <c r="A30" s="2">
        <v>900145767</v>
      </c>
      <c r="B30" s="2" t="s">
        <v>110</v>
      </c>
      <c r="C30" s="1" t="s">
        <v>17</v>
      </c>
      <c r="D30" s="3">
        <v>43546</v>
      </c>
      <c r="E30" s="1" t="s">
        <v>55</v>
      </c>
      <c r="F30" s="1" t="s">
        <v>33</v>
      </c>
      <c r="G30" s="1" t="s">
        <v>68</v>
      </c>
      <c r="H30" s="1" t="s">
        <v>86</v>
      </c>
      <c r="I30" s="1" t="s">
        <v>87</v>
      </c>
      <c r="J30" s="1">
        <v>5451</v>
      </c>
      <c r="K30" s="1">
        <v>0</v>
      </c>
      <c r="L30" s="1">
        <v>0</v>
      </c>
      <c r="M30" s="1">
        <f t="shared" si="0"/>
        <v>5451</v>
      </c>
    </row>
    <row r="31" spans="1:13" x14ac:dyDescent="0.25">
      <c r="A31" s="2">
        <v>900145767</v>
      </c>
      <c r="B31" s="2" t="s">
        <v>110</v>
      </c>
      <c r="C31" s="1" t="s">
        <v>15</v>
      </c>
      <c r="D31" s="3">
        <v>60709</v>
      </c>
      <c r="E31" s="1" t="s">
        <v>56</v>
      </c>
      <c r="F31" s="1" t="s">
        <v>34</v>
      </c>
      <c r="G31" s="1" t="s">
        <v>66</v>
      </c>
      <c r="H31" s="1" t="s">
        <v>88</v>
      </c>
      <c r="I31" s="1" t="s">
        <v>89</v>
      </c>
      <c r="J31" s="1">
        <v>366569</v>
      </c>
      <c r="K31" s="1">
        <v>161342</v>
      </c>
      <c r="L31" s="1">
        <v>0</v>
      </c>
      <c r="M31" s="1">
        <f t="shared" si="0"/>
        <v>205227</v>
      </c>
    </row>
    <row r="32" spans="1:13" x14ac:dyDescent="0.25">
      <c r="A32" s="2">
        <v>900145767</v>
      </c>
      <c r="B32" s="2" t="s">
        <v>110</v>
      </c>
      <c r="C32" s="1" t="s">
        <v>18</v>
      </c>
      <c r="D32" s="3">
        <v>63516</v>
      </c>
      <c r="E32" s="1" t="s">
        <v>57</v>
      </c>
      <c r="F32" s="1" t="s">
        <v>34</v>
      </c>
      <c r="G32" s="1" t="s">
        <v>66</v>
      </c>
      <c r="H32" s="1" t="s">
        <v>90</v>
      </c>
      <c r="I32" s="1" t="s">
        <v>91</v>
      </c>
      <c r="J32" s="1">
        <v>5451</v>
      </c>
      <c r="K32" s="1">
        <v>0</v>
      </c>
      <c r="L32" s="1">
        <v>0</v>
      </c>
      <c r="M32" s="1">
        <f t="shared" si="0"/>
        <v>5451</v>
      </c>
    </row>
    <row r="33" spans="1:13" x14ac:dyDescent="0.25">
      <c r="A33" s="2">
        <v>900145767</v>
      </c>
      <c r="B33" s="2" t="s">
        <v>110</v>
      </c>
      <c r="C33" s="1" t="s">
        <v>19</v>
      </c>
      <c r="D33" s="3">
        <v>52454</v>
      </c>
      <c r="E33" s="1" t="s">
        <v>58</v>
      </c>
      <c r="F33" s="1" t="s">
        <v>35</v>
      </c>
      <c r="G33" s="1" t="s">
        <v>66</v>
      </c>
      <c r="H33" s="1" t="s">
        <v>92</v>
      </c>
      <c r="I33" s="1" t="s">
        <v>93</v>
      </c>
      <c r="J33" s="1">
        <v>1521322</v>
      </c>
      <c r="K33" s="1">
        <v>0</v>
      </c>
      <c r="L33" s="1">
        <v>0</v>
      </c>
      <c r="M33" s="1">
        <f t="shared" si="0"/>
        <v>1521322</v>
      </c>
    </row>
    <row r="34" spans="1:13" x14ac:dyDescent="0.25">
      <c r="A34" s="2">
        <v>900145767</v>
      </c>
      <c r="B34" s="2" t="s">
        <v>110</v>
      </c>
      <c r="C34" s="1" t="s">
        <v>20</v>
      </c>
      <c r="D34" s="3">
        <v>7096</v>
      </c>
      <c r="E34" s="1" t="s">
        <v>59</v>
      </c>
      <c r="F34" s="1" t="s">
        <v>35</v>
      </c>
      <c r="G34" s="1" t="s">
        <v>68</v>
      </c>
      <c r="H34" s="1" t="s">
        <v>94</v>
      </c>
      <c r="I34" s="1" t="s">
        <v>95</v>
      </c>
      <c r="J34" s="1">
        <v>5451</v>
      </c>
      <c r="K34" s="1">
        <v>4628</v>
      </c>
      <c r="L34" s="1">
        <v>0</v>
      </c>
      <c r="M34" s="1">
        <f t="shared" si="0"/>
        <v>823</v>
      </c>
    </row>
    <row r="35" spans="1:13" x14ac:dyDescent="0.25">
      <c r="A35" s="2">
        <v>900145767</v>
      </c>
      <c r="B35" s="2" t="s">
        <v>110</v>
      </c>
      <c r="C35" s="1" t="s">
        <v>15</v>
      </c>
      <c r="D35" s="3">
        <v>72249</v>
      </c>
      <c r="E35" s="1" t="s">
        <v>60</v>
      </c>
      <c r="F35" s="1" t="s">
        <v>36</v>
      </c>
      <c r="G35" s="1" t="s">
        <v>68</v>
      </c>
      <c r="H35" s="1" t="s">
        <v>96</v>
      </c>
      <c r="I35" s="1" t="s">
        <v>97</v>
      </c>
      <c r="J35" s="1">
        <v>214532</v>
      </c>
      <c r="K35" s="1">
        <v>0</v>
      </c>
      <c r="L35" s="1">
        <v>0</v>
      </c>
      <c r="M35" s="1">
        <f t="shared" si="0"/>
        <v>214532</v>
      </c>
    </row>
    <row r="36" spans="1:13" x14ac:dyDescent="0.25">
      <c r="A36" s="2">
        <v>900145767</v>
      </c>
      <c r="B36" s="2" t="s">
        <v>110</v>
      </c>
      <c r="C36" s="1" t="s">
        <v>17</v>
      </c>
      <c r="D36" s="3">
        <v>54576</v>
      </c>
      <c r="E36" s="1" t="s">
        <v>61</v>
      </c>
      <c r="F36" s="1" t="s">
        <v>36</v>
      </c>
      <c r="G36" s="1" t="s">
        <v>66</v>
      </c>
      <c r="H36" s="1" t="s">
        <v>98</v>
      </c>
      <c r="I36" s="1" t="s">
        <v>99</v>
      </c>
      <c r="J36" s="1">
        <v>6000</v>
      </c>
      <c r="K36" s="1">
        <v>0</v>
      </c>
      <c r="L36" s="1">
        <v>0</v>
      </c>
      <c r="M36" s="1">
        <f t="shared" si="0"/>
        <v>6000</v>
      </c>
    </row>
    <row r="37" spans="1:13" x14ac:dyDescent="0.25">
      <c r="A37" s="2">
        <v>900145767</v>
      </c>
      <c r="B37" s="2" t="s">
        <v>110</v>
      </c>
      <c r="C37" s="1" t="s">
        <v>17</v>
      </c>
      <c r="D37" s="3">
        <v>55036</v>
      </c>
      <c r="E37" s="1" t="s">
        <v>62</v>
      </c>
      <c r="F37" s="1" t="s">
        <v>36</v>
      </c>
      <c r="G37" s="1" t="s">
        <v>66</v>
      </c>
      <c r="H37" s="1" t="s">
        <v>100</v>
      </c>
      <c r="I37" s="1" t="s">
        <v>101</v>
      </c>
      <c r="J37" s="1">
        <v>280329</v>
      </c>
      <c r="K37" s="1">
        <v>0</v>
      </c>
      <c r="L37" s="1">
        <v>0</v>
      </c>
      <c r="M37" s="1">
        <f t="shared" si="0"/>
        <v>280329</v>
      </c>
    </row>
    <row r="38" spans="1:13" x14ac:dyDescent="0.25">
      <c r="A38" s="2">
        <v>900145767</v>
      </c>
      <c r="B38" s="2" t="s">
        <v>110</v>
      </c>
      <c r="C38" s="1" t="s">
        <v>18</v>
      </c>
      <c r="D38" s="3">
        <v>72425</v>
      </c>
      <c r="E38" s="1" t="s">
        <v>63</v>
      </c>
      <c r="F38" s="1" t="s">
        <v>37</v>
      </c>
      <c r="G38" s="1" t="s">
        <v>68</v>
      </c>
      <c r="H38" s="1" t="s">
        <v>102</v>
      </c>
      <c r="I38" s="1" t="s">
        <v>103</v>
      </c>
      <c r="J38" s="1">
        <v>6000</v>
      </c>
      <c r="K38" s="1">
        <v>0</v>
      </c>
      <c r="L38" s="1">
        <v>0</v>
      </c>
      <c r="M38" s="1">
        <f t="shared" si="0"/>
        <v>6000</v>
      </c>
    </row>
    <row r="39" spans="1:13" x14ac:dyDescent="0.25">
      <c r="A39" s="2">
        <v>900145767</v>
      </c>
      <c r="B39" s="2" t="s">
        <v>110</v>
      </c>
      <c r="C39" s="1" t="s">
        <v>15</v>
      </c>
      <c r="D39" s="3">
        <v>73991</v>
      </c>
      <c r="E39" s="1" t="s">
        <v>64</v>
      </c>
      <c r="F39" s="1" t="s">
        <v>38</v>
      </c>
      <c r="G39" s="1" t="s">
        <v>66</v>
      </c>
      <c r="H39" s="1" t="s">
        <v>88</v>
      </c>
      <c r="I39" s="1" t="s">
        <v>89</v>
      </c>
      <c r="J39" s="1">
        <v>283614</v>
      </c>
      <c r="K39" s="1">
        <v>0</v>
      </c>
      <c r="L39" s="1">
        <v>0</v>
      </c>
      <c r="M39" s="1">
        <f t="shared" si="0"/>
        <v>283614</v>
      </c>
    </row>
    <row r="40" spans="1:13" x14ac:dyDescent="0.25">
      <c r="A40" s="2">
        <v>900145767</v>
      </c>
      <c r="B40" s="2" t="s">
        <v>110</v>
      </c>
      <c r="C40" s="1" t="s">
        <v>15</v>
      </c>
      <c r="D40" s="3">
        <v>74060</v>
      </c>
      <c r="E40" s="1" t="s">
        <v>65</v>
      </c>
      <c r="F40" s="1" t="s">
        <v>38</v>
      </c>
      <c r="G40" s="1" t="s">
        <v>68</v>
      </c>
      <c r="H40" s="1" t="s">
        <v>104</v>
      </c>
      <c r="I40" s="1" t="s">
        <v>105</v>
      </c>
      <c r="J40" s="1">
        <v>158193</v>
      </c>
      <c r="K40" s="1">
        <v>0</v>
      </c>
      <c r="L40" s="1">
        <v>0</v>
      </c>
      <c r="M40" s="1">
        <f t="shared" si="0"/>
        <v>158193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9"/>
  <sheetViews>
    <sheetView showGridLines="0" topLeftCell="A2" workbookViewId="0">
      <selection activeCell="G10" sqref="G10"/>
    </sheetView>
  </sheetViews>
  <sheetFormatPr baseColWidth="10" defaultRowHeight="15" x14ac:dyDescent="0.25"/>
  <cols>
    <col min="2" max="2" width="19.140625" bestFit="1" customWidth="1"/>
    <col min="3" max="3" width="7.42578125" bestFit="1" customWidth="1"/>
    <col min="4" max="4" width="9.28515625" bestFit="1" customWidth="1"/>
    <col min="5" max="5" width="11.7109375" bestFit="1" customWidth="1"/>
    <col min="6" max="6" width="22" bestFit="1" customWidth="1"/>
    <col min="10" max="11" width="13.140625" bestFit="1" customWidth="1"/>
    <col min="12" max="12" width="15.85546875" customWidth="1"/>
    <col min="13" max="13" width="22.42578125" bestFit="1" customWidth="1"/>
  </cols>
  <sheetData>
    <row r="1" spans="1:44" x14ac:dyDescent="0.25">
      <c r="J1" s="58">
        <f>SUBTOTAL(9,J3:J29)</f>
        <v>6758617</v>
      </c>
      <c r="K1" s="58">
        <f>SUBTOTAL(9,K3:K29)</f>
        <v>5761025</v>
      </c>
    </row>
    <row r="2" spans="1:44" ht="105" x14ac:dyDescent="0.25">
      <c r="A2" s="49" t="s">
        <v>140</v>
      </c>
      <c r="B2" s="49" t="s">
        <v>141</v>
      </c>
      <c r="C2" s="49" t="s">
        <v>142</v>
      </c>
      <c r="D2" s="49" t="s">
        <v>143</v>
      </c>
      <c r="E2" s="49" t="s">
        <v>144</v>
      </c>
      <c r="F2" s="50" t="s">
        <v>145</v>
      </c>
      <c r="G2" s="49" t="s">
        <v>146</v>
      </c>
      <c r="H2" s="49" t="s">
        <v>147</v>
      </c>
      <c r="I2" s="49" t="s">
        <v>148</v>
      </c>
      <c r="J2" s="51" t="s">
        <v>149</v>
      </c>
      <c r="K2" s="51" t="s">
        <v>150</v>
      </c>
      <c r="L2" s="49" t="s">
        <v>151</v>
      </c>
      <c r="M2" s="52" t="s">
        <v>152</v>
      </c>
      <c r="N2" s="52" t="s">
        <v>153</v>
      </c>
      <c r="O2" s="53" t="s">
        <v>154</v>
      </c>
      <c r="P2" s="52" t="s">
        <v>155</v>
      </c>
      <c r="Q2" s="52" t="s">
        <v>156</v>
      </c>
      <c r="R2" s="52" t="s">
        <v>157</v>
      </c>
      <c r="S2" s="49" t="s">
        <v>158</v>
      </c>
      <c r="T2" s="51" t="s">
        <v>159</v>
      </c>
      <c r="U2" s="51" t="s">
        <v>160</v>
      </c>
      <c r="V2" s="51" t="s">
        <v>161</v>
      </c>
      <c r="W2" s="51" t="s">
        <v>162</v>
      </c>
      <c r="X2" s="51" t="s">
        <v>163</v>
      </c>
      <c r="Y2" s="54" t="s">
        <v>164</v>
      </c>
      <c r="Z2" s="54" t="s">
        <v>165</v>
      </c>
      <c r="AA2" s="54" t="s">
        <v>166</v>
      </c>
      <c r="AB2" s="51" t="s">
        <v>167</v>
      </c>
      <c r="AC2" s="53" t="s">
        <v>168</v>
      </c>
      <c r="AD2" s="53" t="s">
        <v>169</v>
      </c>
      <c r="AE2" s="52" t="s">
        <v>170</v>
      </c>
      <c r="AF2" s="52" t="s">
        <v>171</v>
      </c>
      <c r="AG2" s="49" t="s">
        <v>172</v>
      </c>
      <c r="AH2" s="49" t="s">
        <v>173</v>
      </c>
      <c r="AI2" s="50" t="s">
        <v>174</v>
      </c>
      <c r="AJ2" s="49" t="s">
        <v>175</v>
      </c>
      <c r="AK2" s="49" t="s">
        <v>176</v>
      </c>
      <c r="AL2" s="49" t="s">
        <v>177</v>
      </c>
      <c r="AM2" s="49" t="s">
        <v>178</v>
      </c>
      <c r="AN2" s="49" t="s">
        <v>179</v>
      </c>
      <c r="AO2" s="51" t="s">
        <v>180</v>
      </c>
      <c r="AP2" s="51" t="s">
        <v>181</v>
      </c>
      <c r="AQ2" s="49" t="s">
        <v>182</v>
      </c>
      <c r="AR2" s="49" t="s">
        <v>183</v>
      </c>
    </row>
    <row r="3" spans="1:44" x14ac:dyDescent="0.25">
      <c r="A3" s="2">
        <v>900145767</v>
      </c>
      <c r="B3" s="2" t="s">
        <v>110</v>
      </c>
      <c r="C3" s="2" t="s">
        <v>15</v>
      </c>
      <c r="D3" s="2">
        <v>72249</v>
      </c>
      <c r="E3" s="2" t="s">
        <v>184</v>
      </c>
      <c r="F3" s="2" t="s">
        <v>185</v>
      </c>
      <c r="G3" s="2"/>
      <c r="H3" s="2"/>
      <c r="I3" s="55">
        <v>44754</v>
      </c>
      <c r="J3" s="56">
        <v>214532</v>
      </c>
      <c r="K3" s="56">
        <v>214532</v>
      </c>
      <c r="L3" s="2" t="s">
        <v>186</v>
      </c>
      <c r="M3" s="2" t="s">
        <v>251</v>
      </c>
      <c r="N3" s="2"/>
      <c r="O3" s="56">
        <v>0</v>
      </c>
      <c r="P3" s="2"/>
      <c r="Q3" s="2"/>
      <c r="R3" s="2"/>
      <c r="S3" s="2" t="s">
        <v>187</v>
      </c>
      <c r="T3" s="56">
        <v>0</v>
      </c>
      <c r="U3" s="56">
        <v>0</v>
      </c>
      <c r="V3" s="56">
        <v>0</v>
      </c>
      <c r="W3" s="56">
        <v>0</v>
      </c>
      <c r="X3" s="56">
        <v>0</v>
      </c>
      <c r="Y3" s="56">
        <v>0</v>
      </c>
      <c r="Z3" s="56">
        <v>0</v>
      </c>
      <c r="AA3" s="2"/>
      <c r="AB3" s="56">
        <v>0</v>
      </c>
      <c r="AC3" s="56">
        <v>0</v>
      </c>
      <c r="AD3" s="56">
        <v>0</v>
      </c>
      <c r="AE3" s="2"/>
      <c r="AF3" s="2"/>
      <c r="AG3" s="55">
        <v>44773</v>
      </c>
      <c r="AH3" s="2"/>
      <c r="AI3" s="2"/>
      <c r="AJ3" s="2"/>
      <c r="AK3" s="2"/>
      <c r="AL3" s="2"/>
      <c r="AM3" s="2"/>
      <c r="AN3" s="2"/>
      <c r="AO3" s="56">
        <v>0</v>
      </c>
      <c r="AP3" s="56">
        <v>0</v>
      </c>
      <c r="AQ3" s="2"/>
      <c r="AR3" s="2"/>
    </row>
    <row r="4" spans="1:44" x14ac:dyDescent="0.25">
      <c r="A4" s="2">
        <v>900145767</v>
      </c>
      <c r="B4" s="2" t="s">
        <v>110</v>
      </c>
      <c r="C4" s="2" t="s">
        <v>16</v>
      </c>
      <c r="D4" s="2">
        <v>25321</v>
      </c>
      <c r="E4" s="2" t="s">
        <v>188</v>
      </c>
      <c r="F4" s="2" t="s">
        <v>189</v>
      </c>
      <c r="G4" s="2"/>
      <c r="H4" s="2"/>
      <c r="I4" s="55">
        <v>44404</v>
      </c>
      <c r="J4" s="56">
        <v>36341</v>
      </c>
      <c r="K4" s="56">
        <v>36341</v>
      </c>
      <c r="L4" s="2" t="s">
        <v>186</v>
      </c>
      <c r="M4" s="2" t="s">
        <v>251</v>
      </c>
      <c r="N4" s="2"/>
      <c r="O4" s="56">
        <v>0</v>
      </c>
      <c r="P4" s="2"/>
      <c r="Q4" s="2"/>
      <c r="R4" s="2"/>
      <c r="S4" s="2" t="s">
        <v>187</v>
      </c>
      <c r="T4" s="56">
        <v>0</v>
      </c>
      <c r="U4" s="56">
        <v>0</v>
      </c>
      <c r="V4" s="56">
        <v>0</v>
      </c>
      <c r="W4" s="56">
        <v>0</v>
      </c>
      <c r="X4" s="56">
        <v>0</v>
      </c>
      <c r="Y4" s="56">
        <v>0</v>
      </c>
      <c r="Z4" s="56">
        <v>0</v>
      </c>
      <c r="AA4" s="2"/>
      <c r="AB4" s="56">
        <v>0</v>
      </c>
      <c r="AC4" s="56">
        <v>0</v>
      </c>
      <c r="AD4" s="56">
        <v>0</v>
      </c>
      <c r="AE4" s="2"/>
      <c r="AF4" s="2"/>
      <c r="AG4" s="55">
        <v>44408</v>
      </c>
      <c r="AH4" s="2"/>
      <c r="AI4" s="2"/>
      <c r="AJ4" s="2"/>
      <c r="AK4" s="2"/>
      <c r="AL4" s="2"/>
      <c r="AM4" s="2"/>
      <c r="AN4" s="2"/>
      <c r="AO4" s="56">
        <v>0</v>
      </c>
      <c r="AP4" s="56">
        <v>0</v>
      </c>
      <c r="AQ4" s="2"/>
      <c r="AR4" s="2"/>
    </row>
    <row r="5" spans="1:44" x14ac:dyDescent="0.25">
      <c r="A5" s="2">
        <v>900145767</v>
      </c>
      <c r="B5" s="2" t="s">
        <v>110</v>
      </c>
      <c r="C5" s="2" t="s">
        <v>16</v>
      </c>
      <c r="D5" s="2">
        <v>25377</v>
      </c>
      <c r="E5" s="2" t="s">
        <v>190</v>
      </c>
      <c r="F5" s="2" t="s">
        <v>191</v>
      </c>
      <c r="G5" s="2"/>
      <c r="H5" s="2"/>
      <c r="I5" s="55">
        <v>44405</v>
      </c>
      <c r="J5" s="56">
        <v>99423</v>
      </c>
      <c r="K5" s="56">
        <v>99423</v>
      </c>
      <c r="L5" s="2" t="s">
        <v>186</v>
      </c>
      <c r="M5" s="2" t="s">
        <v>251</v>
      </c>
      <c r="N5" s="2"/>
      <c r="O5" s="56">
        <v>0</v>
      </c>
      <c r="P5" s="2"/>
      <c r="Q5" s="2"/>
      <c r="R5" s="2"/>
      <c r="S5" s="2" t="s">
        <v>187</v>
      </c>
      <c r="T5" s="56">
        <v>0</v>
      </c>
      <c r="U5" s="56">
        <v>0</v>
      </c>
      <c r="V5" s="56">
        <v>0</v>
      </c>
      <c r="W5" s="56">
        <v>0</v>
      </c>
      <c r="X5" s="56">
        <v>0</v>
      </c>
      <c r="Y5" s="56">
        <v>0</v>
      </c>
      <c r="Z5" s="56">
        <v>0</v>
      </c>
      <c r="AA5" s="2"/>
      <c r="AB5" s="56">
        <v>0</v>
      </c>
      <c r="AC5" s="56">
        <v>0</v>
      </c>
      <c r="AD5" s="56">
        <v>0</v>
      </c>
      <c r="AE5" s="2"/>
      <c r="AF5" s="2"/>
      <c r="AG5" s="55">
        <v>44408</v>
      </c>
      <c r="AH5" s="2"/>
      <c r="AI5" s="2"/>
      <c r="AJ5" s="2"/>
      <c r="AK5" s="2"/>
      <c r="AL5" s="2"/>
      <c r="AM5" s="2"/>
      <c r="AN5" s="2"/>
      <c r="AO5" s="56">
        <v>0</v>
      </c>
      <c r="AP5" s="56">
        <v>0</v>
      </c>
      <c r="AQ5" s="2"/>
      <c r="AR5" s="2"/>
    </row>
    <row r="6" spans="1:44" x14ac:dyDescent="0.25">
      <c r="A6" s="2">
        <v>900145767</v>
      </c>
      <c r="B6" s="2" t="s">
        <v>110</v>
      </c>
      <c r="C6" s="2" t="s">
        <v>17</v>
      </c>
      <c r="D6" s="2">
        <v>43546</v>
      </c>
      <c r="E6" s="2" t="s">
        <v>192</v>
      </c>
      <c r="F6" s="2" t="s">
        <v>193</v>
      </c>
      <c r="G6" s="2"/>
      <c r="H6" s="2"/>
      <c r="I6" s="55">
        <v>44380</v>
      </c>
      <c r="J6" s="56">
        <v>5451</v>
      </c>
      <c r="K6" s="56">
        <v>5451</v>
      </c>
      <c r="L6" s="2" t="s">
        <v>186</v>
      </c>
      <c r="M6" s="2" t="s">
        <v>251</v>
      </c>
      <c r="N6" s="2"/>
      <c r="O6" s="56">
        <v>0</v>
      </c>
      <c r="P6" s="2"/>
      <c r="Q6" s="2"/>
      <c r="R6" s="2"/>
      <c r="S6" s="2" t="s">
        <v>187</v>
      </c>
      <c r="T6" s="56">
        <v>0</v>
      </c>
      <c r="U6" s="56">
        <v>0</v>
      </c>
      <c r="V6" s="56">
        <v>0</v>
      </c>
      <c r="W6" s="56">
        <v>0</v>
      </c>
      <c r="X6" s="56">
        <v>0</v>
      </c>
      <c r="Y6" s="56">
        <v>0</v>
      </c>
      <c r="Z6" s="56">
        <v>0</v>
      </c>
      <c r="AA6" s="2"/>
      <c r="AB6" s="56">
        <v>0</v>
      </c>
      <c r="AC6" s="56">
        <v>0</v>
      </c>
      <c r="AD6" s="56">
        <v>0</v>
      </c>
      <c r="AE6" s="2"/>
      <c r="AF6" s="2"/>
      <c r="AG6" s="55">
        <v>44408</v>
      </c>
      <c r="AH6" s="2"/>
      <c r="AI6" s="2"/>
      <c r="AJ6" s="2"/>
      <c r="AK6" s="2"/>
      <c r="AL6" s="2"/>
      <c r="AM6" s="2"/>
      <c r="AN6" s="2"/>
      <c r="AO6" s="56">
        <v>0</v>
      </c>
      <c r="AP6" s="56">
        <v>0</v>
      </c>
      <c r="AQ6" s="2"/>
      <c r="AR6" s="2"/>
    </row>
    <row r="7" spans="1:44" x14ac:dyDescent="0.25">
      <c r="A7" s="2">
        <v>900145767</v>
      </c>
      <c r="B7" s="2" t="s">
        <v>110</v>
      </c>
      <c r="C7" s="2" t="s">
        <v>15</v>
      </c>
      <c r="D7" s="2">
        <v>60709</v>
      </c>
      <c r="E7" s="2" t="s">
        <v>194</v>
      </c>
      <c r="F7" s="2" t="s">
        <v>195</v>
      </c>
      <c r="G7" s="2"/>
      <c r="H7" s="2"/>
      <c r="I7" s="55">
        <v>44413</v>
      </c>
      <c r="J7" s="56">
        <v>366569</v>
      </c>
      <c r="K7" s="56">
        <v>205227</v>
      </c>
      <c r="L7" s="2" t="s">
        <v>186</v>
      </c>
      <c r="M7" s="2" t="s">
        <v>251</v>
      </c>
      <c r="N7" s="2"/>
      <c r="O7" s="56">
        <v>0</v>
      </c>
      <c r="P7" s="2"/>
      <c r="Q7" s="2"/>
      <c r="R7" s="2"/>
      <c r="S7" s="2" t="s">
        <v>187</v>
      </c>
      <c r="T7" s="56">
        <v>0</v>
      </c>
      <c r="U7" s="56">
        <v>0</v>
      </c>
      <c r="V7" s="56">
        <v>0</v>
      </c>
      <c r="W7" s="56">
        <v>0</v>
      </c>
      <c r="X7" s="56">
        <v>0</v>
      </c>
      <c r="Y7" s="56">
        <v>0</v>
      </c>
      <c r="Z7" s="56">
        <v>0</v>
      </c>
      <c r="AA7" s="2"/>
      <c r="AB7" s="56">
        <v>0</v>
      </c>
      <c r="AC7" s="56">
        <v>0</v>
      </c>
      <c r="AD7" s="56">
        <v>0</v>
      </c>
      <c r="AE7" s="2"/>
      <c r="AF7" s="2"/>
      <c r="AG7" s="55">
        <v>44439</v>
      </c>
      <c r="AH7" s="2"/>
      <c r="AI7" s="2"/>
      <c r="AJ7" s="2"/>
      <c r="AK7" s="2"/>
      <c r="AL7" s="2"/>
      <c r="AM7" s="2"/>
      <c r="AN7" s="2"/>
      <c r="AO7" s="56">
        <v>0</v>
      </c>
      <c r="AP7" s="56">
        <v>0</v>
      </c>
      <c r="AQ7" s="2"/>
      <c r="AR7" s="2"/>
    </row>
    <row r="8" spans="1:44" x14ac:dyDescent="0.25">
      <c r="A8" s="2">
        <v>900145767</v>
      </c>
      <c r="B8" s="2" t="s">
        <v>110</v>
      </c>
      <c r="C8" s="2" t="s">
        <v>18</v>
      </c>
      <c r="D8" s="2">
        <v>63516</v>
      </c>
      <c r="E8" s="2" t="s">
        <v>196</v>
      </c>
      <c r="F8" s="2" t="s">
        <v>197</v>
      </c>
      <c r="G8" s="2"/>
      <c r="H8" s="2"/>
      <c r="I8" s="55">
        <v>44429</v>
      </c>
      <c r="J8" s="56">
        <v>5451</v>
      </c>
      <c r="K8" s="56">
        <v>5451</v>
      </c>
      <c r="L8" s="2" t="s">
        <v>186</v>
      </c>
      <c r="M8" s="2" t="s">
        <v>251</v>
      </c>
      <c r="N8" s="2"/>
      <c r="O8" s="56">
        <v>0</v>
      </c>
      <c r="P8" s="2"/>
      <c r="Q8" s="2"/>
      <c r="R8" s="2"/>
      <c r="S8" s="2" t="s">
        <v>187</v>
      </c>
      <c r="T8" s="56">
        <v>0</v>
      </c>
      <c r="U8" s="56">
        <v>0</v>
      </c>
      <c r="V8" s="56">
        <v>0</v>
      </c>
      <c r="W8" s="56">
        <v>0</v>
      </c>
      <c r="X8" s="56">
        <v>0</v>
      </c>
      <c r="Y8" s="56">
        <v>0</v>
      </c>
      <c r="Z8" s="56">
        <v>0</v>
      </c>
      <c r="AA8" s="2"/>
      <c r="AB8" s="56">
        <v>0</v>
      </c>
      <c r="AC8" s="56">
        <v>0</v>
      </c>
      <c r="AD8" s="56">
        <v>0</v>
      </c>
      <c r="AE8" s="2"/>
      <c r="AF8" s="2"/>
      <c r="AG8" s="55">
        <v>44439</v>
      </c>
      <c r="AH8" s="2"/>
      <c r="AI8" s="2"/>
      <c r="AJ8" s="2"/>
      <c r="AK8" s="2"/>
      <c r="AL8" s="2"/>
      <c r="AM8" s="2"/>
      <c r="AN8" s="2"/>
      <c r="AO8" s="56">
        <v>0</v>
      </c>
      <c r="AP8" s="56">
        <v>0</v>
      </c>
      <c r="AQ8" s="2"/>
      <c r="AR8" s="2"/>
    </row>
    <row r="9" spans="1:44" x14ac:dyDescent="0.25">
      <c r="A9" s="2">
        <v>900145767</v>
      </c>
      <c r="B9" s="2" t="s">
        <v>110</v>
      </c>
      <c r="C9" s="2" t="s">
        <v>15</v>
      </c>
      <c r="D9" s="2">
        <v>37878</v>
      </c>
      <c r="E9" s="2" t="s">
        <v>198</v>
      </c>
      <c r="F9" s="2" t="s">
        <v>199</v>
      </c>
      <c r="G9" s="2"/>
      <c r="H9" s="2"/>
      <c r="I9" s="55">
        <v>44312</v>
      </c>
      <c r="J9" s="56">
        <v>279356</v>
      </c>
      <c r="K9" s="56">
        <v>46195</v>
      </c>
      <c r="L9" s="2" t="s">
        <v>186</v>
      </c>
      <c r="M9" s="2" t="s">
        <v>251</v>
      </c>
      <c r="N9" s="2"/>
      <c r="O9" s="56">
        <v>0</v>
      </c>
      <c r="P9" s="2"/>
      <c r="Q9" s="2"/>
      <c r="R9" s="2"/>
      <c r="S9" s="2" t="s">
        <v>187</v>
      </c>
      <c r="T9" s="56">
        <v>0</v>
      </c>
      <c r="U9" s="56">
        <v>0</v>
      </c>
      <c r="V9" s="56">
        <v>0</v>
      </c>
      <c r="W9" s="56">
        <v>0</v>
      </c>
      <c r="X9" s="56">
        <v>0</v>
      </c>
      <c r="Y9" s="56">
        <v>0</v>
      </c>
      <c r="Z9" s="56">
        <v>0</v>
      </c>
      <c r="AA9" s="2"/>
      <c r="AB9" s="56">
        <v>0</v>
      </c>
      <c r="AC9" s="56">
        <v>0</v>
      </c>
      <c r="AD9" s="56">
        <v>0</v>
      </c>
      <c r="AE9" s="2"/>
      <c r="AF9" s="2"/>
      <c r="AG9" s="55">
        <v>44316</v>
      </c>
      <c r="AH9" s="2"/>
      <c r="AI9" s="2"/>
      <c r="AJ9" s="2"/>
      <c r="AK9" s="2"/>
      <c r="AL9" s="2"/>
      <c r="AM9" s="2"/>
      <c r="AN9" s="2"/>
      <c r="AO9" s="56">
        <v>0</v>
      </c>
      <c r="AP9" s="56">
        <v>0</v>
      </c>
      <c r="AQ9" s="2"/>
      <c r="AR9" s="2"/>
    </row>
    <row r="10" spans="1:44" x14ac:dyDescent="0.25">
      <c r="A10" s="2">
        <v>900145767</v>
      </c>
      <c r="B10" s="2" t="s">
        <v>110</v>
      </c>
      <c r="C10" s="2" t="s">
        <v>17</v>
      </c>
      <c r="D10" s="2">
        <v>30018</v>
      </c>
      <c r="E10" s="2" t="s">
        <v>200</v>
      </c>
      <c r="F10" s="2" t="s">
        <v>201</v>
      </c>
      <c r="G10" s="2"/>
      <c r="H10" s="2"/>
      <c r="I10" s="55">
        <v>44315</v>
      </c>
      <c r="J10" s="56">
        <v>21804</v>
      </c>
      <c r="K10" s="56">
        <v>21804</v>
      </c>
      <c r="L10" s="2" t="s">
        <v>186</v>
      </c>
      <c r="M10" s="2" t="s">
        <v>251</v>
      </c>
      <c r="N10" s="2"/>
      <c r="O10" s="56">
        <v>0</v>
      </c>
      <c r="P10" s="2"/>
      <c r="Q10" s="2"/>
      <c r="R10" s="2"/>
      <c r="S10" s="2" t="s">
        <v>187</v>
      </c>
      <c r="T10" s="56">
        <v>0</v>
      </c>
      <c r="U10" s="56">
        <v>0</v>
      </c>
      <c r="V10" s="56">
        <v>0</v>
      </c>
      <c r="W10" s="56">
        <v>0</v>
      </c>
      <c r="X10" s="56">
        <v>0</v>
      </c>
      <c r="Y10" s="56">
        <v>0</v>
      </c>
      <c r="Z10" s="56">
        <v>0</v>
      </c>
      <c r="AA10" s="2"/>
      <c r="AB10" s="56">
        <v>0</v>
      </c>
      <c r="AC10" s="56">
        <v>0</v>
      </c>
      <c r="AD10" s="56">
        <v>0</v>
      </c>
      <c r="AE10" s="2"/>
      <c r="AF10" s="2"/>
      <c r="AG10" s="55">
        <v>44316</v>
      </c>
      <c r="AH10" s="2"/>
      <c r="AI10" s="2"/>
      <c r="AJ10" s="2"/>
      <c r="AK10" s="2"/>
      <c r="AL10" s="2"/>
      <c r="AM10" s="2"/>
      <c r="AN10" s="2"/>
      <c r="AO10" s="56">
        <v>0</v>
      </c>
      <c r="AP10" s="56">
        <v>0</v>
      </c>
      <c r="AQ10" s="2"/>
      <c r="AR10" s="2"/>
    </row>
    <row r="11" spans="1:44" x14ac:dyDescent="0.25">
      <c r="A11" s="2">
        <v>900145767</v>
      </c>
      <c r="B11" s="2" t="s">
        <v>110</v>
      </c>
      <c r="C11" s="2" t="s">
        <v>14</v>
      </c>
      <c r="D11" s="2">
        <v>21389</v>
      </c>
      <c r="E11" s="2" t="s">
        <v>202</v>
      </c>
      <c r="F11" s="2" t="s">
        <v>203</v>
      </c>
      <c r="G11" s="2"/>
      <c r="H11" s="2"/>
      <c r="I11" s="55">
        <v>43769</v>
      </c>
      <c r="J11" s="56">
        <v>189355</v>
      </c>
      <c r="K11" s="56">
        <v>47776</v>
      </c>
      <c r="L11" s="2" t="s">
        <v>186</v>
      </c>
      <c r="M11" s="2" t="s">
        <v>251</v>
      </c>
      <c r="N11" s="2"/>
      <c r="O11" s="56">
        <v>0</v>
      </c>
      <c r="P11" s="2"/>
      <c r="Q11" s="2"/>
      <c r="R11" s="2"/>
      <c r="S11" s="2" t="s">
        <v>187</v>
      </c>
      <c r="T11" s="56">
        <v>0</v>
      </c>
      <c r="U11" s="56">
        <v>0</v>
      </c>
      <c r="V11" s="56">
        <v>0</v>
      </c>
      <c r="W11" s="56">
        <v>0</v>
      </c>
      <c r="X11" s="56">
        <v>0</v>
      </c>
      <c r="Y11" s="56">
        <v>0</v>
      </c>
      <c r="Z11" s="56">
        <v>0</v>
      </c>
      <c r="AA11" s="2"/>
      <c r="AB11" s="56">
        <v>0</v>
      </c>
      <c r="AC11" s="56">
        <v>0</v>
      </c>
      <c r="AD11" s="56">
        <v>0</v>
      </c>
      <c r="AE11" s="2"/>
      <c r="AF11" s="2"/>
      <c r="AG11" s="55">
        <v>43781</v>
      </c>
      <c r="AH11" s="2"/>
      <c r="AI11" s="2"/>
      <c r="AJ11" s="2"/>
      <c r="AK11" s="2"/>
      <c r="AL11" s="2"/>
      <c r="AM11" s="2"/>
      <c r="AN11" s="2"/>
      <c r="AO11" s="56">
        <v>0</v>
      </c>
      <c r="AP11" s="56">
        <v>0</v>
      </c>
      <c r="AQ11" s="2"/>
      <c r="AR11" s="2"/>
    </row>
    <row r="12" spans="1:44" x14ac:dyDescent="0.25">
      <c r="A12" s="2">
        <v>900145767</v>
      </c>
      <c r="B12" s="2" t="s">
        <v>110</v>
      </c>
      <c r="C12" s="2" t="s">
        <v>14</v>
      </c>
      <c r="D12" s="2">
        <v>21505</v>
      </c>
      <c r="E12" s="2" t="s">
        <v>204</v>
      </c>
      <c r="F12" s="2" t="s">
        <v>205</v>
      </c>
      <c r="G12" s="2"/>
      <c r="H12" s="2"/>
      <c r="I12" s="55">
        <v>43799</v>
      </c>
      <c r="J12" s="56">
        <v>309018</v>
      </c>
      <c r="K12" s="56">
        <v>99870</v>
      </c>
      <c r="L12" s="2" t="s">
        <v>186</v>
      </c>
      <c r="M12" s="2" t="s">
        <v>251</v>
      </c>
      <c r="N12" s="2"/>
      <c r="O12" s="56">
        <v>0</v>
      </c>
      <c r="P12" s="2"/>
      <c r="Q12" s="2"/>
      <c r="R12" s="2"/>
      <c r="S12" s="2" t="s">
        <v>187</v>
      </c>
      <c r="T12" s="56">
        <v>0</v>
      </c>
      <c r="U12" s="56">
        <v>0</v>
      </c>
      <c r="V12" s="56">
        <v>0</v>
      </c>
      <c r="W12" s="56">
        <v>0</v>
      </c>
      <c r="X12" s="56">
        <v>0</v>
      </c>
      <c r="Y12" s="56">
        <v>0</v>
      </c>
      <c r="Z12" s="56">
        <v>0</v>
      </c>
      <c r="AA12" s="2"/>
      <c r="AB12" s="56">
        <v>0</v>
      </c>
      <c r="AC12" s="56">
        <v>0</v>
      </c>
      <c r="AD12" s="56">
        <v>0</v>
      </c>
      <c r="AE12" s="2"/>
      <c r="AF12" s="2"/>
      <c r="AG12" s="55">
        <v>43805</v>
      </c>
      <c r="AH12" s="2"/>
      <c r="AI12" s="2"/>
      <c r="AJ12" s="2"/>
      <c r="AK12" s="2"/>
      <c r="AL12" s="2"/>
      <c r="AM12" s="2"/>
      <c r="AN12" s="2"/>
      <c r="AO12" s="56">
        <v>0</v>
      </c>
      <c r="AP12" s="56">
        <v>0</v>
      </c>
      <c r="AQ12" s="2"/>
      <c r="AR12" s="2"/>
    </row>
    <row r="13" spans="1:44" x14ac:dyDescent="0.25">
      <c r="A13" s="2">
        <v>900145767</v>
      </c>
      <c r="B13" s="2" t="s">
        <v>110</v>
      </c>
      <c r="C13" s="2" t="s">
        <v>14</v>
      </c>
      <c r="D13" s="2">
        <v>22173</v>
      </c>
      <c r="E13" s="2" t="s">
        <v>206</v>
      </c>
      <c r="F13" s="2" t="s">
        <v>207</v>
      </c>
      <c r="G13" s="2"/>
      <c r="H13" s="2"/>
      <c r="I13" s="55">
        <v>43982</v>
      </c>
      <c r="J13" s="56">
        <v>21068</v>
      </c>
      <c r="K13" s="56">
        <v>21068</v>
      </c>
      <c r="L13" s="2" t="s">
        <v>186</v>
      </c>
      <c r="M13" s="2" t="s">
        <v>251</v>
      </c>
      <c r="N13" s="2"/>
      <c r="O13" s="56">
        <v>0</v>
      </c>
      <c r="P13" s="2"/>
      <c r="Q13" s="2"/>
      <c r="R13" s="2"/>
      <c r="S13" s="2" t="s">
        <v>187</v>
      </c>
      <c r="T13" s="56">
        <v>0</v>
      </c>
      <c r="U13" s="56">
        <v>0</v>
      </c>
      <c r="V13" s="56">
        <v>0</v>
      </c>
      <c r="W13" s="56">
        <v>0</v>
      </c>
      <c r="X13" s="56">
        <v>0</v>
      </c>
      <c r="Y13" s="56">
        <v>0</v>
      </c>
      <c r="Z13" s="56">
        <v>0</v>
      </c>
      <c r="AA13" s="2"/>
      <c r="AB13" s="56">
        <v>0</v>
      </c>
      <c r="AC13" s="56">
        <v>0</v>
      </c>
      <c r="AD13" s="56">
        <v>0</v>
      </c>
      <c r="AE13" s="2"/>
      <c r="AF13" s="2"/>
      <c r="AG13" s="55">
        <v>43988</v>
      </c>
      <c r="AH13" s="2"/>
      <c r="AI13" s="2"/>
      <c r="AJ13" s="2"/>
      <c r="AK13" s="2"/>
      <c r="AL13" s="2"/>
      <c r="AM13" s="2"/>
      <c r="AN13" s="2"/>
      <c r="AO13" s="56">
        <v>0</v>
      </c>
      <c r="AP13" s="56">
        <v>0</v>
      </c>
      <c r="AQ13" s="2"/>
      <c r="AR13" s="2"/>
    </row>
    <row r="14" spans="1:44" x14ac:dyDescent="0.25">
      <c r="A14" s="2">
        <v>900145767</v>
      </c>
      <c r="B14" s="2" t="s">
        <v>110</v>
      </c>
      <c r="C14" s="2" t="s">
        <v>14</v>
      </c>
      <c r="D14" s="2">
        <v>22298</v>
      </c>
      <c r="E14" s="2" t="s">
        <v>208</v>
      </c>
      <c r="F14" s="2" t="s">
        <v>209</v>
      </c>
      <c r="G14" s="2"/>
      <c r="H14" s="2"/>
      <c r="I14" s="55">
        <v>44012</v>
      </c>
      <c r="J14" s="56">
        <v>189102</v>
      </c>
      <c r="K14" s="56">
        <v>68327</v>
      </c>
      <c r="L14" s="2" t="s">
        <v>186</v>
      </c>
      <c r="M14" s="2" t="s">
        <v>251</v>
      </c>
      <c r="N14" s="2"/>
      <c r="O14" s="56">
        <v>0</v>
      </c>
      <c r="P14" s="2"/>
      <c r="Q14" s="2"/>
      <c r="R14" s="2"/>
      <c r="S14" s="2" t="s">
        <v>187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2"/>
      <c r="AB14" s="56">
        <v>0</v>
      </c>
      <c r="AC14" s="56">
        <v>0</v>
      </c>
      <c r="AD14" s="56">
        <v>0</v>
      </c>
      <c r="AE14" s="2"/>
      <c r="AF14" s="2"/>
      <c r="AG14" s="55">
        <v>44018</v>
      </c>
      <c r="AH14" s="2"/>
      <c r="AI14" s="2"/>
      <c r="AJ14" s="2"/>
      <c r="AK14" s="2"/>
      <c r="AL14" s="2"/>
      <c r="AM14" s="2"/>
      <c r="AN14" s="2"/>
      <c r="AO14" s="56">
        <v>0</v>
      </c>
      <c r="AP14" s="56">
        <v>0</v>
      </c>
      <c r="AQ14" s="2"/>
      <c r="AR14" s="2"/>
    </row>
    <row r="15" spans="1:44" x14ac:dyDescent="0.25">
      <c r="A15" s="2">
        <v>900145767</v>
      </c>
      <c r="B15" s="2" t="s">
        <v>110</v>
      </c>
      <c r="C15" s="2" t="s">
        <v>14</v>
      </c>
      <c r="D15" s="2">
        <v>22485</v>
      </c>
      <c r="E15" s="2" t="s">
        <v>210</v>
      </c>
      <c r="F15" s="2" t="s">
        <v>211</v>
      </c>
      <c r="G15" s="2"/>
      <c r="H15" s="2"/>
      <c r="I15" s="55">
        <v>44043</v>
      </c>
      <c r="J15" s="56">
        <v>89173</v>
      </c>
      <c r="K15" s="56">
        <v>60917</v>
      </c>
      <c r="L15" s="2" t="s">
        <v>186</v>
      </c>
      <c r="M15" s="2" t="s">
        <v>251</v>
      </c>
      <c r="N15" s="2"/>
      <c r="O15" s="56">
        <v>0</v>
      </c>
      <c r="P15" s="2"/>
      <c r="Q15" s="2"/>
      <c r="R15" s="2"/>
      <c r="S15" s="2" t="s">
        <v>187</v>
      </c>
      <c r="T15" s="56">
        <v>0</v>
      </c>
      <c r="U15" s="56">
        <v>0</v>
      </c>
      <c r="V15" s="56">
        <v>0</v>
      </c>
      <c r="W15" s="56">
        <v>0</v>
      </c>
      <c r="X15" s="56">
        <v>0</v>
      </c>
      <c r="Y15" s="56">
        <v>0</v>
      </c>
      <c r="Z15" s="56">
        <v>0</v>
      </c>
      <c r="AA15" s="2"/>
      <c r="AB15" s="56">
        <v>0</v>
      </c>
      <c r="AC15" s="56">
        <v>0</v>
      </c>
      <c r="AD15" s="56">
        <v>0</v>
      </c>
      <c r="AE15" s="2"/>
      <c r="AF15" s="2"/>
      <c r="AG15" s="55">
        <v>44050</v>
      </c>
      <c r="AH15" s="2"/>
      <c r="AI15" s="2"/>
      <c r="AJ15" s="2"/>
      <c r="AK15" s="2"/>
      <c r="AL15" s="2"/>
      <c r="AM15" s="2"/>
      <c r="AN15" s="2"/>
      <c r="AO15" s="56">
        <v>0</v>
      </c>
      <c r="AP15" s="56">
        <v>0</v>
      </c>
      <c r="AQ15" s="2"/>
      <c r="AR15" s="2"/>
    </row>
    <row r="16" spans="1:44" x14ac:dyDescent="0.25">
      <c r="A16" s="2">
        <v>900145767</v>
      </c>
      <c r="B16" s="2" t="s">
        <v>110</v>
      </c>
      <c r="C16" s="2" t="s">
        <v>14</v>
      </c>
      <c r="D16" s="2">
        <v>23045</v>
      </c>
      <c r="E16" s="2" t="s">
        <v>212</v>
      </c>
      <c r="F16" s="2" t="s">
        <v>213</v>
      </c>
      <c r="G16" s="2"/>
      <c r="H16" s="2"/>
      <c r="I16" s="55">
        <v>44165</v>
      </c>
      <c r="J16" s="56">
        <v>21068</v>
      </c>
      <c r="K16" s="56">
        <v>21068</v>
      </c>
      <c r="L16" s="2" t="s">
        <v>186</v>
      </c>
      <c r="M16" s="2" t="s">
        <v>251</v>
      </c>
      <c r="N16" s="2"/>
      <c r="O16" s="56">
        <v>0</v>
      </c>
      <c r="P16" s="2"/>
      <c r="Q16" s="2"/>
      <c r="R16" s="2"/>
      <c r="S16" s="2" t="s">
        <v>187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2"/>
      <c r="AB16" s="56">
        <v>0</v>
      </c>
      <c r="AC16" s="56">
        <v>0</v>
      </c>
      <c r="AD16" s="56">
        <v>0</v>
      </c>
      <c r="AE16" s="2"/>
      <c r="AF16" s="2"/>
      <c r="AG16" s="55">
        <v>44169</v>
      </c>
      <c r="AH16" s="2"/>
      <c r="AI16" s="2"/>
      <c r="AJ16" s="2"/>
      <c r="AK16" s="2"/>
      <c r="AL16" s="2"/>
      <c r="AM16" s="2"/>
      <c r="AN16" s="2"/>
      <c r="AO16" s="56">
        <v>0</v>
      </c>
      <c r="AP16" s="56">
        <v>0</v>
      </c>
      <c r="AQ16" s="2"/>
      <c r="AR16" s="2"/>
    </row>
    <row r="17" spans="1:44" x14ac:dyDescent="0.25">
      <c r="A17" s="2">
        <v>900145767</v>
      </c>
      <c r="B17" s="2" t="s">
        <v>110</v>
      </c>
      <c r="C17" s="2" t="s">
        <v>15</v>
      </c>
      <c r="D17" s="2">
        <v>4585</v>
      </c>
      <c r="E17" s="2" t="s">
        <v>214</v>
      </c>
      <c r="F17" s="2" t="s">
        <v>215</v>
      </c>
      <c r="G17" s="2"/>
      <c r="H17" s="2"/>
      <c r="I17" s="55">
        <v>44179</v>
      </c>
      <c r="J17" s="56">
        <v>2243941</v>
      </c>
      <c r="K17" s="56">
        <v>2222873</v>
      </c>
      <c r="L17" s="2" t="s">
        <v>186</v>
      </c>
      <c r="M17" s="2" t="s">
        <v>251</v>
      </c>
      <c r="N17" s="2"/>
      <c r="O17" s="56">
        <v>0</v>
      </c>
      <c r="P17" s="2"/>
      <c r="Q17" s="2"/>
      <c r="R17" s="2"/>
      <c r="S17" s="2" t="s">
        <v>187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2"/>
      <c r="AB17" s="56">
        <v>0</v>
      </c>
      <c r="AC17" s="56">
        <v>0</v>
      </c>
      <c r="AD17" s="56">
        <v>0</v>
      </c>
      <c r="AE17" s="2"/>
      <c r="AF17" s="2"/>
      <c r="AG17" s="55">
        <v>44196</v>
      </c>
      <c r="AH17" s="2"/>
      <c r="AI17" s="2"/>
      <c r="AJ17" s="2"/>
      <c r="AK17" s="2"/>
      <c r="AL17" s="2"/>
      <c r="AM17" s="2"/>
      <c r="AN17" s="2"/>
      <c r="AO17" s="56">
        <v>0</v>
      </c>
      <c r="AP17" s="56">
        <v>0</v>
      </c>
      <c r="AQ17" s="2"/>
      <c r="AR17" s="2"/>
    </row>
    <row r="18" spans="1:44" x14ac:dyDescent="0.25">
      <c r="A18" s="2">
        <v>900145767</v>
      </c>
      <c r="B18" s="2" t="s">
        <v>110</v>
      </c>
      <c r="C18" s="2" t="s">
        <v>19</v>
      </c>
      <c r="D18" s="2">
        <v>52454</v>
      </c>
      <c r="E18" s="2" t="s">
        <v>216</v>
      </c>
      <c r="F18" s="2" t="s">
        <v>217</v>
      </c>
      <c r="G18" s="2" t="s">
        <v>19</v>
      </c>
      <c r="H18" s="2">
        <v>52454</v>
      </c>
      <c r="I18" s="55">
        <v>44481</v>
      </c>
      <c r="J18" s="56">
        <v>1521322</v>
      </c>
      <c r="K18" s="56">
        <v>1521322</v>
      </c>
      <c r="L18" s="2" t="s">
        <v>218</v>
      </c>
      <c r="M18" s="2" t="s">
        <v>253</v>
      </c>
      <c r="N18" s="2"/>
      <c r="O18" s="56">
        <v>0</v>
      </c>
      <c r="P18" s="2"/>
      <c r="Q18" s="2"/>
      <c r="R18" s="2"/>
      <c r="S18" s="2" t="s">
        <v>219</v>
      </c>
      <c r="T18" s="56">
        <v>1521322</v>
      </c>
      <c r="U18" s="56">
        <v>0</v>
      </c>
      <c r="V18" s="56">
        <v>0</v>
      </c>
      <c r="W18" s="56">
        <v>0</v>
      </c>
      <c r="X18" s="56">
        <v>1521322</v>
      </c>
      <c r="Y18" s="56">
        <v>0</v>
      </c>
      <c r="Z18" s="56">
        <v>0</v>
      </c>
      <c r="AA18" s="2"/>
      <c r="AB18" s="56">
        <v>0</v>
      </c>
      <c r="AC18" s="56">
        <v>1521322</v>
      </c>
      <c r="AD18" s="56">
        <v>0</v>
      </c>
      <c r="AE18" s="2">
        <v>2201242773</v>
      </c>
      <c r="AF18" s="55">
        <v>44712</v>
      </c>
      <c r="AG18" s="55">
        <v>44500</v>
      </c>
      <c r="AH18" s="2"/>
      <c r="AI18" s="2">
        <v>2</v>
      </c>
      <c r="AJ18" s="2"/>
      <c r="AK18" s="2"/>
      <c r="AL18" s="2">
        <v>1</v>
      </c>
      <c r="AM18" s="2">
        <v>20211230</v>
      </c>
      <c r="AN18" s="2">
        <v>20211201</v>
      </c>
      <c r="AO18" s="56">
        <v>1521322</v>
      </c>
      <c r="AP18" s="56">
        <v>0</v>
      </c>
      <c r="AQ18" s="2"/>
      <c r="AR18" s="2"/>
    </row>
    <row r="19" spans="1:44" x14ac:dyDescent="0.25">
      <c r="A19" s="2">
        <v>900145767</v>
      </c>
      <c r="B19" s="2" t="s">
        <v>110</v>
      </c>
      <c r="C19" s="2" t="s">
        <v>20</v>
      </c>
      <c r="D19" s="2">
        <v>7096</v>
      </c>
      <c r="E19" s="2" t="s">
        <v>220</v>
      </c>
      <c r="F19" s="2" t="s">
        <v>221</v>
      </c>
      <c r="G19" s="2" t="s">
        <v>20</v>
      </c>
      <c r="H19" s="2">
        <v>7096</v>
      </c>
      <c r="I19" s="55">
        <v>44489</v>
      </c>
      <c r="J19" s="56">
        <v>5451</v>
      </c>
      <c r="K19" s="56">
        <v>823</v>
      </c>
      <c r="L19" s="2" t="s">
        <v>218</v>
      </c>
      <c r="M19" s="2" t="s">
        <v>253</v>
      </c>
      <c r="N19" s="2"/>
      <c r="O19" s="56">
        <v>0</v>
      </c>
      <c r="P19" s="2"/>
      <c r="Q19" s="2"/>
      <c r="R19" s="2"/>
      <c r="S19" s="2" t="s">
        <v>219</v>
      </c>
      <c r="T19" s="56">
        <v>5451</v>
      </c>
      <c r="U19" s="56">
        <v>0</v>
      </c>
      <c r="V19" s="56">
        <v>0</v>
      </c>
      <c r="W19" s="56">
        <v>0</v>
      </c>
      <c r="X19" s="56">
        <v>5451</v>
      </c>
      <c r="Y19" s="56">
        <v>0</v>
      </c>
      <c r="Z19" s="56">
        <v>0</v>
      </c>
      <c r="AA19" s="2"/>
      <c r="AB19" s="56">
        <v>0</v>
      </c>
      <c r="AC19" s="56">
        <v>5451</v>
      </c>
      <c r="AD19" s="56">
        <v>0</v>
      </c>
      <c r="AE19" s="2">
        <v>2201182906</v>
      </c>
      <c r="AF19" s="55">
        <v>44613</v>
      </c>
      <c r="AG19" s="55">
        <v>44500</v>
      </c>
      <c r="AH19" s="2"/>
      <c r="AI19" s="2">
        <v>2</v>
      </c>
      <c r="AJ19" s="2"/>
      <c r="AK19" s="2"/>
      <c r="AL19" s="2">
        <v>1</v>
      </c>
      <c r="AM19" s="2">
        <v>20211230</v>
      </c>
      <c r="AN19" s="2">
        <v>20211201</v>
      </c>
      <c r="AO19" s="56">
        <v>5451</v>
      </c>
      <c r="AP19" s="56">
        <v>0</v>
      </c>
      <c r="AQ19" s="2"/>
      <c r="AR19" s="2"/>
    </row>
    <row r="20" spans="1:44" x14ac:dyDescent="0.25">
      <c r="A20" s="2">
        <v>900145767</v>
      </c>
      <c r="B20" s="2" t="s">
        <v>110</v>
      </c>
      <c r="C20" s="2" t="s">
        <v>16</v>
      </c>
      <c r="D20" s="2">
        <v>3429</v>
      </c>
      <c r="E20" s="2" t="s">
        <v>222</v>
      </c>
      <c r="F20" s="2" t="s">
        <v>223</v>
      </c>
      <c r="G20" s="2" t="s">
        <v>16</v>
      </c>
      <c r="H20" s="2">
        <v>3429</v>
      </c>
      <c r="I20" s="55">
        <v>44203</v>
      </c>
      <c r="J20" s="56">
        <v>89808</v>
      </c>
      <c r="K20" s="56">
        <v>89808</v>
      </c>
      <c r="L20" s="2" t="s">
        <v>218</v>
      </c>
      <c r="M20" s="2" t="s">
        <v>253</v>
      </c>
      <c r="N20" s="2"/>
      <c r="O20" s="56">
        <v>0</v>
      </c>
      <c r="P20" s="2"/>
      <c r="Q20" s="2"/>
      <c r="R20" s="2"/>
      <c r="S20" s="2" t="s">
        <v>219</v>
      </c>
      <c r="T20" s="56">
        <v>89808</v>
      </c>
      <c r="U20" s="56">
        <v>0</v>
      </c>
      <c r="V20" s="56">
        <v>0</v>
      </c>
      <c r="W20" s="56">
        <v>0</v>
      </c>
      <c r="X20" s="56">
        <v>89808</v>
      </c>
      <c r="Y20" s="56">
        <v>0</v>
      </c>
      <c r="Z20" s="56">
        <v>0</v>
      </c>
      <c r="AA20" s="2"/>
      <c r="AB20" s="56">
        <v>0</v>
      </c>
      <c r="AC20" s="56">
        <v>89808</v>
      </c>
      <c r="AD20" s="56">
        <v>0</v>
      </c>
      <c r="AE20" s="2">
        <v>2201063957</v>
      </c>
      <c r="AF20" s="55">
        <v>44712</v>
      </c>
      <c r="AG20" s="55">
        <v>44227</v>
      </c>
      <c r="AH20" s="2"/>
      <c r="AI20" s="2">
        <v>2</v>
      </c>
      <c r="AJ20" s="2"/>
      <c r="AK20" s="2"/>
      <c r="AL20" s="2">
        <v>1</v>
      </c>
      <c r="AM20" s="2">
        <v>20210330</v>
      </c>
      <c r="AN20" s="2">
        <v>20210305</v>
      </c>
      <c r="AO20" s="56">
        <v>89808</v>
      </c>
      <c r="AP20" s="56">
        <v>0</v>
      </c>
      <c r="AQ20" s="2"/>
      <c r="AR20" s="2"/>
    </row>
    <row r="21" spans="1:44" x14ac:dyDescent="0.25">
      <c r="A21" s="2">
        <v>900145767</v>
      </c>
      <c r="B21" s="2" t="s">
        <v>110</v>
      </c>
      <c r="C21" s="2" t="s">
        <v>15</v>
      </c>
      <c r="D21" s="2">
        <v>16470</v>
      </c>
      <c r="E21" s="2" t="s">
        <v>224</v>
      </c>
      <c r="F21" s="2" t="s">
        <v>225</v>
      </c>
      <c r="G21" s="2" t="s">
        <v>15</v>
      </c>
      <c r="H21" s="2">
        <v>16470</v>
      </c>
      <c r="I21" s="55">
        <v>44237</v>
      </c>
      <c r="J21" s="56">
        <v>152802</v>
      </c>
      <c r="K21" s="56">
        <v>152802</v>
      </c>
      <c r="L21" s="2" t="s">
        <v>218</v>
      </c>
      <c r="M21" s="2" t="s">
        <v>253</v>
      </c>
      <c r="N21" s="2"/>
      <c r="O21" s="56">
        <v>0</v>
      </c>
      <c r="P21" s="2"/>
      <c r="Q21" s="2"/>
      <c r="R21" s="2"/>
      <c r="S21" s="2" t="s">
        <v>219</v>
      </c>
      <c r="T21" s="56">
        <v>152802</v>
      </c>
      <c r="U21" s="56">
        <v>0</v>
      </c>
      <c r="V21" s="56">
        <v>0</v>
      </c>
      <c r="W21" s="56">
        <v>0</v>
      </c>
      <c r="X21" s="56">
        <v>152802</v>
      </c>
      <c r="Y21" s="56">
        <v>0</v>
      </c>
      <c r="Z21" s="56">
        <v>0</v>
      </c>
      <c r="AA21" s="2"/>
      <c r="AB21" s="56">
        <v>0</v>
      </c>
      <c r="AC21" s="56">
        <v>152802</v>
      </c>
      <c r="AD21" s="56">
        <v>0</v>
      </c>
      <c r="AE21" s="2">
        <v>2201076778</v>
      </c>
      <c r="AF21" s="55">
        <v>44376</v>
      </c>
      <c r="AG21" s="55">
        <v>44255</v>
      </c>
      <c r="AH21" s="2"/>
      <c r="AI21" s="2">
        <v>2</v>
      </c>
      <c r="AJ21" s="2"/>
      <c r="AK21" s="2"/>
      <c r="AL21" s="2">
        <v>1</v>
      </c>
      <c r="AM21" s="2">
        <v>20210430</v>
      </c>
      <c r="AN21" s="2">
        <v>20210412</v>
      </c>
      <c r="AO21" s="56">
        <v>152802</v>
      </c>
      <c r="AP21" s="56">
        <v>0</v>
      </c>
      <c r="AQ21" s="2"/>
      <c r="AR21" s="2"/>
    </row>
    <row r="22" spans="1:44" x14ac:dyDescent="0.25">
      <c r="A22" s="2">
        <v>900145767</v>
      </c>
      <c r="B22" s="2" t="s">
        <v>110</v>
      </c>
      <c r="C22" s="2" t="s">
        <v>17</v>
      </c>
      <c r="D22" s="2">
        <v>12539</v>
      </c>
      <c r="E22" s="2" t="s">
        <v>226</v>
      </c>
      <c r="F22" s="2" t="s">
        <v>227</v>
      </c>
      <c r="G22" s="2" t="s">
        <v>17</v>
      </c>
      <c r="H22" s="2">
        <v>12539</v>
      </c>
      <c r="I22" s="55">
        <v>44241</v>
      </c>
      <c r="J22" s="56">
        <v>80359</v>
      </c>
      <c r="K22" s="56">
        <v>80359</v>
      </c>
      <c r="L22" s="2" t="s">
        <v>218</v>
      </c>
      <c r="M22" s="2" t="s">
        <v>253</v>
      </c>
      <c r="N22" s="2"/>
      <c r="O22" s="56">
        <v>0</v>
      </c>
      <c r="P22" s="2"/>
      <c r="Q22" s="2"/>
      <c r="R22" s="2"/>
      <c r="S22" s="2" t="s">
        <v>219</v>
      </c>
      <c r="T22" s="56">
        <v>80359</v>
      </c>
      <c r="U22" s="56">
        <v>0</v>
      </c>
      <c r="V22" s="56">
        <v>0</v>
      </c>
      <c r="W22" s="56">
        <v>0</v>
      </c>
      <c r="X22" s="56">
        <v>80359</v>
      </c>
      <c r="Y22" s="56">
        <v>0</v>
      </c>
      <c r="Z22" s="56">
        <v>0</v>
      </c>
      <c r="AA22" s="2"/>
      <c r="AB22" s="56">
        <v>0</v>
      </c>
      <c r="AC22" s="56">
        <v>80359</v>
      </c>
      <c r="AD22" s="56">
        <v>0</v>
      </c>
      <c r="AE22" s="2">
        <v>2201076778</v>
      </c>
      <c r="AF22" s="55">
        <v>44376</v>
      </c>
      <c r="AG22" s="55">
        <v>44255</v>
      </c>
      <c r="AH22" s="2"/>
      <c r="AI22" s="2">
        <v>2</v>
      </c>
      <c r="AJ22" s="2"/>
      <c r="AK22" s="2"/>
      <c r="AL22" s="2">
        <v>1</v>
      </c>
      <c r="AM22" s="2">
        <v>20210430</v>
      </c>
      <c r="AN22" s="2">
        <v>20210412</v>
      </c>
      <c r="AO22" s="56">
        <v>80359</v>
      </c>
      <c r="AP22" s="56">
        <v>0</v>
      </c>
      <c r="AQ22" s="2"/>
      <c r="AR22" s="2"/>
    </row>
    <row r="23" spans="1:44" x14ac:dyDescent="0.25">
      <c r="A23" s="2">
        <v>900145767</v>
      </c>
      <c r="B23" s="2" t="s">
        <v>110</v>
      </c>
      <c r="C23" s="2" t="s">
        <v>17</v>
      </c>
      <c r="D23" s="2">
        <v>55036</v>
      </c>
      <c r="E23" s="2" t="s">
        <v>228</v>
      </c>
      <c r="F23" s="2" t="s">
        <v>229</v>
      </c>
      <c r="G23" s="2" t="s">
        <v>17</v>
      </c>
      <c r="H23" s="2">
        <v>55036</v>
      </c>
      <c r="I23" s="55">
        <v>44764</v>
      </c>
      <c r="J23" s="56">
        <v>280329</v>
      </c>
      <c r="K23" s="56">
        <v>280329</v>
      </c>
      <c r="L23" s="2" t="s">
        <v>218</v>
      </c>
      <c r="M23" s="2" t="s">
        <v>252</v>
      </c>
      <c r="N23" s="2"/>
      <c r="O23" s="56">
        <v>0</v>
      </c>
      <c r="P23" s="2"/>
      <c r="Q23" s="56">
        <v>280329</v>
      </c>
      <c r="R23" s="2">
        <v>1222152827</v>
      </c>
      <c r="S23" s="2" t="s">
        <v>219</v>
      </c>
      <c r="T23" s="56">
        <v>280329</v>
      </c>
      <c r="U23" s="56">
        <v>0</v>
      </c>
      <c r="V23" s="56">
        <v>0</v>
      </c>
      <c r="W23" s="56">
        <v>0</v>
      </c>
      <c r="X23" s="56">
        <v>280329</v>
      </c>
      <c r="Y23" s="56">
        <v>0</v>
      </c>
      <c r="Z23" s="56">
        <v>0</v>
      </c>
      <c r="AA23" s="2"/>
      <c r="AB23" s="56">
        <v>0</v>
      </c>
      <c r="AC23" s="56">
        <v>0</v>
      </c>
      <c r="AD23" s="56">
        <v>0</v>
      </c>
      <c r="AE23" s="2"/>
      <c r="AF23" s="2"/>
      <c r="AG23" s="55">
        <v>44773</v>
      </c>
      <c r="AH23" s="2"/>
      <c r="AI23" s="2">
        <v>2</v>
      </c>
      <c r="AJ23" s="2"/>
      <c r="AK23" s="2"/>
      <c r="AL23" s="2">
        <v>1</v>
      </c>
      <c r="AM23" s="2">
        <v>20220930</v>
      </c>
      <c r="AN23" s="2">
        <v>20220912</v>
      </c>
      <c r="AO23" s="56">
        <v>280329</v>
      </c>
      <c r="AP23" s="56">
        <v>0</v>
      </c>
      <c r="AQ23" s="2"/>
      <c r="AR23" s="2"/>
    </row>
    <row r="24" spans="1:44" x14ac:dyDescent="0.25">
      <c r="A24" s="2">
        <v>900145767</v>
      </c>
      <c r="B24" s="2" t="s">
        <v>110</v>
      </c>
      <c r="C24" s="2" t="s">
        <v>15</v>
      </c>
      <c r="D24" s="2">
        <v>73991</v>
      </c>
      <c r="E24" s="2" t="s">
        <v>230</v>
      </c>
      <c r="F24" s="2" t="s">
        <v>231</v>
      </c>
      <c r="G24" s="2" t="s">
        <v>15</v>
      </c>
      <c r="H24" s="2">
        <v>73991</v>
      </c>
      <c r="I24" s="55">
        <v>44806</v>
      </c>
      <c r="J24" s="56">
        <v>283614</v>
      </c>
      <c r="K24" s="56">
        <v>283614</v>
      </c>
      <c r="L24" s="2" t="s">
        <v>218</v>
      </c>
      <c r="M24" s="2" t="s">
        <v>252</v>
      </c>
      <c r="N24" s="2"/>
      <c r="O24" s="56">
        <v>0</v>
      </c>
      <c r="P24" s="2"/>
      <c r="Q24" s="56">
        <v>283614</v>
      </c>
      <c r="R24" s="2">
        <v>1222153992</v>
      </c>
      <c r="S24" s="2" t="s">
        <v>219</v>
      </c>
      <c r="T24" s="56">
        <v>283614</v>
      </c>
      <c r="U24" s="56">
        <v>0</v>
      </c>
      <c r="V24" s="56">
        <v>0</v>
      </c>
      <c r="W24" s="56">
        <v>0</v>
      </c>
      <c r="X24" s="56">
        <v>283614</v>
      </c>
      <c r="Y24" s="56">
        <v>0</v>
      </c>
      <c r="Z24" s="56">
        <v>0</v>
      </c>
      <c r="AA24" s="2"/>
      <c r="AB24" s="56">
        <v>0</v>
      </c>
      <c r="AC24" s="56">
        <v>0</v>
      </c>
      <c r="AD24" s="56">
        <v>0</v>
      </c>
      <c r="AE24" s="2"/>
      <c r="AF24" s="2"/>
      <c r="AG24" s="55">
        <v>44834</v>
      </c>
      <c r="AH24" s="2"/>
      <c r="AI24" s="2">
        <v>2</v>
      </c>
      <c r="AJ24" s="2"/>
      <c r="AK24" s="2"/>
      <c r="AL24" s="2">
        <v>1</v>
      </c>
      <c r="AM24" s="2">
        <v>20221030</v>
      </c>
      <c r="AN24" s="2">
        <v>20221005</v>
      </c>
      <c r="AO24" s="56">
        <v>283614</v>
      </c>
      <c r="AP24" s="56">
        <v>0</v>
      </c>
      <c r="AQ24" s="2"/>
      <c r="AR24" s="2"/>
    </row>
    <row r="25" spans="1:44" x14ac:dyDescent="0.25">
      <c r="A25" s="2">
        <v>900145767</v>
      </c>
      <c r="B25" s="2" t="s">
        <v>110</v>
      </c>
      <c r="C25" s="2" t="s">
        <v>15</v>
      </c>
      <c r="D25" s="2">
        <v>74060</v>
      </c>
      <c r="E25" s="2" t="s">
        <v>232</v>
      </c>
      <c r="F25" s="2" t="s">
        <v>233</v>
      </c>
      <c r="G25" s="2" t="s">
        <v>15</v>
      </c>
      <c r="H25" s="2">
        <v>74060</v>
      </c>
      <c r="I25" s="55">
        <v>44809</v>
      </c>
      <c r="J25" s="56">
        <v>158193</v>
      </c>
      <c r="K25" s="56">
        <v>158193</v>
      </c>
      <c r="L25" s="2" t="s">
        <v>218</v>
      </c>
      <c r="M25" s="2" t="s">
        <v>253</v>
      </c>
      <c r="N25" s="2"/>
      <c r="O25" s="56">
        <v>0</v>
      </c>
      <c r="P25" s="2"/>
      <c r="Q25" s="2"/>
      <c r="R25" s="2"/>
      <c r="S25" s="2" t="s">
        <v>219</v>
      </c>
      <c r="T25" s="56">
        <v>158193</v>
      </c>
      <c r="U25" s="56">
        <v>0</v>
      </c>
      <c r="V25" s="56">
        <v>0</v>
      </c>
      <c r="W25" s="56">
        <v>0</v>
      </c>
      <c r="X25" s="56">
        <v>158193</v>
      </c>
      <c r="Y25" s="56">
        <v>0</v>
      </c>
      <c r="Z25" s="56">
        <v>0</v>
      </c>
      <c r="AA25" s="2"/>
      <c r="AB25" s="56">
        <v>0</v>
      </c>
      <c r="AC25" s="56">
        <v>158193</v>
      </c>
      <c r="AD25" s="56">
        <v>0</v>
      </c>
      <c r="AE25" s="2">
        <v>2201315595</v>
      </c>
      <c r="AF25" s="55">
        <v>44865</v>
      </c>
      <c r="AG25" s="55">
        <v>44834</v>
      </c>
      <c r="AH25" s="2"/>
      <c r="AI25" s="2">
        <v>2</v>
      </c>
      <c r="AJ25" s="2"/>
      <c r="AK25" s="2"/>
      <c r="AL25" s="2">
        <v>1</v>
      </c>
      <c r="AM25" s="2">
        <v>20221030</v>
      </c>
      <c r="AN25" s="2">
        <v>20221005</v>
      </c>
      <c r="AO25" s="56">
        <v>158193</v>
      </c>
      <c r="AP25" s="56">
        <v>0</v>
      </c>
      <c r="AQ25" s="2"/>
      <c r="AR25" s="2"/>
    </row>
    <row r="26" spans="1:44" x14ac:dyDescent="0.25">
      <c r="A26" s="2">
        <v>900145767</v>
      </c>
      <c r="B26" s="2" t="s">
        <v>110</v>
      </c>
      <c r="C26" s="2" t="s">
        <v>14</v>
      </c>
      <c r="D26" s="2">
        <v>16834</v>
      </c>
      <c r="E26" s="2" t="s">
        <v>234</v>
      </c>
      <c r="F26" s="2" t="s">
        <v>235</v>
      </c>
      <c r="G26" s="2" t="s">
        <v>14</v>
      </c>
      <c r="H26" s="2">
        <v>16834</v>
      </c>
      <c r="I26" s="55">
        <v>42247</v>
      </c>
      <c r="J26" s="56">
        <v>77636</v>
      </c>
      <c r="K26" s="56">
        <v>1</v>
      </c>
      <c r="L26" s="2" t="s">
        <v>236</v>
      </c>
      <c r="M26" s="2" t="s">
        <v>253</v>
      </c>
      <c r="N26" s="2"/>
      <c r="O26" s="56">
        <v>0</v>
      </c>
      <c r="P26" s="2"/>
      <c r="Q26" s="2"/>
      <c r="R26" s="2"/>
      <c r="S26" s="2" t="s">
        <v>219</v>
      </c>
      <c r="T26" s="56">
        <v>77635</v>
      </c>
      <c r="U26" s="56">
        <v>0</v>
      </c>
      <c r="V26" s="56">
        <v>0</v>
      </c>
      <c r="W26" s="56">
        <v>0</v>
      </c>
      <c r="X26" s="56">
        <v>77635</v>
      </c>
      <c r="Y26" s="56">
        <v>0</v>
      </c>
      <c r="Z26" s="56">
        <v>0</v>
      </c>
      <c r="AA26" s="2"/>
      <c r="AB26" s="56">
        <v>0</v>
      </c>
      <c r="AC26" s="56">
        <v>77635</v>
      </c>
      <c r="AD26" s="56">
        <v>0</v>
      </c>
      <c r="AE26" s="2">
        <v>2200343605</v>
      </c>
      <c r="AF26" s="55">
        <v>42368</v>
      </c>
      <c r="AG26" s="55">
        <v>42261</v>
      </c>
      <c r="AH26" s="2"/>
      <c r="AI26" s="2">
        <v>2</v>
      </c>
      <c r="AJ26" s="2"/>
      <c r="AK26" s="2"/>
      <c r="AL26" s="2">
        <v>1</v>
      </c>
      <c r="AM26" s="2">
        <v>20150921</v>
      </c>
      <c r="AN26" s="2">
        <v>20150914</v>
      </c>
      <c r="AO26" s="56">
        <v>77635</v>
      </c>
      <c r="AP26" s="56">
        <v>0</v>
      </c>
      <c r="AQ26" s="2"/>
      <c r="AR26" s="2"/>
    </row>
    <row r="27" spans="1:44" x14ac:dyDescent="0.25">
      <c r="A27" s="2">
        <v>900145767</v>
      </c>
      <c r="B27" s="2" t="s">
        <v>110</v>
      </c>
      <c r="C27" s="2" t="s">
        <v>17</v>
      </c>
      <c r="D27" s="2">
        <v>54576</v>
      </c>
      <c r="E27" s="2" t="s">
        <v>237</v>
      </c>
      <c r="F27" s="2" t="s">
        <v>238</v>
      </c>
      <c r="G27" s="2" t="s">
        <v>17</v>
      </c>
      <c r="H27" s="2">
        <v>54576</v>
      </c>
      <c r="I27" s="55">
        <v>44747</v>
      </c>
      <c r="J27" s="56">
        <v>6000</v>
      </c>
      <c r="K27" s="56">
        <v>6000</v>
      </c>
      <c r="L27" s="2" t="s">
        <v>239</v>
      </c>
      <c r="M27" s="2" t="s">
        <v>240</v>
      </c>
      <c r="N27" s="2" t="s">
        <v>241</v>
      </c>
      <c r="O27" s="56">
        <v>6000</v>
      </c>
      <c r="P27" s="2" t="s">
        <v>242</v>
      </c>
      <c r="Q27" s="2"/>
      <c r="R27" s="2"/>
      <c r="S27" s="2" t="s">
        <v>219</v>
      </c>
      <c r="T27" s="56">
        <v>6000</v>
      </c>
      <c r="U27" s="56">
        <v>0</v>
      </c>
      <c r="V27" s="56">
        <v>0</v>
      </c>
      <c r="W27" s="56">
        <v>0</v>
      </c>
      <c r="X27" s="56">
        <v>0</v>
      </c>
      <c r="Y27" s="56">
        <v>0</v>
      </c>
      <c r="Z27" s="56">
        <v>6000</v>
      </c>
      <c r="AA27" s="2" t="s">
        <v>243</v>
      </c>
      <c r="AB27" s="56">
        <v>6000</v>
      </c>
      <c r="AC27" s="56">
        <v>0</v>
      </c>
      <c r="AD27" s="56">
        <v>0</v>
      </c>
      <c r="AE27" s="2"/>
      <c r="AF27" s="2"/>
      <c r="AG27" s="55">
        <v>44773</v>
      </c>
      <c r="AH27" s="2"/>
      <c r="AI27" s="2">
        <v>9</v>
      </c>
      <c r="AJ27" s="2"/>
      <c r="AK27" s="2" t="s">
        <v>244</v>
      </c>
      <c r="AL27" s="2">
        <v>1</v>
      </c>
      <c r="AM27" s="2">
        <v>21001231</v>
      </c>
      <c r="AN27" s="2">
        <v>20220912</v>
      </c>
      <c r="AO27" s="56">
        <v>6000</v>
      </c>
      <c r="AP27" s="56">
        <v>0</v>
      </c>
      <c r="AQ27" s="2"/>
      <c r="AR27" s="2"/>
    </row>
    <row r="28" spans="1:44" x14ac:dyDescent="0.25">
      <c r="A28" s="2">
        <v>900145767</v>
      </c>
      <c r="B28" s="2" t="s">
        <v>110</v>
      </c>
      <c r="C28" s="2" t="s">
        <v>18</v>
      </c>
      <c r="D28" s="2">
        <v>72425</v>
      </c>
      <c r="E28" s="2" t="s">
        <v>245</v>
      </c>
      <c r="F28" s="2" t="s">
        <v>246</v>
      </c>
      <c r="G28" s="2" t="s">
        <v>18</v>
      </c>
      <c r="H28" s="2">
        <v>72425</v>
      </c>
      <c r="I28" s="55">
        <v>44796</v>
      </c>
      <c r="J28" s="56">
        <v>6000</v>
      </c>
      <c r="K28" s="56">
        <v>6000</v>
      </c>
      <c r="L28" s="2" t="s">
        <v>239</v>
      </c>
      <c r="M28" s="2" t="s">
        <v>240</v>
      </c>
      <c r="N28" s="2" t="s">
        <v>241</v>
      </c>
      <c r="O28" s="56">
        <v>6000</v>
      </c>
      <c r="P28" s="2" t="s">
        <v>242</v>
      </c>
      <c r="Q28" s="2"/>
      <c r="R28" s="2"/>
      <c r="S28" s="2" t="s">
        <v>219</v>
      </c>
      <c r="T28" s="56">
        <v>6000</v>
      </c>
      <c r="U28" s="56">
        <v>0</v>
      </c>
      <c r="V28" s="56">
        <v>0</v>
      </c>
      <c r="W28" s="56">
        <v>0</v>
      </c>
      <c r="X28" s="56">
        <v>0</v>
      </c>
      <c r="Y28" s="56">
        <v>0</v>
      </c>
      <c r="Z28" s="56">
        <v>6000</v>
      </c>
      <c r="AA28" s="2" t="s">
        <v>243</v>
      </c>
      <c r="AB28" s="56">
        <v>6000</v>
      </c>
      <c r="AC28" s="56">
        <v>0</v>
      </c>
      <c r="AD28" s="56">
        <v>0</v>
      </c>
      <c r="AE28" s="2"/>
      <c r="AF28" s="2"/>
      <c r="AG28" s="55">
        <v>44804</v>
      </c>
      <c r="AH28" s="2"/>
      <c r="AI28" s="2">
        <v>9</v>
      </c>
      <c r="AJ28" s="2"/>
      <c r="AK28" s="2" t="s">
        <v>244</v>
      </c>
      <c r="AL28" s="2">
        <v>1</v>
      </c>
      <c r="AM28" s="2">
        <v>21001231</v>
      </c>
      <c r="AN28" s="2">
        <v>20221005</v>
      </c>
      <c r="AO28" s="56">
        <v>6000</v>
      </c>
      <c r="AP28" s="56">
        <v>0</v>
      </c>
      <c r="AQ28" s="2"/>
      <c r="AR28" s="2"/>
    </row>
    <row r="29" spans="1:44" x14ac:dyDescent="0.25">
      <c r="A29" s="2">
        <v>900145767</v>
      </c>
      <c r="B29" s="2" t="s">
        <v>110</v>
      </c>
      <c r="C29" s="2" t="s">
        <v>15</v>
      </c>
      <c r="D29" s="2">
        <v>53582</v>
      </c>
      <c r="E29" s="2" t="s">
        <v>247</v>
      </c>
      <c r="F29" s="2" t="s">
        <v>248</v>
      </c>
      <c r="G29" s="2" t="s">
        <v>15</v>
      </c>
      <c r="H29" s="2">
        <v>53582</v>
      </c>
      <c r="I29" s="55">
        <v>44369</v>
      </c>
      <c r="J29" s="56">
        <v>5451</v>
      </c>
      <c r="K29" s="56">
        <v>5451</v>
      </c>
      <c r="L29" s="2" t="s">
        <v>239</v>
      </c>
      <c r="M29" s="2" t="s">
        <v>240</v>
      </c>
      <c r="N29" s="2" t="s">
        <v>241</v>
      </c>
      <c r="O29" s="56">
        <v>5451</v>
      </c>
      <c r="P29" s="2" t="s">
        <v>249</v>
      </c>
      <c r="Q29" s="2"/>
      <c r="R29" s="2"/>
      <c r="S29" s="2" t="s">
        <v>219</v>
      </c>
      <c r="T29" s="56">
        <v>5451</v>
      </c>
      <c r="U29" s="56">
        <v>0</v>
      </c>
      <c r="V29" s="56">
        <v>0</v>
      </c>
      <c r="W29" s="56">
        <v>0</v>
      </c>
      <c r="X29" s="56">
        <v>0</v>
      </c>
      <c r="Y29" s="56">
        <v>0</v>
      </c>
      <c r="Z29" s="56">
        <v>5451</v>
      </c>
      <c r="AA29" s="2" t="s">
        <v>250</v>
      </c>
      <c r="AB29" s="56">
        <v>5451</v>
      </c>
      <c r="AC29" s="56">
        <v>0</v>
      </c>
      <c r="AD29" s="56">
        <v>0</v>
      </c>
      <c r="AE29" s="2"/>
      <c r="AF29" s="2"/>
      <c r="AG29" s="55">
        <v>44377</v>
      </c>
      <c r="AH29" s="2"/>
      <c r="AI29" s="2">
        <v>9</v>
      </c>
      <c r="AJ29" s="2"/>
      <c r="AK29" s="2" t="s">
        <v>244</v>
      </c>
      <c r="AL29" s="2">
        <v>1</v>
      </c>
      <c r="AM29" s="2">
        <v>21001231</v>
      </c>
      <c r="AN29" s="2">
        <v>20210806</v>
      </c>
      <c r="AO29" s="56">
        <v>5451</v>
      </c>
      <c r="AP29" s="56">
        <v>0</v>
      </c>
      <c r="AQ29" s="2"/>
      <c r="AR2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showGridLines="0" workbookViewId="0">
      <selection activeCell="A8" sqref="A4:C8"/>
    </sheetView>
  </sheetViews>
  <sheetFormatPr baseColWidth="10" defaultRowHeight="15" x14ac:dyDescent="0.25"/>
  <cols>
    <col min="1" max="1" width="47" bestFit="1" customWidth="1"/>
    <col min="2" max="2" width="12.7109375" style="59" bestFit="1" customWidth="1"/>
    <col min="3" max="3" width="15" style="57" bestFit="1" customWidth="1"/>
  </cols>
  <sheetData>
    <row r="3" spans="1:3" x14ac:dyDescent="0.25">
      <c r="A3" s="71" t="s">
        <v>258</v>
      </c>
      <c r="B3" s="69" t="s">
        <v>259</v>
      </c>
      <c r="C3" s="70" t="s">
        <v>260</v>
      </c>
    </row>
    <row r="4" spans="1:3" x14ac:dyDescent="0.25">
      <c r="A4" s="66" t="s">
        <v>252</v>
      </c>
      <c r="B4" s="63">
        <v>2</v>
      </c>
      <c r="C4" s="60">
        <v>563943</v>
      </c>
    </row>
    <row r="5" spans="1:3" x14ac:dyDescent="0.25">
      <c r="A5" s="67" t="s">
        <v>240</v>
      </c>
      <c r="B5" s="64">
        <v>3</v>
      </c>
      <c r="C5" s="61">
        <v>17451</v>
      </c>
    </row>
    <row r="6" spans="1:3" x14ac:dyDescent="0.25">
      <c r="A6" s="67" t="s">
        <v>253</v>
      </c>
      <c r="B6" s="64">
        <v>7</v>
      </c>
      <c r="C6" s="61">
        <v>2003308</v>
      </c>
    </row>
    <row r="7" spans="1:3" x14ac:dyDescent="0.25">
      <c r="A7" s="68" t="s">
        <v>251</v>
      </c>
      <c r="B7" s="64">
        <v>15</v>
      </c>
      <c r="C7" s="61">
        <v>3176323</v>
      </c>
    </row>
    <row r="8" spans="1:3" x14ac:dyDescent="0.25">
      <c r="A8" s="72" t="s">
        <v>257</v>
      </c>
      <c r="B8" s="65">
        <v>27</v>
      </c>
      <c r="C8" s="62">
        <v>5761025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P25" sqref="P25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2" width="11.42578125" style="7"/>
    <col min="223" max="223" width="4.42578125" style="7" customWidth="1"/>
    <col min="224" max="224" width="11.42578125" style="7"/>
    <col min="225" max="225" width="17.5703125" style="7" customWidth="1"/>
    <col min="226" max="226" width="11.5703125" style="7" customWidth="1"/>
    <col min="227" max="230" width="11.42578125" style="7"/>
    <col min="231" max="231" width="22.5703125" style="7" customWidth="1"/>
    <col min="232" max="232" width="14" style="7" customWidth="1"/>
    <col min="233" max="233" width="1.7109375" style="7" customWidth="1"/>
    <col min="234" max="478" width="11.42578125" style="7"/>
    <col min="479" max="479" width="4.42578125" style="7" customWidth="1"/>
    <col min="480" max="480" width="11.42578125" style="7"/>
    <col min="481" max="481" width="17.5703125" style="7" customWidth="1"/>
    <col min="482" max="482" width="11.5703125" style="7" customWidth="1"/>
    <col min="483" max="486" width="11.42578125" style="7"/>
    <col min="487" max="487" width="22.5703125" style="7" customWidth="1"/>
    <col min="488" max="488" width="14" style="7" customWidth="1"/>
    <col min="489" max="489" width="1.7109375" style="7" customWidth="1"/>
    <col min="490" max="734" width="11.42578125" style="7"/>
    <col min="735" max="735" width="4.42578125" style="7" customWidth="1"/>
    <col min="736" max="736" width="11.42578125" style="7"/>
    <col min="737" max="737" width="17.5703125" style="7" customWidth="1"/>
    <col min="738" max="738" width="11.5703125" style="7" customWidth="1"/>
    <col min="739" max="742" width="11.42578125" style="7"/>
    <col min="743" max="743" width="22.5703125" style="7" customWidth="1"/>
    <col min="744" max="744" width="14" style="7" customWidth="1"/>
    <col min="745" max="745" width="1.7109375" style="7" customWidth="1"/>
    <col min="746" max="990" width="11.42578125" style="7"/>
    <col min="991" max="991" width="4.42578125" style="7" customWidth="1"/>
    <col min="992" max="992" width="11.42578125" style="7"/>
    <col min="993" max="993" width="17.5703125" style="7" customWidth="1"/>
    <col min="994" max="994" width="11.5703125" style="7" customWidth="1"/>
    <col min="995" max="998" width="11.42578125" style="7"/>
    <col min="999" max="999" width="22.5703125" style="7" customWidth="1"/>
    <col min="1000" max="1000" width="14" style="7" customWidth="1"/>
    <col min="1001" max="1001" width="1.7109375" style="7" customWidth="1"/>
    <col min="1002" max="1246" width="11.42578125" style="7"/>
    <col min="1247" max="1247" width="4.42578125" style="7" customWidth="1"/>
    <col min="1248" max="1248" width="11.42578125" style="7"/>
    <col min="1249" max="1249" width="17.5703125" style="7" customWidth="1"/>
    <col min="1250" max="1250" width="11.5703125" style="7" customWidth="1"/>
    <col min="1251" max="1254" width="11.42578125" style="7"/>
    <col min="1255" max="1255" width="22.5703125" style="7" customWidth="1"/>
    <col min="1256" max="1256" width="14" style="7" customWidth="1"/>
    <col min="1257" max="1257" width="1.7109375" style="7" customWidth="1"/>
    <col min="1258" max="1502" width="11.42578125" style="7"/>
    <col min="1503" max="1503" width="4.42578125" style="7" customWidth="1"/>
    <col min="1504" max="1504" width="11.42578125" style="7"/>
    <col min="1505" max="1505" width="17.5703125" style="7" customWidth="1"/>
    <col min="1506" max="1506" width="11.5703125" style="7" customWidth="1"/>
    <col min="1507" max="1510" width="11.42578125" style="7"/>
    <col min="1511" max="1511" width="22.5703125" style="7" customWidth="1"/>
    <col min="1512" max="1512" width="14" style="7" customWidth="1"/>
    <col min="1513" max="1513" width="1.7109375" style="7" customWidth="1"/>
    <col min="1514" max="1758" width="11.42578125" style="7"/>
    <col min="1759" max="1759" width="4.42578125" style="7" customWidth="1"/>
    <col min="1760" max="1760" width="11.42578125" style="7"/>
    <col min="1761" max="1761" width="17.5703125" style="7" customWidth="1"/>
    <col min="1762" max="1762" width="11.5703125" style="7" customWidth="1"/>
    <col min="1763" max="1766" width="11.42578125" style="7"/>
    <col min="1767" max="1767" width="22.5703125" style="7" customWidth="1"/>
    <col min="1768" max="1768" width="14" style="7" customWidth="1"/>
    <col min="1769" max="1769" width="1.7109375" style="7" customWidth="1"/>
    <col min="1770" max="2014" width="11.42578125" style="7"/>
    <col min="2015" max="2015" width="4.42578125" style="7" customWidth="1"/>
    <col min="2016" max="2016" width="11.42578125" style="7"/>
    <col min="2017" max="2017" width="17.5703125" style="7" customWidth="1"/>
    <col min="2018" max="2018" width="11.5703125" style="7" customWidth="1"/>
    <col min="2019" max="2022" width="11.42578125" style="7"/>
    <col min="2023" max="2023" width="22.5703125" style="7" customWidth="1"/>
    <col min="2024" max="2024" width="14" style="7" customWidth="1"/>
    <col min="2025" max="2025" width="1.7109375" style="7" customWidth="1"/>
    <col min="2026" max="2270" width="11.42578125" style="7"/>
    <col min="2271" max="2271" width="4.42578125" style="7" customWidth="1"/>
    <col min="2272" max="2272" width="11.42578125" style="7"/>
    <col min="2273" max="2273" width="17.5703125" style="7" customWidth="1"/>
    <col min="2274" max="2274" width="11.5703125" style="7" customWidth="1"/>
    <col min="2275" max="2278" width="11.42578125" style="7"/>
    <col min="2279" max="2279" width="22.5703125" style="7" customWidth="1"/>
    <col min="2280" max="2280" width="14" style="7" customWidth="1"/>
    <col min="2281" max="2281" width="1.7109375" style="7" customWidth="1"/>
    <col min="2282" max="2526" width="11.42578125" style="7"/>
    <col min="2527" max="2527" width="4.42578125" style="7" customWidth="1"/>
    <col min="2528" max="2528" width="11.42578125" style="7"/>
    <col min="2529" max="2529" width="17.5703125" style="7" customWidth="1"/>
    <col min="2530" max="2530" width="11.5703125" style="7" customWidth="1"/>
    <col min="2531" max="2534" width="11.42578125" style="7"/>
    <col min="2535" max="2535" width="22.5703125" style="7" customWidth="1"/>
    <col min="2536" max="2536" width="14" style="7" customWidth="1"/>
    <col min="2537" max="2537" width="1.7109375" style="7" customWidth="1"/>
    <col min="2538" max="2782" width="11.42578125" style="7"/>
    <col min="2783" max="2783" width="4.42578125" style="7" customWidth="1"/>
    <col min="2784" max="2784" width="11.42578125" style="7"/>
    <col min="2785" max="2785" width="17.5703125" style="7" customWidth="1"/>
    <col min="2786" max="2786" width="11.5703125" style="7" customWidth="1"/>
    <col min="2787" max="2790" width="11.42578125" style="7"/>
    <col min="2791" max="2791" width="22.5703125" style="7" customWidth="1"/>
    <col min="2792" max="2792" width="14" style="7" customWidth="1"/>
    <col min="2793" max="2793" width="1.7109375" style="7" customWidth="1"/>
    <col min="2794" max="3038" width="11.42578125" style="7"/>
    <col min="3039" max="3039" width="4.42578125" style="7" customWidth="1"/>
    <col min="3040" max="3040" width="11.42578125" style="7"/>
    <col min="3041" max="3041" width="17.5703125" style="7" customWidth="1"/>
    <col min="3042" max="3042" width="11.5703125" style="7" customWidth="1"/>
    <col min="3043" max="3046" width="11.42578125" style="7"/>
    <col min="3047" max="3047" width="22.5703125" style="7" customWidth="1"/>
    <col min="3048" max="3048" width="14" style="7" customWidth="1"/>
    <col min="3049" max="3049" width="1.7109375" style="7" customWidth="1"/>
    <col min="3050" max="3294" width="11.42578125" style="7"/>
    <col min="3295" max="3295" width="4.42578125" style="7" customWidth="1"/>
    <col min="3296" max="3296" width="11.42578125" style="7"/>
    <col min="3297" max="3297" width="17.5703125" style="7" customWidth="1"/>
    <col min="3298" max="3298" width="11.5703125" style="7" customWidth="1"/>
    <col min="3299" max="3302" width="11.42578125" style="7"/>
    <col min="3303" max="3303" width="22.5703125" style="7" customWidth="1"/>
    <col min="3304" max="3304" width="14" style="7" customWidth="1"/>
    <col min="3305" max="3305" width="1.7109375" style="7" customWidth="1"/>
    <col min="3306" max="3550" width="11.42578125" style="7"/>
    <col min="3551" max="3551" width="4.42578125" style="7" customWidth="1"/>
    <col min="3552" max="3552" width="11.42578125" style="7"/>
    <col min="3553" max="3553" width="17.5703125" style="7" customWidth="1"/>
    <col min="3554" max="3554" width="11.5703125" style="7" customWidth="1"/>
    <col min="3555" max="3558" width="11.42578125" style="7"/>
    <col min="3559" max="3559" width="22.5703125" style="7" customWidth="1"/>
    <col min="3560" max="3560" width="14" style="7" customWidth="1"/>
    <col min="3561" max="3561" width="1.7109375" style="7" customWidth="1"/>
    <col min="3562" max="3806" width="11.42578125" style="7"/>
    <col min="3807" max="3807" width="4.42578125" style="7" customWidth="1"/>
    <col min="3808" max="3808" width="11.42578125" style="7"/>
    <col min="3809" max="3809" width="17.5703125" style="7" customWidth="1"/>
    <col min="3810" max="3810" width="11.5703125" style="7" customWidth="1"/>
    <col min="3811" max="3814" width="11.42578125" style="7"/>
    <col min="3815" max="3815" width="22.5703125" style="7" customWidth="1"/>
    <col min="3816" max="3816" width="14" style="7" customWidth="1"/>
    <col min="3817" max="3817" width="1.7109375" style="7" customWidth="1"/>
    <col min="3818" max="4062" width="11.42578125" style="7"/>
    <col min="4063" max="4063" width="4.42578125" style="7" customWidth="1"/>
    <col min="4064" max="4064" width="11.42578125" style="7"/>
    <col min="4065" max="4065" width="17.5703125" style="7" customWidth="1"/>
    <col min="4066" max="4066" width="11.5703125" style="7" customWidth="1"/>
    <col min="4067" max="4070" width="11.42578125" style="7"/>
    <col min="4071" max="4071" width="22.5703125" style="7" customWidth="1"/>
    <col min="4072" max="4072" width="14" style="7" customWidth="1"/>
    <col min="4073" max="4073" width="1.7109375" style="7" customWidth="1"/>
    <col min="4074" max="4318" width="11.42578125" style="7"/>
    <col min="4319" max="4319" width="4.42578125" style="7" customWidth="1"/>
    <col min="4320" max="4320" width="11.42578125" style="7"/>
    <col min="4321" max="4321" width="17.5703125" style="7" customWidth="1"/>
    <col min="4322" max="4322" width="11.5703125" style="7" customWidth="1"/>
    <col min="4323" max="4326" width="11.42578125" style="7"/>
    <col min="4327" max="4327" width="22.5703125" style="7" customWidth="1"/>
    <col min="4328" max="4328" width="14" style="7" customWidth="1"/>
    <col min="4329" max="4329" width="1.7109375" style="7" customWidth="1"/>
    <col min="4330" max="4574" width="11.42578125" style="7"/>
    <col min="4575" max="4575" width="4.42578125" style="7" customWidth="1"/>
    <col min="4576" max="4576" width="11.42578125" style="7"/>
    <col min="4577" max="4577" width="17.5703125" style="7" customWidth="1"/>
    <col min="4578" max="4578" width="11.5703125" style="7" customWidth="1"/>
    <col min="4579" max="4582" width="11.42578125" style="7"/>
    <col min="4583" max="4583" width="22.5703125" style="7" customWidth="1"/>
    <col min="4584" max="4584" width="14" style="7" customWidth="1"/>
    <col min="4585" max="4585" width="1.7109375" style="7" customWidth="1"/>
    <col min="4586" max="4830" width="11.42578125" style="7"/>
    <col min="4831" max="4831" width="4.42578125" style="7" customWidth="1"/>
    <col min="4832" max="4832" width="11.42578125" style="7"/>
    <col min="4833" max="4833" width="17.5703125" style="7" customWidth="1"/>
    <col min="4834" max="4834" width="11.5703125" style="7" customWidth="1"/>
    <col min="4835" max="4838" width="11.42578125" style="7"/>
    <col min="4839" max="4839" width="22.5703125" style="7" customWidth="1"/>
    <col min="4840" max="4840" width="14" style="7" customWidth="1"/>
    <col min="4841" max="4841" width="1.7109375" style="7" customWidth="1"/>
    <col min="4842" max="5086" width="11.42578125" style="7"/>
    <col min="5087" max="5087" width="4.42578125" style="7" customWidth="1"/>
    <col min="5088" max="5088" width="11.42578125" style="7"/>
    <col min="5089" max="5089" width="17.5703125" style="7" customWidth="1"/>
    <col min="5090" max="5090" width="11.5703125" style="7" customWidth="1"/>
    <col min="5091" max="5094" width="11.42578125" style="7"/>
    <col min="5095" max="5095" width="22.5703125" style="7" customWidth="1"/>
    <col min="5096" max="5096" width="14" style="7" customWidth="1"/>
    <col min="5097" max="5097" width="1.7109375" style="7" customWidth="1"/>
    <col min="5098" max="5342" width="11.42578125" style="7"/>
    <col min="5343" max="5343" width="4.42578125" style="7" customWidth="1"/>
    <col min="5344" max="5344" width="11.42578125" style="7"/>
    <col min="5345" max="5345" width="17.5703125" style="7" customWidth="1"/>
    <col min="5346" max="5346" width="11.5703125" style="7" customWidth="1"/>
    <col min="5347" max="5350" width="11.42578125" style="7"/>
    <col min="5351" max="5351" width="22.5703125" style="7" customWidth="1"/>
    <col min="5352" max="5352" width="14" style="7" customWidth="1"/>
    <col min="5353" max="5353" width="1.7109375" style="7" customWidth="1"/>
    <col min="5354" max="5598" width="11.42578125" style="7"/>
    <col min="5599" max="5599" width="4.42578125" style="7" customWidth="1"/>
    <col min="5600" max="5600" width="11.42578125" style="7"/>
    <col min="5601" max="5601" width="17.5703125" style="7" customWidth="1"/>
    <col min="5602" max="5602" width="11.5703125" style="7" customWidth="1"/>
    <col min="5603" max="5606" width="11.42578125" style="7"/>
    <col min="5607" max="5607" width="22.5703125" style="7" customWidth="1"/>
    <col min="5608" max="5608" width="14" style="7" customWidth="1"/>
    <col min="5609" max="5609" width="1.7109375" style="7" customWidth="1"/>
    <col min="5610" max="5854" width="11.42578125" style="7"/>
    <col min="5855" max="5855" width="4.42578125" style="7" customWidth="1"/>
    <col min="5856" max="5856" width="11.42578125" style="7"/>
    <col min="5857" max="5857" width="17.5703125" style="7" customWidth="1"/>
    <col min="5858" max="5858" width="11.5703125" style="7" customWidth="1"/>
    <col min="5859" max="5862" width="11.42578125" style="7"/>
    <col min="5863" max="5863" width="22.5703125" style="7" customWidth="1"/>
    <col min="5864" max="5864" width="14" style="7" customWidth="1"/>
    <col min="5865" max="5865" width="1.7109375" style="7" customWidth="1"/>
    <col min="5866" max="6110" width="11.42578125" style="7"/>
    <col min="6111" max="6111" width="4.42578125" style="7" customWidth="1"/>
    <col min="6112" max="6112" width="11.42578125" style="7"/>
    <col min="6113" max="6113" width="17.5703125" style="7" customWidth="1"/>
    <col min="6114" max="6114" width="11.5703125" style="7" customWidth="1"/>
    <col min="6115" max="6118" width="11.42578125" style="7"/>
    <col min="6119" max="6119" width="22.5703125" style="7" customWidth="1"/>
    <col min="6120" max="6120" width="14" style="7" customWidth="1"/>
    <col min="6121" max="6121" width="1.7109375" style="7" customWidth="1"/>
    <col min="6122" max="6366" width="11.42578125" style="7"/>
    <col min="6367" max="6367" width="4.42578125" style="7" customWidth="1"/>
    <col min="6368" max="6368" width="11.42578125" style="7"/>
    <col min="6369" max="6369" width="17.5703125" style="7" customWidth="1"/>
    <col min="6370" max="6370" width="11.5703125" style="7" customWidth="1"/>
    <col min="6371" max="6374" width="11.42578125" style="7"/>
    <col min="6375" max="6375" width="22.5703125" style="7" customWidth="1"/>
    <col min="6376" max="6376" width="14" style="7" customWidth="1"/>
    <col min="6377" max="6377" width="1.7109375" style="7" customWidth="1"/>
    <col min="6378" max="6622" width="11.42578125" style="7"/>
    <col min="6623" max="6623" width="4.42578125" style="7" customWidth="1"/>
    <col min="6624" max="6624" width="11.42578125" style="7"/>
    <col min="6625" max="6625" width="17.5703125" style="7" customWidth="1"/>
    <col min="6626" max="6626" width="11.5703125" style="7" customWidth="1"/>
    <col min="6627" max="6630" width="11.42578125" style="7"/>
    <col min="6631" max="6631" width="22.5703125" style="7" customWidth="1"/>
    <col min="6632" max="6632" width="14" style="7" customWidth="1"/>
    <col min="6633" max="6633" width="1.7109375" style="7" customWidth="1"/>
    <col min="6634" max="6878" width="11.42578125" style="7"/>
    <col min="6879" max="6879" width="4.42578125" style="7" customWidth="1"/>
    <col min="6880" max="6880" width="11.42578125" style="7"/>
    <col min="6881" max="6881" width="17.5703125" style="7" customWidth="1"/>
    <col min="6882" max="6882" width="11.5703125" style="7" customWidth="1"/>
    <col min="6883" max="6886" width="11.42578125" style="7"/>
    <col min="6887" max="6887" width="22.5703125" style="7" customWidth="1"/>
    <col min="6888" max="6888" width="14" style="7" customWidth="1"/>
    <col min="6889" max="6889" width="1.7109375" style="7" customWidth="1"/>
    <col min="6890" max="7134" width="11.42578125" style="7"/>
    <col min="7135" max="7135" width="4.42578125" style="7" customWidth="1"/>
    <col min="7136" max="7136" width="11.42578125" style="7"/>
    <col min="7137" max="7137" width="17.5703125" style="7" customWidth="1"/>
    <col min="7138" max="7138" width="11.5703125" style="7" customWidth="1"/>
    <col min="7139" max="7142" width="11.42578125" style="7"/>
    <col min="7143" max="7143" width="22.5703125" style="7" customWidth="1"/>
    <col min="7144" max="7144" width="14" style="7" customWidth="1"/>
    <col min="7145" max="7145" width="1.7109375" style="7" customWidth="1"/>
    <col min="7146" max="7390" width="11.42578125" style="7"/>
    <col min="7391" max="7391" width="4.42578125" style="7" customWidth="1"/>
    <col min="7392" max="7392" width="11.42578125" style="7"/>
    <col min="7393" max="7393" width="17.5703125" style="7" customWidth="1"/>
    <col min="7394" max="7394" width="11.5703125" style="7" customWidth="1"/>
    <col min="7395" max="7398" width="11.42578125" style="7"/>
    <col min="7399" max="7399" width="22.5703125" style="7" customWidth="1"/>
    <col min="7400" max="7400" width="14" style="7" customWidth="1"/>
    <col min="7401" max="7401" width="1.7109375" style="7" customWidth="1"/>
    <col min="7402" max="7646" width="11.42578125" style="7"/>
    <col min="7647" max="7647" width="4.42578125" style="7" customWidth="1"/>
    <col min="7648" max="7648" width="11.42578125" style="7"/>
    <col min="7649" max="7649" width="17.5703125" style="7" customWidth="1"/>
    <col min="7650" max="7650" width="11.5703125" style="7" customWidth="1"/>
    <col min="7651" max="7654" width="11.42578125" style="7"/>
    <col min="7655" max="7655" width="22.5703125" style="7" customWidth="1"/>
    <col min="7656" max="7656" width="14" style="7" customWidth="1"/>
    <col min="7657" max="7657" width="1.7109375" style="7" customWidth="1"/>
    <col min="7658" max="7902" width="11.42578125" style="7"/>
    <col min="7903" max="7903" width="4.42578125" style="7" customWidth="1"/>
    <col min="7904" max="7904" width="11.42578125" style="7"/>
    <col min="7905" max="7905" width="17.5703125" style="7" customWidth="1"/>
    <col min="7906" max="7906" width="11.5703125" style="7" customWidth="1"/>
    <col min="7907" max="7910" width="11.42578125" style="7"/>
    <col min="7911" max="7911" width="22.5703125" style="7" customWidth="1"/>
    <col min="7912" max="7912" width="14" style="7" customWidth="1"/>
    <col min="7913" max="7913" width="1.7109375" style="7" customWidth="1"/>
    <col min="7914" max="8158" width="11.42578125" style="7"/>
    <col min="8159" max="8159" width="4.42578125" style="7" customWidth="1"/>
    <col min="8160" max="8160" width="11.42578125" style="7"/>
    <col min="8161" max="8161" width="17.5703125" style="7" customWidth="1"/>
    <col min="8162" max="8162" width="11.5703125" style="7" customWidth="1"/>
    <col min="8163" max="8166" width="11.42578125" style="7"/>
    <col min="8167" max="8167" width="22.5703125" style="7" customWidth="1"/>
    <col min="8168" max="8168" width="14" style="7" customWidth="1"/>
    <col min="8169" max="8169" width="1.7109375" style="7" customWidth="1"/>
    <col min="8170" max="8414" width="11.42578125" style="7"/>
    <col min="8415" max="8415" width="4.42578125" style="7" customWidth="1"/>
    <col min="8416" max="8416" width="11.42578125" style="7"/>
    <col min="8417" max="8417" width="17.5703125" style="7" customWidth="1"/>
    <col min="8418" max="8418" width="11.5703125" style="7" customWidth="1"/>
    <col min="8419" max="8422" width="11.42578125" style="7"/>
    <col min="8423" max="8423" width="22.5703125" style="7" customWidth="1"/>
    <col min="8424" max="8424" width="14" style="7" customWidth="1"/>
    <col min="8425" max="8425" width="1.7109375" style="7" customWidth="1"/>
    <col min="8426" max="8670" width="11.42578125" style="7"/>
    <col min="8671" max="8671" width="4.42578125" style="7" customWidth="1"/>
    <col min="8672" max="8672" width="11.42578125" style="7"/>
    <col min="8673" max="8673" width="17.5703125" style="7" customWidth="1"/>
    <col min="8674" max="8674" width="11.5703125" style="7" customWidth="1"/>
    <col min="8675" max="8678" width="11.42578125" style="7"/>
    <col min="8679" max="8679" width="22.5703125" style="7" customWidth="1"/>
    <col min="8680" max="8680" width="14" style="7" customWidth="1"/>
    <col min="8681" max="8681" width="1.7109375" style="7" customWidth="1"/>
    <col min="8682" max="8926" width="11.42578125" style="7"/>
    <col min="8927" max="8927" width="4.42578125" style="7" customWidth="1"/>
    <col min="8928" max="8928" width="11.42578125" style="7"/>
    <col min="8929" max="8929" width="17.5703125" style="7" customWidth="1"/>
    <col min="8930" max="8930" width="11.5703125" style="7" customWidth="1"/>
    <col min="8931" max="8934" width="11.42578125" style="7"/>
    <col min="8935" max="8935" width="22.5703125" style="7" customWidth="1"/>
    <col min="8936" max="8936" width="14" style="7" customWidth="1"/>
    <col min="8937" max="8937" width="1.7109375" style="7" customWidth="1"/>
    <col min="8938" max="9182" width="11.42578125" style="7"/>
    <col min="9183" max="9183" width="4.42578125" style="7" customWidth="1"/>
    <col min="9184" max="9184" width="11.42578125" style="7"/>
    <col min="9185" max="9185" width="17.5703125" style="7" customWidth="1"/>
    <col min="9186" max="9186" width="11.5703125" style="7" customWidth="1"/>
    <col min="9187" max="9190" width="11.42578125" style="7"/>
    <col min="9191" max="9191" width="22.5703125" style="7" customWidth="1"/>
    <col min="9192" max="9192" width="14" style="7" customWidth="1"/>
    <col min="9193" max="9193" width="1.7109375" style="7" customWidth="1"/>
    <col min="9194" max="9438" width="11.42578125" style="7"/>
    <col min="9439" max="9439" width="4.42578125" style="7" customWidth="1"/>
    <col min="9440" max="9440" width="11.42578125" style="7"/>
    <col min="9441" max="9441" width="17.5703125" style="7" customWidth="1"/>
    <col min="9442" max="9442" width="11.5703125" style="7" customWidth="1"/>
    <col min="9443" max="9446" width="11.42578125" style="7"/>
    <col min="9447" max="9447" width="22.5703125" style="7" customWidth="1"/>
    <col min="9448" max="9448" width="14" style="7" customWidth="1"/>
    <col min="9449" max="9449" width="1.7109375" style="7" customWidth="1"/>
    <col min="9450" max="9694" width="11.42578125" style="7"/>
    <col min="9695" max="9695" width="4.42578125" style="7" customWidth="1"/>
    <col min="9696" max="9696" width="11.42578125" style="7"/>
    <col min="9697" max="9697" width="17.5703125" style="7" customWidth="1"/>
    <col min="9698" max="9698" width="11.5703125" style="7" customWidth="1"/>
    <col min="9699" max="9702" width="11.42578125" style="7"/>
    <col min="9703" max="9703" width="22.5703125" style="7" customWidth="1"/>
    <col min="9704" max="9704" width="14" style="7" customWidth="1"/>
    <col min="9705" max="9705" width="1.7109375" style="7" customWidth="1"/>
    <col min="9706" max="9950" width="11.42578125" style="7"/>
    <col min="9951" max="9951" width="4.42578125" style="7" customWidth="1"/>
    <col min="9952" max="9952" width="11.42578125" style="7"/>
    <col min="9953" max="9953" width="17.5703125" style="7" customWidth="1"/>
    <col min="9954" max="9954" width="11.5703125" style="7" customWidth="1"/>
    <col min="9955" max="9958" width="11.42578125" style="7"/>
    <col min="9959" max="9959" width="22.5703125" style="7" customWidth="1"/>
    <col min="9960" max="9960" width="14" style="7" customWidth="1"/>
    <col min="9961" max="9961" width="1.7109375" style="7" customWidth="1"/>
    <col min="9962" max="10206" width="11.42578125" style="7"/>
    <col min="10207" max="10207" width="4.42578125" style="7" customWidth="1"/>
    <col min="10208" max="10208" width="11.42578125" style="7"/>
    <col min="10209" max="10209" width="17.5703125" style="7" customWidth="1"/>
    <col min="10210" max="10210" width="11.5703125" style="7" customWidth="1"/>
    <col min="10211" max="10214" width="11.42578125" style="7"/>
    <col min="10215" max="10215" width="22.5703125" style="7" customWidth="1"/>
    <col min="10216" max="10216" width="14" style="7" customWidth="1"/>
    <col min="10217" max="10217" width="1.7109375" style="7" customWidth="1"/>
    <col min="10218" max="10462" width="11.42578125" style="7"/>
    <col min="10463" max="10463" width="4.42578125" style="7" customWidth="1"/>
    <col min="10464" max="10464" width="11.42578125" style="7"/>
    <col min="10465" max="10465" width="17.5703125" style="7" customWidth="1"/>
    <col min="10466" max="10466" width="11.5703125" style="7" customWidth="1"/>
    <col min="10467" max="10470" width="11.42578125" style="7"/>
    <col min="10471" max="10471" width="22.5703125" style="7" customWidth="1"/>
    <col min="10472" max="10472" width="14" style="7" customWidth="1"/>
    <col min="10473" max="10473" width="1.7109375" style="7" customWidth="1"/>
    <col min="10474" max="10718" width="11.42578125" style="7"/>
    <col min="10719" max="10719" width="4.42578125" style="7" customWidth="1"/>
    <col min="10720" max="10720" width="11.42578125" style="7"/>
    <col min="10721" max="10721" width="17.5703125" style="7" customWidth="1"/>
    <col min="10722" max="10722" width="11.5703125" style="7" customWidth="1"/>
    <col min="10723" max="10726" width="11.42578125" style="7"/>
    <col min="10727" max="10727" width="22.5703125" style="7" customWidth="1"/>
    <col min="10728" max="10728" width="14" style="7" customWidth="1"/>
    <col min="10729" max="10729" width="1.7109375" style="7" customWidth="1"/>
    <col min="10730" max="10974" width="11.42578125" style="7"/>
    <col min="10975" max="10975" width="4.42578125" style="7" customWidth="1"/>
    <col min="10976" max="10976" width="11.42578125" style="7"/>
    <col min="10977" max="10977" width="17.5703125" style="7" customWidth="1"/>
    <col min="10978" max="10978" width="11.5703125" style="7" customWidth="1"/>
    <col min="10979" max="10982" width="11.42578125" style="7"/>
    <col min="10983" max="10983" width="22.5703125" style="7" customWidth="1"/>
    <col min="10984" max="10984" width="14" style="7" customWidth="1"/>
    <col min="10985" max="10985" width="1.7109375" style="7" customWidth="1"/>
    <col min="10986" max="11230" width="11.42578125" style="7"/>
    <col min="11231" max="11231" width="4.42578125" style="7" customWidth="1"/>
    <col min="11232" max="11232" width="11.42578125" style="7"/>
    <col min="11233" max="11233" width="17.5703125" style="7" customWidth="1"/>
    <col min="11234" max="11234" width="11.5703125" style="7" customWidth="1"/>
    <col min="11235" max="11238" width="11.42578125" style="7"/>
    <col min="11239" max="11239" width="22.5703125" style="7" customWidth="1"/>
    <col min="11240" max="11240" width="14" style="7" customWidth="1"/>
    <col min="11241" max="11241" width="1.7109375" style="7" customWidth="1"/>
    <col min="11242" max="11486" width="11.42578125" style="7"/>
    <col min="11487" max="11487" width="4.42578125" style="7" customWidth="1"/>
    <col min="11488" max="11488" width="11.42578125" style="7"/>
    <col min="11489" max="11489" width="17.5703125" style="7" customWidth="1"/>
    <col min="11490" max="11490" width="11.5703125" style="7" customWidth="1"/>
    <col min="11491" max="11494" width="11.42578125" style="7"/>
    <col min="11495" max="11495" width="22.5703125" style="7" customWidth="1"/>
    <col min="11496" max="11496" width="14" style="7" customWidth="1"/>
    <col min="11497" max="11497" width="1.7109375" style="7" customWidth="1"/>
    <col min="11498" max="11742" width="11.42578125" style="7"/>
    <col min="11743" max="11743" width="4.42578125" style="7" customWidth="1"/>
    <col min="11744" max="11744" width="11.42578125" style="7"/>
    <col min="11745" max="11745" width="17.5703125" style="7" customWidth="1"/>
    <col min="11746" max="11746" width="11.5703125" style="7" customWidth="1"/>
    <col min="11747" max="11750" width="11.42578125" style="7"/>
    <col min="11751" max="11751" width="22.5703125" style="7" customWidth="1"/>
    <col min="11752" max="11752" width="14" style="7" customWidth="1"/>
    <col min="11753" max="11753" width="1.7109375" style="7" customWidth="1"/>
    <col min="11754" max="11998" width="11.42578125" style="7"/>
    <col min="11999" max="11999" width="4.42578125" style="7" customWidth="1"/>
    <col min="12000" max="12000" width="11.42578125" style="7"/>
    <col min="12001" max="12001" width="17.5703125" style="7" customWidth="1"/>
    <col min="12002" max="12002" width="11.5703125" style="7" customWidth="1"/>
    <col min="12003" max="12006" width="11.42578125" style="7"/>
    <col min="12007" max="12007" width="22.5703125" style="7" customWidth="1"/>
    <col min="12008" max="12008" width="14" style="7" customWidth="1"/>
    <col min="12009" max="12009" width="1.7109375" style="7" customWidth="1"/>
    <col min="12010" max="12254" width="11.42578125" style="7"/>
    <col min="12255" max="12255" width="4.42578125" style="7" customWidth="1"/>
    <col min="12256" max="12256" width="11.42578125" style="7"/>
    <col min="12257" max="12257" width="17.5703125" style="7" customWidth="1"/>
    <col min="12258" max="12258" width="11.5703125" style="7" customWidth="1"/>
    <col min="12259" max="12262" width="11.42578125" style="7"/>
    <col min="12263" max="12263" width="22.5703125" style="7" customWidth="1"/>
    <col min="12264" max="12264" width="14" style="7" customWidth="1"/>
    <col min="12265" max="12265" width="1.7109375" style="7" customWidth="1"/>
    <col min="12266" max="12510" width="11.42578125" style="7"/>
    <col min="12511" max="12511" width="4.42578125" style="7" customWidth="1"/>
    <col min="12512" max="12512" width="11.42578125" style="7"/>
    <col min="12513" max="12513" width="17.5703125" style="7" customWidth="1"/>
    <col min="12514" max="12514" width="11.5703125" style="7" customWidth="1"/>
    <col min="12515" max="12518" width="11.42578125" style="7"/>
    <col min="12519" max="12519" width="22.5703125" style="7" customWidth="1"/>
    <col min="12520" max="12520" width="14" style="7" customWidth="1"/>
    <col min="12521" max="12521" width="1.7109375" style="7" customWidth="1"/>
    <col min="12522" max="12766" width="11.42578125" style="7"/>
    <col min="12767" max="12767" width="4.42578125" style="7" customWidth="1"/>
    <col min="12768" max="12768" width="11.42578125" style="7"/>
    <col min="12769" max="12769" width="17.5703125" style="7" customWidth="1"/>
    <col min="12770" max="12770" width="11.5703125" style="7" customWidth="1"/>
    <col min="12771" max="12774" width="11.42578125" style="7"/>
    <col min="12775" max="12775" width="22.5703125" style="7" customWidth="1"/>
    <col min="12776" max="12776" width="14" style="7" customWidth="1"/>
    <col min="12777" max="12777" width="1.7109375" style="7" customWidth="1"/>
    <col min="12778" max="13022" width="11.42578125" style="7"/>
    <col min="13023" max="13023" width="4.42578125" style="7" customWidth="1"/>
    <col min="13024" max="13024" width="11.42578125" style="7"/>
    <col min="13025" max="13025" width="17.5703125" style="7" customWidth="1"/>
    <col min="13026" max="13026" width="11.5703125" style="7" customWidth="1"/>
    <col min="13027" max="13030" width="11.42578125" style="7"/>
    <col min="13031" max="13031" width="22.5703125" style="7" customWidth="1"/>
    <col min="13032" max="13032" width="14" style="7" customWidth="1"/>
    <col min="13033" max="13033" width="1.7109375" style="7" customWidth="1"/>
    <col min="13034" max="13278" width="11.42578125" style="7"/>
    <col min="13279" max="13279" width="4.42578125" style="7" customWidth="1"/>
    <col min="13280" max="13280" width="11.42578125" style="7"/>
    <col min="13281" max="13281" width="17.5703125" style="7" customWidth="1"/>
    <col min="13282" max="13282" width="11.5703125" style="7" customWidth="1"/>
    <col min="13283" max="13286" width="11.42578125" style="7"/>
    <col min="13287" max="13287" width="22.5703125" style="7" customWidth="1"/>
    <col min="13288" max="13288" width="14" style="7" customWidth="1"/>
    <col min="13289" max="13289" width="1.7109375" style="7" customWidth="1"/>
    <col min="13290" max="13534" width="11.42578125" style="7"/>
    <col min="13535" max="13535" width="4.42578125" style="7" customWidth="1"/>
    <col min="13536" max="13536" width="11.42578125" style="7"/>
    <col min="13537" max="13537" width="17.5703125" style="7" customWidth="1"/>
    <col min="13538" max="13538" width="11.5703125" style="7" customWidth="1"/>
    <col min="13539" max="13542" width="11.42578125" style="7"/>
    <col min="13543" max="13543" width="22.5703125" style="7" customWidth="1"/>
    <col min="13544" max="13544" width="14" style="7" customWidth="1"/>
    <col min="13545" max="13545" width="1.7109375" style="7" customWidth="1"/>
    <col min="13546" max="13790" width="11.42578125" style="7"/>
    <col min="13791" max="13791" width="4.42578125" style="7" customWidth="1"/>
    <col min="13792" max="13792" width="11.42578125" style="7"/>
    <col min="13793" max="13793" width="17.5703125" style="7" customWidth="1"/>
    <col min="13794" max="13794" width="11.5703125" style="7" customWidth="1"/>
    <col min="13795" max="13798" width="11.42578125" style="7"/>
    <col min="13799" max="13799" width="22.5703125" style="7" customWidth="1"/>
    <col min="13800" max="13800" width="14" style="7" customWidth="1"/>
    <col min="13801" max="13801" width="1.7109375" style="7" customWidth="1"/>
    <col min="13802" max="14046" width="11.42578125" style="7"/>
    <col min="14047" max="14047" width="4.42578125" style="7" customWidth="1"/>
    <col min="14048" max="14048" width="11.42578125" style="7"/>
    <col min="14049" max="14049" width="17.5703125" style="7" customWidth="1"/>
    <col min="14050" max="14050" width="11.5703125" style="7" customWidth="1"/>
    <col min="14051" max="14054" width="11.42578125" style="7"/>
    <col min="14055" max="14055" width="22.5703125" style="7" customWidth="1"/>
    <col min="14056" max="14056" width="14" style="7" customWidth="1"/>
    <col min="14057" max="14057" width="1.7109375" style="7" customWidth="1"/>
    <col min="14058" max="14302" width="11.42578125" style="7"/>
    <col min="14303" max="14303" width="4.42578125" style="7" customWidth="1"/>
    <col min="14304" max="14304" width="11.42578125" style="7"/>
    <col min="14305" max="14305" width="17.5703125" style="7" customWidth="1"/>
    <col min="14306" max="14306" width="11.5703125" style="7" customWidth="1"/>
    <col min="14307" max="14310" width="11.42578125" style="7"/>
    <col min="14311" max="14311" width="22.5703125" style="7" customWidth="1"/>
    <col min="14312" max="14312" width="14" style="7" customWidth="1"/>
    <col min="14313" max="14313" width="1.7109375" style="7" customWidth="1"/>
    <col min="14314" max="14558" width="11.42578125" style="7"/>
    <col min="14559" max="14559" width="4.42578125" style="7" customWidth="1"/>
    <col min="14560" max="14560" width="11.42578125" style="7"/>
    <col min="14561" max="14561" width="17.5703125" style="7" customWidth="1"/>
    <col min="14562" max="14562" width="11.5703125" style="7" customWidth="1"/>
    <col min="14563" max="14566" width="11.42578125" style="7"/>
    <col min="14567" max="14567" width="22.5703125" style="7" customWidth="1"/>
    <col min="14568" max="14568" width="14" style="7" customWidth="1"/>
    <col min="14569" max="14569" width="1.7109375" style="7" customWidth="1"/>
    <col min="14570" max="14814" width="11.42578125" style="7"/>
    <col min="14815" max="14815" width="4.42578125" style="7" customWidth="1"/>
    <col min="14816" max="14816" width="11.42578125" style="7"/>
    <col min="14817" max="14817" width="17.5703125" style="7" customWidth="1"/>
    <col min="14818" max="14818" width="11.5703125" style="7" customWidth="1"/>
    <col min="14819" max="14822" width="11.42578125" style="7"/>
    <col min="14823" max="14823" width="22.5703125" style="7" customWidth="1"/>
    <col min="14824" max="14824" width="14" style="7" customWidth="1"/>
    <col min="14825" max="14825" width="1.7109375" style="7" customWidth="1"/>
    <col min="14826" max="15070" width="11.42578125" style="7"/>
    <col min="15071" max="15071" width="4.42578125" style="7" customWidth="1"/>
    <col min="15072" max="15072" width="11.42578125" style="7"/>
    <col min="15073" max="15073" width="17.5703125" style="7" customWidth="1"/>
    <col min="15074" max="15074" width="11.5703125" style="7" customWidth="1"/>
    <col min="15075" max="15078" width="11.42578125" style="7"/>
    <col min="15079" max="15079" width="22.5703125" style="7" customWidth="1"/>
    <col min="15080" max="15080" width="14" style="7" customWidth="1"/>
    <col min="15081" max="15081" width="1.7109375" style="7" customWidth="1"/>
    <col min="15082" max="15326" width="11.42578125" style="7"/>
    <col min="15327" max="15327" width="4.42578125" style="7" customWidth="1"/>
    <col min="15328" max="15328" width="11.42578125" style="7"/>
    <col min="15329" max="15329" width="17.5703125" style="7" customWidth="1"/>
    <col min="15330" max="15330" width="11.5703125" style="7" customWidth="1"/>
    <col min="15331" max="15334" width="11.42578125" style="7"/>
    <col min="15335" max="15335" width="22.5703125" style="7" customWidth="1"/>
    <col min="15336" max="15336" width="14" style="7" customWidth="1"/>
    <col min="15337" max="15337" width="1.7109375" style="7" customWidth="1"/>
    <col min="15338" max="15582" width="11.42578125" style="7"/>
    <col min="15583" max="15583" width="4.42578125" style="7" customWidth="1"/>
    <col min="15584" max="15584" width="11.42578125" style="7"/>
    <col min="15585" max="15585" width="17.5703125" style="7" customWidth="1"/>
    <col min="15586" max="15586" width="11.5703125" style="7" customWidth="1"/>
    <col min="15587" max="15590" width="11.42578125" style="7"/>
    <col min="15591" max="15591" width="22.5703125" style="7" customWidth="1"/>
    <col min="15592" max="15592" width="14" style="7" customWidth="1"/>
    <col min="15593" max="15593" width="1.7109375" style="7" customWidth="1"/>
    <col min="15594" max="15838" width="11.42578125" style="7"/>
    <col min="15839" max="15839" width="4.42578125" style="7" customWidth="1"/>
    <col min="15840" max="15840" width="11.42578125" style="7"/>
    <col min="15841" max="15841" width="17.5703125" style="7" customWidth="1"/>
    <col min="15842" max="15842" width="11.5703125" style="7" customWidth="1"/>
    <col min="15843" max="15846" width="11.42578125" style="7"/>
    <col min="15847" max="15847" width="22.5703125" style="7" customWidth="1"/>
    <col min="15848" max="15848" width="14" style="7" customWidth="1"/>
    <col min="15849" max="15849" width="1.7109375" style="7" customWidth="1"/>
    <col min="15850" max="16094" width="11.42578125" style="7"/>
    <col min="16095" max="16095" width="4.42578125" style="7" customWidth="1"/>
    <col min="16096" max="16096" width="11.42578125" style="7"/>
    <col min="16097" max="16097" width="17.5703125" style="7" customWidth="1"/>
    <col min="16098" max="16098" width="11.5703125" style="7" customWidth="1"/>
    <col min="16099" max="16102" width="11.42578125" style="7"/>
    <col min="16103" max="16103" width="22.5703125" style="7" customWidth="1"/>
    <col min="16104" max="16104" width="14" style="7" customWidth="1"/>
    <col min="16105" max="16105" width="1.7109375" style="7" customWidth="1"/>
    <col min="16106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115</v>
      </c>
      <c r="E2" s="11"/>
      <c r="F2" s="11"/>
      <c r="G2" s="11"/>
      <c r="H2" s="11"/>
      <c r="I2" s="12"/>
      <c r="J2" s="13" t="s">
        <v>116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117</v>
      </c>
      <c r="E4" s="11"/>
      <c r="F4" s="11"/>
      <c r="G4" s="11"/>
      <c r="H4" s="11"/>
      <c r="I4" s="12"/>
      <c r="J4" s="13" t="s">
        <v>118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119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255</v>
      </c>
      <c r="J12" s="27"/>
    </row>
    <row r="13" spans="2:10" x14ac:dyDescent="0.2">
      <c r="B13" s="26"/>
      <c r="C13" s="28" t="s">
        <v>254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256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120</v>
      </c>
      <c r="D17" s="29"/>
      <c r="H17" s="31" t="s">
        <v>121</v>
      </c>
      <c r="I17" s="31" t="s">
        <v>122</v>
      </c>
      <c r="J17" s="27"/>
    </row>
    <row r="18" spans="2:10" x14ac:dyDescent="0.2">
      <c r="B18" s="26"/>
      <c r="C18" s="28" t="s">
        <v>123</v>
      </c>
      <c r="D18" s="28"/>
      <c r="E18" s="28"/>
      <c r="F18" s="28"/>
      <c r="H18" s="32">
        <v>27</v>
      </c>
      <c r="I18" s="73">
        <v>5761025</v>
      </c>
      <c r="J18" s="27"/>
    </row>
    <row r="19" spans="2:10" x14ac:dyDescent="0.2">
      <c r="B19" s="26"/>
      <c r="C19" s="7" t="s">
        <v>124</v>
      </c>
      <c r="H19" s="33">
        <v>7</v>
      </c>
      <c r="I19" s="34">
        <v>2003308</v>
      </c>
      <c r="J19" s="27"/>
    </row>
    <row r="20" spans="2:10" x14ac:dyDescent="0.2">
      <c r="B20" s="26"/>
      <c r="C20" s="7" t="s">
        <v>125</v>
      </c>
      <c r="H20" s="33">
        <v>3</v>
      </c>
      <c r="I20" s="34">
        <v>17451</v>
      </c>
      <c r="J20" s="27"/>
    </row>
    <row r="21" spans="2:10" x14ac:dyDescent="0.2">
      <c r="B21" s="26"/>
      <c r="C21" s="7" t="s">
        <v>126</v>
      </c>
      <c r="H21" s="33">
        <v>15</v>
      </c>
      <c r="I21" s="35">
        <v>3176323</v>
      </c>
      <c r="J21" s="27"/>
    </row>
    <row r="22" spans="2:10" x14ac:dyDescent="0.2">
      <c r="B22" s="26"/>
      <c r="C22" s="7" t="s">
        <v>127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128</v>
      </c>
      <c r="H23" s="36">
        <v>0</v>
      </c>
      <c r="I23" s="37">
        <v>0</v>
      </c>
      <c r="J23" s="27"/>
    </row>
    <row r="24" spans="2:10" x14ac:dyDescent="0.2">
      <c r="B24" s="26"/>
      <c r="C24" s="28" t="s">
        <v>129</v>
      </c>
      <c r="D24" s="28"/>
      <c r="E24" s="28"/>
      <c r="F24" s="28"/>
      <c r="H24" s="32">
        <f>H19+H20+H21+H22+H23</f>
        <v>25</v>
      </c>
      <c r="I24" s="38">
        <f>I19+I20+I21+I22+I23</f>
        <v>5197082</v>
      </c>
      <c r="J24" s="27"/>
    </row>
    <row r="25" spans="2:10" x14ac:dyDescent="0.2">
      <c r="B25" s="26"/>
      <c r="C25" s="7" t="s">
        <v>130</v>
      </c>
      <c r="H25" s="33">
        <v>2</v>
      </c>
      <c r="I25" s="34">
        <v>563943</v>
      </c>
      <c r="J25" s="27"/>
    </row>
    <row r="26" spans="2:10" x14ac:dyDescent="0.2">
      <c r="B26" s="26"/>
      <c r="C26" s="7" t="s">
        <v>131</v>
      </c>
      <c r="H26" s="33">
        <v>0</v>
      </c>
      <c r="I26" s="34">
        <v>0</v>
      </c>
      <c r="J26" s="27"/>
    </row>
    <row r="27" spans="2:10" ht="13.5" thickBot="1" x14ac:dyDescent="0.25">
      <c r="B27" s="26"/>
      <c r="C27" s="7" t="s">
        <v>132</v>
      </c>
      <c r="H27" s="36">
        <v>0</v>
      </c>
      <c r="I27" s="37">
        <v>0</v>
      </c>
      <c r="J27" s="27"/>
    </row>
    <row r="28" spans="2:10" x14ac:dyDescent="0.2">
      <c r="B28" s="26"/>
      <c r="C28" s="28" t="s">
        <v>133</v>
      </c>
      <c r="D28" s="28"/>
      <c r="E28" s="28"/>
      <c r="F28" s="28"/>
      <c r="H28" s="32">
        <f>H25+H26+H27</f>
        <v>2</v>
      </c>
      <c r="I28" s="38">
        <f>I25+I26+I27</f>
        <v>563943</v>
      </c>
      <c r="J28" s="27"/>
    </row>
    <row r="29" spans="2:10" ht="13.5" thickBot="1" x14ac:dyDescent="0.25">
      <c r="B29" s="26"/>
      <c r="C29" s="7" t="s">
        <v>134</v>
      </c>
      <c r="D29" s="28"/>
      <c r="E29" s="28"/>
      <c r="F29" s="28"/>
      <c r="H29" s="36">
        <v>0</v>
      </c>
      <c r="I29" s="37">
        <v>0</v>
      </c>
      <c r="J29" s="27"/>
    </row>
    <row r="30" spans="2:10" x14ac:dyDescent="0.2">
      <c r="B30" s="26"/>
      <c r="C30" s="28" t="s">
        <v>135</v>
      </c>
      <c r="D30" s="28"/>
      <c r="E30" s="28"/>
      <c r="F30" s="28"/>
      <c r="H30" s="33">
        <f>H29</f>
        <v>0</v>
      </c>
      <c r="I30" s="34">
        <f>I29</f>
        <v>0</v>
      </c>
      <c r="J30" s="27"/>
    </row>
    <row r="31" spans="2:10" x14ac:dyDescent="0.2">
      <c r="B31" s="26"/>
      <c r="C31" s="28"/>
      <c r="D31" s="28"/>
      <c r="E31" s="28"/>
      <c r="F31" s="28"/>
      <c r="H31" s="39"/>
      <c r="I31" s="38"/>
      <c r="J31" s="27"/>
    </row>
    <row r="32" spans="2:10" ht="13.5" thickBot="1" x14ac:dyDescent="0.25">
      <c r="B32" s="26"/>
      <c r="C32" s="28" t="s">
        <v>136</v>
      </c>
      <c r="D32" s="28"/>
      <c r="H32" s="40">
        <f>H24+H28+H30</f>
        <v>27</v>
      </c>
      <c r="I32" s="41">
        <f>I24+I28+I30</f>
        <v>5761025</v>
      </c>
      <c r="J32" s="27"/>
    </row>
    <row r="33" spans="2:10" ht="13.5" thickTop="1" x14ac:dyDescent="0.2">
      <c r="B33" s="26"/>
      <c r="C33" s="28"/>
      <c r="D33" s="28"/>
      <c r="H33" s="42"/>
      <c r="I33" s="34"/>
      <c r="J33" s="27"/>
    </row>
    <row r="34" spans="2:10" x14ac:dyDescent="0.2">
      <c r="B34" s="26"/>
      <c r="G34" s="42"/>
      <c r="H34" s="42"/>
      <c r="I34" s="42"/>
      <c r="J34" s="27"/>
    </row>
    <row r="35" spans="2:10" x14ac:dyDescent="0.2">
      <c r="B35" s="26"/>
      <c r="G35" s="42"/>
      <c r="H35" s="42"/>
      <c r="I35" s="42"/>
      <c r="J35" s="27"/>
    </row>
    <row r="36" spans="2:10" x14ac:dyDescent="0.2">
      <c r="B36" s="26"/>
      <c r="G36" s="42"/>
      <c r="H36" s="42"/>
      <c r="I36" s="42"/>
      <c r="J36" s="27"/>
    </row>
    <row r="37" spans="2:10" ht="13.5" thickBot="1" x14ac:dyDescent="0.25">
      <c r="B37" s="26"/>
      <c r="C37" s="43"/>
      <c r="D37" s="43"/>
      <c r="G37" s="44" t="s">
        <v>137</v>
      </c>
      <c r="H37" s="43"/>
      <c r="I37" s="42"/>
      <c r="J37" s="27"/>
    </row>
    <row r="38" spans="2:10" ht="4.5" customHeight="1" x14ac:dyDescent="0.2">
      <c r="B38" s="26"/>
      <c r="C38" s="42"/>
      <c r="D38" s="42"/>
      <c r="G38" s="42"/>
      <c r="H38" s="42"/>
      <c r="I38" s="42"/>
      <c r="J38" s="27"/>
    </row>
    <row r="39" spans="2:10" x14ac:dyDescent="0.2">
      <c r="B39" s="26"/>
      <c r="C39" s="28" t="s">
        <v>138</v>
      </c>
      <c r="G39" s="45" t="s">
        <v>139</v>
      </c>
      <c r="H39" s="42"/>
      <c r="I39" s="42"/>
      <c r="J39" s="27"/>
    </row>
    <row r="40" spans="2:10" x14ac:dyDescent="0.2">
      <c r="B40" s="26"/>
      <c r="G40" s="42"/>
      <c r="H40" s="42"/>
      <c r="I40" s="42"/>
      <c r="J40" s="27"/>
    </row>
    <row r="41" spans="2:10" ht="18.75" customHeight="1" thickBot="1" x14ac:dyDescent="0.25">
      <c r="B41" s="46"/>
      <c r="C41" s="47"/>
      <c r="D41" s="47"/>
      <c r="E41" s="47"/>
      <c r="F41" s="47"/>
      <c r="G41" s="43"/>
      <c r="H41" s="43"/>
      <c r="I41" s="43"/>
      <c r="J41" s="4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Geraldine Valencia Zambrano</cp:lastModifiedBy>
  <dcterms:created xsi:type="dcterms:W3CDTF">2022-10-13T17:23:26Z</dcterms:created>
  <dcterms:modified xsi:type="dcterms:W3CDTF">2022-11-17T15:09:46Z</dcterms:modified>
</cp:coreProperties>
</file>