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324452 FUNDACION ICOMSALUD IPS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FACTURA'!$A$2:$AR$30</definedName>
    <definedName name="_xlnm._FilterDatabase" localSheetId="0" hidden="1">'INFO IPS'!$A$1:$H$29</definedName>
  </definedNames>
  <calcPr calcId="152511"/>
  <pivotCaches>
    <pivotCache cacheId="2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1" i="2" l="1"/>
  <c r="U1" i="2"/>
  <c r="Y1" i="2"/>
  <c r="O1" i="2" l="1"/>
  <c r="K1" i="2" l="1"/>
  <c r="J1" i="2"/>
  <c r="I30" i="3" l="1"/>
  <c r="H30" i="3"/>
  <c r="I28" i="3"/>
  <c r="H28" i="3"/>
  <c r="I24" i="3"/>
  <c r="H24" i="3"/>
  <c r="H32" i="3" l="1"/>
  <c r="I32" i="3"/>
  <c r="H30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Geraldine Valencia Zambrano</author>
  </authors>
  <commentList>
    <comment ref="M11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VER NOTA CREDITO COLUMNA U $4,140,718</t>
        </r>
      </text>
    </comment>
  </commentList>
</comments>
</file>

<file path=xl/sharedStrings.xml><?xml version="1.0" encoding="utf-8"?>
<sst xmlns="http://schemas.openxmlformats.org/spreadsheetml/2006/main" count="420" uniqueCount="190">
  <si>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</si>
  <si>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</si>
  <si>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</si>
  <si>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</si>
  <si>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</si>
  <si>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</si>
  <si>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</si>
  <si>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</si>
  <si>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FUNDACIÓN ICOMSALUD IPS</t>
  </si>
  <si>
    <t>FIE</t>
  </si>
  <si>
    <t>FII</t>
  </si>
  <si>
    <t xml:space="preserve">FIE </t>
  </si>
  <si>
    <t>FUNDACION ICOMSALUD IPS</t>
  </si>
  <si>
    <t>$ 56.310.506</t>
  </si>
  <si>
    <t>$ 54.835.485</t>
  </si>
  <si>
    <t>$28.693.975</t>
  </si>
  <si>
    <t>$4.067.292</t>
  </si>
  <si>
    <t>$28.544.185</t>
  </si>
  <si>
    <t>$1.563.580</t>
  </si>
  <si>
    <t>$33.086.380</t>
  </si>
  <si>
    <t>$1.571.580</t>
  </si>
  <si>
    <t>$35.384.501</t>
  </si>
  <si>
    <t>$1.598.580</t>
  </si>
  <si>
    <t>TOTAL</t>
  </si>
  <si>
    <t>FOR-CSA-018</t>
  </si>
  <si>
    <t>HOJA 1 DE 2</t>
  </si>
  <si>
    <t>RESUMEN DE CARTERA REVISADA POR LA EPS</t>
  </si>
  <si>
    <t>VERSION 1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</si>
  <si>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</si>
  <si>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</si>
  <si>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</si>
  <si>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</si>
  <si>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</si>
  <si>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</si>
  <si>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</si>
  <si>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</si>
  <si>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</si>
  <si>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</si>
  <si>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</si>
  <si>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</si>
  <si>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</si>
  <si>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</si>
  <si>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</si>
  <si>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</si>
  <si>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</si>
  <si>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</si>
  <si>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</si>
  <si>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SANTIAGO DE CALI , DICIEMBRE 01 DE 2022</t>
  </si>
  <si>
    <t xml:space="preserve"> ENTIDAD</t>
  </si>
  <si>
    <t>NUMERO FACTURA</t>
  </si>
  <si>
    <t>FACTURA</t>
  </si>
  <si>
    <t>LLAVE</t>
  </si>
  <si>
    <t>PREFIJO SASS</t>
  </si>
  <si>
    <t>NUMERO FACT SASSS</t>
  </si>
  <si>
    <t>RETENCION</t>
  </si>
  <si>
    <t>FIE _246</t>
  </si>
  <si>
    <t>900324452_FIE _246</t>
  </si>
  <si>
    <t>A)Factura no radicada en ERP</t>
  </si>
  <si>
    <t>no_cruza</t>
  </si>
  <si>
    <t>FIE _247</t>
  </si>
  <si>
    <t>900324452_FIE _247</t>
  </si>
  <si>
    <t>FIE_782</t>
  </si>
  <si>
    <t>900324452_FIE_782</t>
  </si>
  <si>
    <t>B)Factura sin saldo ERP</t>
  </si>
  <si>
    <t>OK</t>
  </si>
  <si>
    <t>FIE _582</t>
  </si>
  <si>
    <t>900324452_FIE _582</t>
  </si>
  <si>
    <t>FIE _622</t>
  </si>
  <si>
    <t>900324452_FIE _622</t>
  </si>
  <si>
    <t>FIE _625</t>
  </si>
  <si>
    <t>900324452_FIE _625</t>
  </si>
  <si>
    <t>FIE_702</t>
  </si>
  <si>
    <t>900324452_FIE_702</t>
  </si>
  <si>
    <t>FIE_741</t>
  </si>
  <si>
    <t>900324452_FIE_741</t>
  </si>
  <si>
    <t>FII_12315</t>
  </si>
  <si>
    <t>900324452_FII_12315</t>
  </si>
  <si>
    <t>B)Factura sin saldo ERP/conciliar diferencia glosa aceptada</t>
  </si>
  <si>
    <t>FII_12420</t>
  </si>
  <si>
    <t>900324452_FII_12420</t>
  </si>
  <si>
    <t>ACEPTADO POR IPS CIERRE DE FACTURAS POR EXTEMPORANEIDAD, VO.BO COORDINACION DE CUENTAS SALUD25 DE ENERO 2021ELIZABETH FERNANDEZ</t>
  </si>
  <si>
    <t>FIE _146</t>
  </si>
  <si>
    <t>900324452_FIE _146</t>
  </si>
  <si>
    <t>FIE _197</t>
  </si>
  <si>
    <t>900324452_FIE _197</t>
  </si>
  <si>
    <t>FIE _204</t>
  </si>
  <si>
    <t>900324452_FIE _204</t>
  </si>
  <si>
    <t>FIE _212</t>
  </si>
  <si>
    <t>900324452_FIE _212</t>
  </si>
  <si>
    <t>FIE _217</t>
  </si>
  <si>
    <t>900324452_FIE _217</t>
  </si>
  <si>
    <t>FIE _229</t>
  </si>
  <si>
    <t>900324452_FIE _229</t>
  </si>
  <si>
    <t>FIE _230</t>
  </si>
  <si>
    <t>900324452_FIE _230</t>
  </si>
  <si>
    <t>FIE _454</t>
  </si>
  <si>
    <t>900324452_FIE _454</t>
  </si>
  <si>
    <t>B)Factura sin saldo ERP/conciliar diferencia valor de factura</t>
  </si>
  <si>
    <t>FIE _535</t>
  </si>
  <si>
    <t>900324452_FIE _535</t>
  </si>
  <si>
    <t>D)Glosas parcial pendiente por respuesta de IPS</t>
  </si>
  <si>
    <t>AUTO. DESCONTAMOS 2 DIAS 12 HORAS DIARIAS POR AUX ENFERMERIADE LA AUTO.220678544374926 POR SOLO ESTA AUTORIZANDO26 HORAS DIARIAS POR AUX. DE ENFERMERIA Y FACTURAN 28HORAS</t>
  </si>
  <si>
    <t>NO</t>
  </si>
  <si>
    <t>FIE _536</t>
  </si>
  <si>
    <t>900324452_FIE _536</t>
  </si>
  <si>
    <t>AUTO. DESCONTAMOS LAS AUTO.220748544393397-220748544394015220748544394523-220748544395056-220748544396760-220748544398465 POR QUE SON DE REGIMEN CONTRIBUTIVO Y SE DEBE FACTURAR COMO TAL (ANGELA CAMPAZ)</t>
  </si>
  <si>
    <t>FIE _581</t>
  </si>
  <si>
    <t>900324452_FIE _581</t>
  </si>
  <si>
    <t>AUTO. descontamos de la auto 221308544279743 16 sesiones deterapia por que esta auto solo aut. 8 sesiones de terapiay factura 24 sesionesANGELA CAMPAZ</t>
  </si>
  <si>
    <t>FIE _623</t>
  </si>
  <si>
    <t>900324452_FIE _623</t>
  </si>
  <si>
    <t>AUTO. descontamos 8 sesiones de la auto. 221658544277950 porque la auto. autoriza 12 y factura 20 sesiones se glosa ladiferencia$158232 de la auto.221658544325474 se glosa diferencia por$215799 lo auto. $352.703 la auto.221658544327187 seglosa diferencia por $311.714 lo auto.1.839.405 facturan$2151119, de la auto.221658544329533 se glosa diferencia por479.560 lo auto.4.181.708 y facturan $4.661.268 de la auto.221608544305117 se glosa diferencia por $143820 la auto. $1.340.534 y facturan 1.484.354ANGELA CAMPAZ</t>
  </si>
  <si>
    <t>FIE _621</t>
  </si>
  <si>
    <t>900324452_FIE _621</t>
  </si>
  <si>
    <t>AUTO.descontamos mayor valor cobrado en la auto221308544408092 por que lo pactado esta por $1.955.856 seglosa la diferencia $567.231angela campaz</t>
  </si>
  <si>
    <t>FIE_742</t>
  </si>
  <si>
    <t>900324452_FIE_742</t>
  </si>
  <si>
    <t>AUTO. descontamos la auto.222578544384977 por que solo autoriza examen medico genaral no hoy observacion en la auto.indicando lo que el proveedor esta facturandoangela campaz</t>
  </si>
  <si>
    <t>FIE_743</t>
  </si>
  <si>
    <t>900324452_FIE_743</t>
  </si>
  <si>
    <t>AUTO. DESCONTAMOS UNA SESION DE TERAPIA DE LAS AUT.221548544601169-221548544603126 POR QUE EN AMBAS AUTO.LA AUTO ESTA POR 16 TERAPIAS Y FACTURA  EN CADA AUTO 17SESIONES ( ANGELA CAMPAZ)</t>
  </si>
  <si>
    <t>FIE_781</t>
  </si>
  <si>
    <t>900324452_FIE_781</t>
  </si>
  <si>
    <t>AUT.descontamos la auto. 222858544567067 por que esta autoriza visita medica de atencion domiciliaria y ustedes facturan20 sesiones de terapia por $395.580 yde la auto.222858544578707 descontamos vlor cobrado de mas por $479.560por que en la auto. el valor autorizado por 20 curacionescomplejas mas los insumos esta auto. por el valor de$1.048.973 y ustedes facturan $1.528.533angela campaz</t>
  </si>
  <si>
    <t>FIE_739</t>
  </si>
  <si>
    <t>900324452_FIE_739</t>
  </si>
  <si>
    <t>AUTO.descontamos las auto.222068544333187-222068544333689por que son regimen subsidiado y se deben facturar como talde la aut.222068544351776 se glosa diferencia por $311.714por que lo auto.$1.839.405y facturan 2.151.119 de auto222068544354992 se glosa diferencia por $479.560 por que loauto es de $4.181.708 facturan 4.661.268 del la auto221958554556970 se glosa diferencia por $239.780 por que laauto. es de 1.389.344 y factura 1.629.124 y de la auto.222068544339060 se glosa diferencia por $215.802 por que laauto. esta por $352.703 y facturan 568.505angela campaz</t>
  </si>
  <si>
    <t>FIE_740</t>
  </si>
  <si>
    <t>900324452_FIE_740</t>
  </si>
  <si>
    <t>AUT. descontamos las auto..222238544585955-222238544586367por que son regimen subsidiado y se deben facturar como taldela auto.222238544587795 se glosa diferencia por $215.802por que la auto.son $352.703 facturan 568.505 de la aut222238544589176 se glosa diferencia por $287.736 por quelo auto.es de $1.839.405 y factura n 2.127.141 de laauto. 222238544529260 se glosa diferencia por $47.940 por que lo auto. son $310.122 facturan $568.505angela campaz</t>
  </si>
  <si>
    <t>NIT IPS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</si>
  <si>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</si>
  <si>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</si>
  <si>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</si>
  <si>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</si>
  <si>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</si>
  <si>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</si>
  <si>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</si>
  <si>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</si>
  <si>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</si>
  <si>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</si>
  <si>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</si>
  <si>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SALDO SASS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</si>
  <si>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</si>
  <si>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</si>
  <si>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</si>
  <si>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</si>
  <si>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</si>
  <si>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</si>
  <si>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</si>
  <si>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</si>
  <si>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</si>
  <si>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</si>
  <si>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</si>
  <si>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</si>
  <si>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</si>
  <si>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</si>
  <si>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ESTADO EPS DICIEMBRE 01</t>
  </si>
  <si>
    <t>ESTADO VAGLO</t>
  </si>
  <si>
    <t>VALOR VAGLO</t>
  </si>
  <si>
    <t>DETALLE VAGLO</t>
  </si>
  <si>
    <t>POR PAGAR SAP</t>
  </si>
  <si>
    <t>PARTIDAS ABIERTAS DOC</t>
  </si>
  <si>
    <t>VALOR GLOSA DEVUELTA</t>
  </si>
  <si>
    <t>VALOR CANCELADO SAP</t>
  </si>
  <si>
    <t>OBSERVACION GLOSA DEVUELTA</t>
  </si>
  <si>
    <t>FACTURA NO RADICADA</t>
  </si>
  <si>
    <t>GLOSA</t>
  </si>
  <si>
    <t xml:space="preserve">.AUTO. descontamos la auto.222578544384977 por que solo autor iza examen medico genaral no hoy observacion en la auto.  indicando lo que el proveedor esta facturando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</si>
  <si>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.AUTO. DESCONTAMOS UNA SESION DE TERAPIA DE LAS AUT. 221548544601169-221548544603126 POR QUE EN AMBAS AUTO.             LA AUTO ESTA POR 16 TERAPIAS Y FACTURA  EN CADA AUTO 17 SESIONES ( 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</si>
  <si>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.AUT.descontamos la auto. 222858544567067 por que esta autori za visita medica de atencion domiciliaria y ustedes factur20 sesiones de terapia por $395.580 yde la auto. 222858544578707 descontamos vlor cobrado de mas por $479.560           por que en la auto. el valor autorizado por 20 curaciones complejas mas los insumos esta auto. por el valor de          $1.048.973 y ustedes facturan $1.528.533                                                                                                                                                                                                        angela campaz                                                                                                           </t>
  </si>
  <si>
    <t xml:space="preserve">.AUTO.descontamos las auto.222068544333187-222068544333689 por que son regimen subsidiado y se deben facturar como tal  de la aut.222068544351776 se glosa diferencia por $311.714 por que lo auto.$1.839.405y facturan 2.151.119 de auto       222068544354992 se glosa diferencia por $479.560 por que lo auto es de $4.181.708 facturan 4.661.268 del la auto        221958554556970 se glosa diferencia por $239.780 por que la auto. es de 1.389.344 y factura 1.629.124 y de la auto.     222068544339060 se glosa diferencia por $215.802 por que la auto. esta por $352.703 y facturan 568.505                  angela campaz                                                                                                           </t>
  </si>
  <si>
    <t xml:space="preserve">.AUT. descontamos las auto..222238544585955-222238544586367 por que son regimen subsidiado y se deben facturar como tal dela auto.222238544587795 se glosa diferencia por $215.802 por que la auto.son $352.703 facturan 568.505 de la aut      222238544589176 se glosa diferencia por $287.736 por que lo auto.es de $1.839.405 y factura n 2.127.141 de la           auto. 222238544529260 se glosa diferencia por $47.940 por qu e lo auto. son $310.122 facturan $568.505                                                                                                                                          angela campaz                                                                                                           </t>
  </si>
  <si>
    <t>FACTURA GLOSA PENDIENTE POR CONCILIAR</t>
  </si>
  <si>
    <t>FACTURA PENDIENTE EN PROGRAMACION DE PAGO</t>
  </si>
  <si>
    <t>24.04.2020</t>
  </si>
  <si>
    <t>FACTURA CANCELADA</t>
  </si>
  <si>
    <t>FACTURA CERRADA POR EXTEMPORANEIDAD</t>
  </si>
  <si>
    <t>29.04.2020</t>
  </si>
  <si>
    <t>12.01.2022</t>
  </si>
  <si>
    <t>02.09.2022</t>
  </si>
  <si>
    <t>FACTURA PENDIENTE EN PROGRAMACION DE PAGO - FACTURA GLOSA PENDIENTE POR CONCILIAR</t>
  </si>
  <si>
    <t>Total general</t>
  </si>
  <si>
    <t>Tipificación</t>
  </si>
  <si>
    <t>Cant Facturas</t>
  </si>
  <si>
    <t>Saldo Facturas</t>
  </si>
  <si>
    <t>Valor Glosa</t>
  </si>
  <si>
    <t>Señores : FUNDACIÓN ICOMSALUD IPS</t>
  </si>
  <si>
    <t>NIT: 900324452</t>
  </si>
  <si>
    <t>A continuacion me permito remitir nuestra respuesta al estado de cartera presentado en la fecha: 29/11/2022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</si>
</sst>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\ #,##0;[Red]\-&quot;$&quot;\ #,##0"/>
    <numFmt numFmtId="43" formatCode="_-* #,##0.00_-;\-* #,##0.00_-;_-* &quot;-&quot;??_-;_-@_-"/>
    <numFmt numFmtId="164" formatCode="dd/mm/yyyy"/>
    <numFmt numFmtId="166" formatCode="&quot;$&quot;\ #,##0;[Red]&quot;$&quot;\ #,##0"/>
    <numFmt numFmtId="167" formatCode="&quot;$&quot;\ #,##0"/>
    <numFmt numFmtId="169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6" fontId="0" fillId="0" borderId="1" xfId="0" applyNumberFormat="1" applyBorder="1" applyAlignment="1">
      <alignment horizontal="center"/>
    </xf>
    <xf numFmtId="6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67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6" fontId="5" fillId="0" borderId="9" xfId="1" applyNumberFormat="1" applyFont="1" applyBorder="1" applyAlignment="1">
      <alignment horizontal="right"/>
    </xf>
    <xf numFmtId="166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6" fontId="6" fillId="0" borderId="13" xfId="1" applyNumberFormat="1" applyFont="1" applyBorder="1" applyAlignment="1">
      <alignment horizontal="right"/>
    </xf>
    <xf numFmtId="166" fontId="5" fillId="0" borderId="0" xfId="1" applyNumberFormat="1" applyFont="1"/>
    <xf numFmtId="166" fontId="5" fillId="0" borderId="9" xfId="1" applyNumberFormat="1" applyFont="1" applyBorder="1"/>
    <xf numFmtId="166" fontId="6" fillId="0" borderId="9" xfId="1" applyNumberFormat="1" applyFont="1" applyBorder="1"/>
    <xf numFmtId="166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1" fillId="0" borderId="1" xfId="0" applyFont="1" applyBorder="1" applyAlignment="1">
      <alignment horizontal="center"/>
    </xf>
    <xf numFmtId="1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169" fontId="0" fillId="0" borderId="0" xfId="2" applyNumberFormat="1" applyFont="1"/>
    <xf numFmtId="169" fontId="1" fillId="0" borderId="1" xfId="2" applyNumberFormat="1" applyFont="1" applyBorder="1" applyAlignment="1">
      <alignment horizontal="center" vertical="center" wrapText="1"/>
    </xf>
    <xf numFmtId="169" fontId="0" fillId="0" borderId="1" xfId="2" applyNumberFormat="1" applyFont="1" applyBorder="1"/>
    <xf numFmtId="169" fontId="1" fillId="0" borderId="0" xfId="2" applyNumberFormat="1" applyFont="1"/>
    <xf numFmtId="0" fontId="1" fillId="3" borderId="1" xfId="0" applyFont="1" applyFill="1" applyBorder="1" applyAlignment="1">
      <alignment horizontal="center" vertical="center" wrapText="1"/>
    </xf>
    <xf numFmtId="169" fontId="1" fillId="2" borderId="1" xfId="2" applyNumberFormat="1" applyFont="1" applyFill="1" applyBorder="1" applyAlignment="1">
      <alignment horizontal="center" vertical="center" wrapText="1"/>
    </xf>
    <xf numFmtId="169" fontId="1" fillId="3" borderId="1" xfId="2" applyNumberFormat="1" applyFont="1" applyFill="1" applyBorder="1" applyAlignment="1">
      <alignment horizontal="center" vertical="center" wrapText="1"/>
    </xf>
    <xf numFmtId="169" fontId="1" fillId="4" borderId="1" xfId="2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" xfId="0" pivotButton="1" applyBorder="1" applyAlignment="1">
      <alignment horizontal="center"/>
    </xf>
    <xf numFmtId="169" fontId="0" fillId="0" borderId="16" xfId="2" applyNumberFormat="1" applyFont="1" applyBorder="1"/>
    <xf numFmtId="169" fontId="0" fillId="0" borderId="18" xfId="2" applyNumberFormat="1" applyFont="1" applyBorder="1"/>
    <xf numFmtId="0" fontId="0" fillId="0" borderId="14" xfId="0" applyNumberFormat="1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0" fillId="0" borderId="0" xfId="0" applyAlignment="1">
      <alignment horizontal="center"/>
    </xf>
    <xf numFmtId="169" fontId="0" fillId="0" borderId="22" xfId="0" applyNumberFormat="1" applyBorder="1" applyAlignment="1">
      <alignment horizontal="center"/>
    </xf>
    <xf numFmtId="169" fontId="0" fillId="0" borderId="0" xfId="0" applyNumberFormat="1" applyBorder="1"/>
    <xf numFmtId="169" fontId="0" fillId="0" borderId="15" xfId="0" applyNumberFormat="1" applyBorder="1"/>
    <xf numFmtId="0" fontId="0" fillId="0" borderId="1" xfId="0" applyNumberFormat="1" applyBorder="1" applyAlignment="1">
      <alignment horizontal="center"/>
    </xf>
    <xf numFmtId="169" fontId="0" fillId="0" borderId="1" xfId="0" applyNumberFormat="1" applyBorder="1"/>
    <xf numFmtId="167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19">
    <dxf>
      <alignment horizontal="center" readingOrder="0"/>
    </dxf>
    <dxf>
      <border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  <top style="thin">
          <color indexed="64"/>
        </top>
      </border>
    </dxf>
    <dxf>
      <border>
        <right style="thin">
          <color indexed="64"/>
        </right>
      </border>
    </dxf>
    <dxf>
      <numFmt numFmtId="169" formatCode="_-* #,##0_-;\-* #,##0_-;_-* &quot;-&quot;??_-;_-@_-"/>
    </dxf>
    <dxf>
      <numFmt numFmtId="169" formatCode="_-* #,##0_-;\-* #,##0_-;_-* &quot;-&quot;??_-;_-@_-"/>
    </dxf>
    <dxf>
      <alignment horizontal="center" readingOrder="0"/>
    </dxf>
    <dxf>
      <alignment horizontal="center" readingOrder="0"/>
    </dxf>
    <dxf>
      <numFmt numFmtId="169" formatCode="_-* #,##0_-;\-* #,##0_-;_-* &quot;-&quot;??_-;_-@_-"/>
    </dxf>
    <dxf>
      <numFmt numFmtId="169" formatCode="_-* #,##0_-;\-* #,##0_-;_-* &quot;-&quot;??_-;_-@_-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96.39485902778" createdVersion="5" refreshedVersion="5" minRefreshableVersion="3" recordCount="28">
  <cacheSource type="worksheet">
    <worksheetSource ref="A2:AR30" sheet="ESTADO DE CADA FACTURA"/>
  </cacheSource>
  <cacheFields count="44">
    <cacheField name="NIT IPS" numFmtId="0">
      <sharedItems containsSemiMixedTypes="0" containsString="0" containsNumber="1" containsInteger="1" minValue="900324452" maxValue="90032445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46" maxValue="1242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46" maxValue="12420"/>
    </cacheField>
    <cacheField name="FECHA FACT IPS" numFmtId="14">
      <sharedItems containsSemiMixedTypes="0" containsNonDate="0" containsDate="1" containsString="0" minDate="2019-11-20T00:00:00" maxDate="2022-10-15T00:00:00"/>
    </cacheField>
    <cacheField name="VALOR FACT IPS" numFmtId="169">
      <sharedItems containsSemiMixedTypes="0" containsString="0" containsNumber="1" containsInteger="1" minValue="1188055" maxValue="56310506"/>
    </cacheField>
    <cacheField name="SALDO FACT IPS" numFmtId="169">
      <sharedItems containsSemiMixedTypes="0" containsString="0" containsNumber="1" containsInteger="1" minValue="95912" maxValue="29248083"/>
    </cacheField>
    <cacheField name="OBSERVACION SASS" numFmtId="0">
      <sharedItems/>
    </cacheField>
    <cacheField name="ESTADO EPS DICIEMBRE 01" numFmtId="0">
      <sharedItems count="7">
        <s v="FACTURA NO RADICADA"/>
        <s v="FACTURA PENDIENTE EN PROGRAMACION DE PAGO"/>
        <s v="FACTURA CANCELADA"/>
        <s v="FACTURA CERRADA POR EXTEMPORANEIDAD"/>
        <s v="FACTURA PENDIENTE EN PROGRAMACION DE PAGO - FACTURA GLOSA PENDIENTE POR CONCILIAR"/>
        <s v="FACTURA GLOSA PENDIENTE POR CONCILIAR"/>
        <s v="FACTURA PENDIENTE EN PROGRAMACION DE PAGO FACTURA GLOSA PENDIENTE POR CONCILIAR" u="1"/>
      </sharedItems>
    </cacheField>
    <cacheField name="ESTADO VAGLO" numFmtId="0">
      <sharedItems containsBlank="1"/>
    </cacheField>
    <cacheField name="VALOR VAGLO" numFmtId="169">
      <sharedItems containsSemiMixedTypes="0" containsString="0" containsNumber="1" containsInteger="1" minValue="0" maxValue="5492257"/>
    </cacheField>
    <cacheField name="DETALLE VAGLO" numFmtId="0">
      <sharedItems containsBlank="1" longText="1"/>
    </cacheField>
    <cacheField name="POR PAGAR SAP" numFmtId="169">
      <sharedItems containsSemiMixedTypes="0" containsString="0" containsNumber="1" containsInteger="1" minValue="0" maxValue="30473414"/>
    </cacheField>
    <cacheField name="PARTIDAS ABIERTAS DOC" numFmtId="0">
      <sharedItems containsString="0" containsBlank="1" containsNumber="1" containsInteger="1" minValue="1222137486" maxValue="1222149964"/>
    </cacheField>
    <cacheField name="VALIDACION ALFA FACT" numFmtId="169">
      <sharedItems/>
    </cacheField>
    <cacheField name="VALOR RADICADO FACT" numFmtId="169">
      <sharedItems containsSemiMixedTypes="0" containsString="0" containsNumber="1" containsInteger="1" minValue="0" maxValue="56310506"/>
    </cacheField>
    <cacheField name="VALOR NOTA CREDITO" numFmtId="169">
      <sharedItems containsSemiMixedTypes="0" containsString="0" containsNumber="1" containsInteger="1" minValue="0" maxValue="5050552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52169788"/>
    </cacheField>
    <cacheField name="VALOR GLOSA ACEPTDA" numFmtId="169">
      <sharedItems containsSemiMixedTypes="0" containsString="0" containsNumber="1" containsInteger="1" minValue="0" maxValue="2172341"/>
    </cacheField>
    <cacheField name="OBSERVACION GLOSA ACEPTADA" numFmtId="0">
      <sharedItems containsBlank="1"/>
    </cacheField>
    <cacheField name="VALOR GLOSA DEVUELTA" numFmtId="169">
      <sharedItems containsSemiMixedTypes="0" containsString="0" containsNumber="1" containsInteger="1" minValue="0" maxValue="5492257"/>
    </cacheField>
    <cacheField name="OBSERVACION GLOSA DEVUELTA" numFmtId="0">
      <sharedItems containsBlank="1" longText="1"/>
    </cacheField>
    <cacheField name="SALDO SASS" numFmtId="169">
      <sharedItems containsSemiMixedTypes="0" containsString="0" containsNumber="1" containsInteger="1" minValue="0" maxValue="5492257"/>
    </cacheField>
    <cacheField name="VALOR CANCELADO SAP" numFmtId="169">
      <sharedItems containsSemiMixedTypes="0" containsString="0" containsNumber="1" containsInteger="1" minValue="0" maxValue="52169788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826388" maxValue="2201288883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9-11-20T00:00:00" maxDate="2022-10-15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91130" maxValue="21001231"/>
    </cacheField>
    <cacheField name="F RAD SASS" numFmtId="0">
      <sharedItems containsString="0" containsBlank="1" containsNumber="1" containsInteger="1" minValue="20191120" maxValue="20221101"/>
    </cacheField>
    <cacheField name="VALOR REPORTADO CRICULAR 030" numFmtId="169">
      <sharedItems containsSemiMixedTypes="0" containsString="0" containsNumber="1" containsInteger="1" minValue="0" maxValue="56310506"/>
    </cacheField>
    <cacheField name="VALOR GLOSA ACEPTADA REPORTADO CIRCULAR 030" numFmtId="169">
      <sharedItems containsSemiMixedTypes="0" containsString="0" containsNumber="1" containsInteger="1" minValue="0" maxValue="5266354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900324452"/>
    <s v="FUNDACIÓN ICOMSALUD IPS"/>
    <s v="FIE "/>
    <n v="246"/>
    <s v="FIE _246"/>
    <s v="900324452_FIE _246"/>
    <m/>
    <m/>
    <d v="2021-08-15T00:00:00"/>
    <n v="29248083"/>
    <n v="29248083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1-09-15T00:00:00"/>
    <m/>
    <m/>
    <m/>
    <m/>
    <m/>
    <m/>
    <m/>
    <n v="0"/>
    <n v="0"/>
    <m/>
  </r>
  <r>
    <n v="900324452"/>
    <s v="FUNDACIÓN ICOMSALUD IPS"/>
    <s v="FIE "/>
    <n v="247"/>
    <s v="FIE _247"/>
    <s v="900324452_FIE _247"/>
    <m/>
    <m/>
    <d v="2021-08-15T00:00:00"/>
    <n v="6302902"/>
    <n v="6302902"/>
    <s v="A)Factura no radicada en ERP"/>
    <x v="0"/>
    <m/>
    <n v="0"/>
    <m/>
    <n v="0"/>
    <m/>
    <s v="no_cruza"/>
    <n v="0"/>
    <n v="0"/>
    <n v="0"/>
    <n v="0"/>
    <n v="0"/>
    <n v="0"/>
    <m/>
    <n v="0"/>
    <m/>
    <n v="0"/>
    <n v="0"/>
    <n v="0"/>
    <m/>
    <m/>
    <d v="2021-09-15T00:00:00"/>
    <m/>
    <m/>
    <m/>
    <m/>
    <m/>
    <m/>
    <m/>
    <n v="0"/>
    <n v="0"/>
    <m/>
  </r>
  <r>
    <n v="900324452"/>
    <s v="FUNDACIÓN ICOMSALUD IPS"/>
    <s v="FIE"/>
    <n v="782"/>
    <s v="FIE_782"/>
    <s v="900324452_FIE_782"/>
    <s v="FIE"/>
    <n v="782"/>
    <d v="2022-10-14T00:00:00"/>
    <n v="1188055"/>
    <n v="1188055"/>
    <s v="B)Factura sin saldo ERP"/>
    <x v="1"/>
    <m/>
    <n v="0"/>
    <m/>
    <n v="1188055"/>
    <n v="1222149964"/>
    <s v="OK"/>
    <n v="1188055"/>
    <n v="0"/>
    <n v="0"/>
    <n v="0"/>
    <n v="1188055"/>
    <n v="0"/>
    <m/>
    <n v="0"/>
    <m/>
    <n v="0"/>
    <n v="0"/>
    <n v="0"/>
    <m/>
    <m/>
    <d v="2022-10-14T00:00:00"/>
    <m/>
    <n v="2"/>
    <m/>
    <m/>
    <n v="1"/>
    <n v="20221030"/>
    <n v="20221015"/>
    <n v="1188055"/>
    <n v="0"/>
    <m/>
  </r>
  <r>
    <n v="900324452"/>
    <s v="FUNDACIÓN ICOMSALUD IPS"/>
    <s v="FIE "/>
    <n v="582"/>
    <s v="FIE _582"/>
    <s v="900324452_FIE _582"/>
    <s v="FIE"/>
    <n v="582"/>
    <d v="2022-05-13T00:00:00"/>
    <n v="1563580"/>
    <n v="1563580"/>
    <s v="B)Factura sin saldo ERP"/>
    <x v="1"/>
    <m/>
    <n v="0"/>
    <m/>
    <n v="0"/>
    <m/>
    <s v="OK"/>
    <n v="1563580"/>
    <n v="0"/>
    <n v="0"/>
    <n v="0"/>
    <n v="1563580"/>
    <n v="0"/>
    <m/>
    <n v="0"/>
    <m/>
    <n v="0"/>
    <n v="0"/>
    <n v="0"/>
    <m/>
    <m/>
    <d v="2022-09-17T00:00:00"/>
    <m/>
    <n v="2"/>
    <m/>
    <m/>
    <n v="1"/>
    <n v="20220930"/>
    <n v="20220917"/>
    <n v="1563580"/>
    <n v="0"/>
    <m/>
  </r>
  <r>
    <n v="900324452"/>
    <s v="FUNDACIÓN ICOMSALUD IPS"/>
    <s v="FIE "/>
    <n v="622"/>
    <s v="FIE _622"/>
    <s v="900324452_FIE _622"/>
    <s v="FIE"/>
    <n v="622"/>
    <d v="2022-06-13T00:00:00"/>
    <n v="1571580"/>
    <n v="1571580"/>
    <s v="B)Factura sin saldo ERP"/>
    <x v="1"/>
    <m/>
    <n v="0"/>
    <m/>
    <n v="0"/>
    <m/>
    <s v="OK"/>
    <n v="1571580"/>
    <n v="0"/>
    <n v="0"/>
    <n v="0"/>
    <n v="1571580"/>
    <n v="0"/>
    <m/>
    <n v="0"/>
    <m/>
    <n v="0"/>
    <n v="0"/>
    <n v="0"/>
    <m/>
    <m/>
    <d v="2022-09-17T00:00:00"/>
    <m/>
    <n v="2"/>
    <m/>
    <m/>
    <n v="1"/>
    <n v="20220930"/>
    <n v="20220917"/>
    <n v="1571580"/>
    <n v="0"/>
    <m/>
  </r>
  <r>
    <n v="900324452"/>
    <s v="FUNDACIÓN ICOMSALUD IPS"/>
    <s v="FIE "/>
    <n v="625"/>
    <s v="FIE _625"/>
    <s v="900324452_FIE _625"/>
    <s v="FIE"/>
    <n v="625"/>
    <d v="2022-06-15T00:00:00"/>
    <n v="1598580"/>
    <n v="1598580"/>
    <s v="B)Factura sin saldo ERP"/>
    <x v="1"/>
    <m/>
    <n v="0"/>
    <m/>
    <n v="0"/>
    <m/>
    <s v="OK"/>
    <n v="1598580"/>
    <n v="0"/>
    <n v="0"/>
    <n v="0"/>
    <n v="1598580"/>
    <n v="0"/>
    <m/>
    <n v="0"/>
    <m/>
    <n v="0"/>
    <n v="0"/>
    <n v="0"/>
    <m/>
    <m/>
    <d v="2022-09-17T00:00:00"/>
    <m/>
    <n v="2"/>
    <m/>
    <m/>
    <n v="1"/>
    <n v="20220930"/>
    <n v="20220917"/>
    <n v="1598580"/>
    <n v="0"/>
    <m/>
  </r>
  <r>
    <n v="900324452"/>
    <s v="FUNDACIÓN ICOMSALUD IPS"/>
    <s v="FIE"/>
    <n v="702"/>
    <s v="FIE_702"/>
    <s v="900324452_FIE_702"/>
    <s v="FIE"/>
    <n v="702"/>
    <d v="2022-08-12T00:00:00"/>
    <n v="1483580"/>
    <n v="1483580"/>
    <s v="B)Factura sin saldo ERP"/>
    <x v="1"/>
    <m/>
    <n v="0"/>
    <m/>
    <n v="1483580"/>
    <n v="1222137536"/>
    <s v="OK"/>
    <n v="1483580"/>
    <n v="0"/>
    <n v="0"/>
    <n v="0"/>
    <n v="1483580"/>
    <n v="0"/>
    <m/>
    <n v="0"/>
    <m/>
    <n v="0"/>
    <n v="0"/>
    <n v="0"/>
    <m/>
    <m/>
    <d v="2022-09-17T00:00:00"/>
    <m/>
    <n v="2"/>
    <m/>
    <m/>
    <n v="1"/>
    <n v="20220930"/>
    <n v="20220917"/>
    <n v="1483580"/>
    <n v="0"/>
    <m/>
  </r>
  <r>
    <n v="900324452"/>
    <s v="FUNDACIÓN ICOMSALUD IPS"/>
    <s v="FIE"/>
    <n v="741"/>
    <s v="FIE_741"/>
    <s v="900324452_FIE_741"/>
    <s v="FIE"/>
    <n v="741"/>
    <d v="2022-09-12T00:00:00"/>
    <n v="1466580"/>
    <n v="1466580"/>
    <s v="B)Factura sin saldo ERP"/>
    <x v="1"/>
    <m/>
    <n v="0"/>
    <m/>
    <n v="1466580"/>
    <n v="1222137486"/>
    <s v="OK"/>
    <n v="1466580"/>
    <n v="0"/>
    <n v="0"/>
    <n v="0"/>
    <n v="1466580"/>
    <n v="0"/>
    <m/>
    <n v="0"/>
    <m/>
    <n v="0"/>
    <n v="0"/>
    <n v="0"/>
    <m/>
    <m/>
    <d v="2022-09-13T00:00:00"/>
    <m/>
    <n v="2"/>
    <m/>
    <m/>
    <n v="1"/>
    <n v="20220930"/>
    <n v="20220915"/>
    <n v="1466580"/>
    <n v="0"/>
    <m/>
  </r>
  <r>
    <n v="900324452"/>
    <s v="FUNDACIÓN ICOMSALUD IPS"/>
    <s v="FII"/>
    <n v="12315"/>
    <s v="FII_12315"/>
    <s v="900324452_FII_12315"/>
    <s v="FII"/>
    <n v="12315"/>
    <d v="2019-11-20T00:00:00"/>
    <n v="56310506"/>
    <n v="1642674"/>
    <s v="B)Factura sin saldo ERP/conciliar diferencia glosa aceptada"/>
    <x v="2"/>
    <m/>
    <n v="0"/>
    <m/>
    <n v="0"/>
    <m/>
    <s v="OK"/>
    <n v="56310506"/>
    <n v="4140718"/>
    <n v="0"/>
    <n v="0"/>
    <n v="52169788"/>
    <n v="0"/>
    <m/>
    <n v="0"/>
    <m/>
    <n v="0"/>
    <n v="52169788"/>
    <n v="0"/>
    <n v="2200826388"/>
    <s v="24.04.2020"/>
    <d v="2019-11-20T00:00:00"/>
    <m/>
    <n v="2"/>
    <m/>
    <m/>
    <n v="1"/>
    <n v="20191130"/>
    <n v="20191120"/>
    <n v="56310506"/>
    <n v="4140718"/>
    <m/>
  </r>
  <r>
    <n v="900324452"/>
    <s v="FUNDACIÓN ICOMSALUD IPS"/>
    <s v="FII"/>
    <n v="12420"/>
    <s v="FII_12420"/>
    <s v="900324452_FII_12420"/>
    <s v="FII"/>
    <n v="12420"/>
    <d v="2019-11-30T00:00:00"/>
    <n v="54835485"/>
    <n v="215802"/>
    <s v="B)Factura sin saldo ERP/conciliar diferencia glosa aceptada"/>
    <x v="3"/>
    <m/>
    <n v="0"/>
    <m/>
    <n v="0"/>
    <m/>
    <s v="OK"/>
    <n v="54835485"/>
    <n v="5050552"/>
    <n v="0"/>
    <n v="0"/>
    <n v="49569131"/>
    <n v="215802"/>
    <s v="ACEPTADO POR IPS CIERRE DE FACTURAS POR EXTEMPORANEIDAD, VO.BO COORDINACION DE CUENTAS SALUD25 DE ENERO 2021ELIZABETH FERNANDEZ"/>
    <n v="0"/>
    <m/>
    <n v="0"/>
    <n v="49569131"/>
    <n v="0"/>
    <n v="2200833866"/>
    <s v="29.04.2020"/>
    <d v="2019-12-18T00:00:00"/>
    <m/>
    <n v="2"/>
    <m/>
    <m/>
    <n v="2"/>
    <n v="20220208"/>
    <n v="20220125"/>
    <n v="54835485"/>
    <n v="5266354"/>
    <m/>
  </r>
  <r>
    <n v="900324452"/>
    <s v="FUNDACIÓN ICOMSALUD IPS"/>
    <s v="FIE "/>
    <n v="146"/>
    <s v="FIE _146"/>
    <s v="900324452_FIE _146"/>
    <s v="FIE"/>
    <n v="146"/>
    <d v="2021-03-12T00:00:00"/>
    <n v="29046308"/>
    <n v="287736"/>
    <s v="B)Factura sin saldo ERP/conciliar diferencia glosa aceptada"/>
    <x v="3"/>
    <m/>
    <n v="0"/>
    <m/>
    <n v="0"/>
    <m/>
    <s v="OK"/>
    <n v="29046308"/>
    <n v="0"/>
    <n v="0"/>
    <n v="0"/>
    <n v="28758572"/>
    <n v="287736"/>
    <m/>
    <n v="0"/>
    <m/>
    <n v="0"/>
    <n v="28758572"/>
    <n v="0"/>
    <n v="2201166815"/>
    <s v="12.01.2022"/>
    <d v="2021-03-15T00:00:00"/>
    <m/>
    <n v="2"/>
    <m/>
    <m/>
    <n v="2"/>
    <n v="20221116"/>
    <n v="20221031"/>
    <n v="29046308"/>
    <n v="287736"/>
    <m/>
  </r>
  <r>
    <n v="900324452"/>
    <s v="FUNDACIÓN ICOMSALUD IPS"/>
    <s v="FIE "/>
    <n v="197"/>
    <s v="FIE _197"/>
    <s v="900324452_FIE _197"/>
    <s v="FIE"/>
    <n v="197"/>
    <d v="2021-04-13T00:00:00"/>
    <n v="5569450"/>
    <n v="95912"/>
    <s v="B)Factura sin saldo ERP/conciliar diferencia glosa aceptada"/>
    <x v="3"/>
    <m/>
    <n v="0"/>
    <m/>
    <n v="0"/>
    <m/>
    <s v="OK"/>
    <n v="5569450"/>
    <n v="0"/>
    <n v="0"/>
    <n v="0"/>
    <n v="5473538"/>
    <n v="95912"/>
    <m/>
    <n v="0"/>
    <m/>
    <n v="0"/>
    <n v="0"/>
    <n v="0"/>
    <m/>
    <m/>
    <d v="2021-04-15T00:00:00"/>
    <m/>
    <n v="2"/>
    <m/>
    <m/>
    <n v="2"/>
    <n v="20221116"/>
    <n v="20221031"/>
    <n v="5569450"/>
    <n v="95912"/>
    <m/>
  </r>
  <r>
    <n v="900324452"/>
    <s v="FUNDACIÓN ICOMSALUD IPS"/>
    <s v="FIE "/>
    <n v="204"/>
    <s v="FIE _204"/>
    <s v="900324452_FIE _204"/>
    <s v="FIE"/>
    <n v="204"/>
    <d v="2021-04-14T00:00:00"/>
    <n v="27434899"/>
    <n v="237348"/>
    <s v="B)Factura sin saldo ERP/conciliar diferencia glosa aceptada"/>
    <x v="3"/>
    <m/>
    <n v="0"/>
    <m/>
    <n v="0"/>
    <m/>
    <s v="OK"/>
    <n v="27434899"/>
    <n v="0"/>
    <n v="0"/>
    <n v="0"/>
    <n v="27197551"/>
    <n v="237348"/>
    <m/>
    <n v="0"/>
    <m/>
    <n v="0"/>
    <n v="0"/>
    <n v="0"/>
    <m/>
    <m/>
    <d v="2021-05-14T00:00:00"/>
    <m/>
    <n v="2"/>
    <m/>
    <m/>
    <n v="2"/>
    <n v="20221116"/>
    <n v="20221031"/>
    <n v="27434899"/>
    <n v="237348"/>
    <m/>
  </r>
  <r>
    <n v="900324452"/>
    <s v="FUNDACIÓN ICOMSALUD IPS"/>
    <s v="FIE "/>
    <n v="212"/>
    <s v="FIE _212"/>
    <s v="900324452_FIE _212"/>
    <s v="FIE"/>
    <n v="212"/>
    <d v="2021-06-15T00:00:00"/>
    <n v="27949360"/>
    <n v="2128341"/>
    <s v="B)Factura sin saldo ERP/conciliar diferencia glosa aceptada"/>
    <x v="3"/>
    <m/>
    <n v="0"/>
    <m/>
    <n v="0"/>
    <m/>
    <s v="OK"/>
    <n v="27949360"/>
    <n v="0"/>
    <n v="0"/>
    <n v="0"/>
    <n v="25821019"/>
    <n v="2128341"/>
    <m/>
    <n v="0"/>
    <m/>
    <n v="0"/>
    <n v="0"/>
    <n v="0"/>
    <m/>
    <m/>
    <d v="2022-06-15T00:00:00"/>
    <m/>
    <n v="2"/>
    <m/>
    <m/>
    <n v="2"/>
    <n v="20221116"/>
    <n v="20221031"/>
    <n v="27949360"/>
    <n v="2128341"/>
    <m/>
  </r>
  <r>
    <n v="900324452"/>
    <s v="FUNDACIÓN ICOMSALUD IPS"/>
    <s v="FIE "/>
    <n v="217"/>
    <s v="FIE _217"/>
    <s v="900324452_FIE _217"/>
    <s v="FIE"/>
    <n v="217"/>
    <d v="2021-07-15T00:00:00"/>
    <n v="30608897"/>
    <n v="2172341"/>
    <s v="B)Factura sin saldo ERP/conciliar diferencia glosa aceptada"/>
    <x v="3"/>
    <m/>
    <n v="0"/>
    <m/>
    <n v="0"/>
    <m/>
    <s v="OK"/>
    <n v="30608897"/>
    <n v="0"/>
    <n v="0"/>
    <n v="0"/>
    <n v="28436556"/>
    <n v="2172341"/>
    <m/>
    <n v="0"/>
    <m/>
    <n v="0"/>
    <n v="0"/>
    <n v="0"/>
    <m/>
    <m/>
    <d v="2021-07-15T00:00:00"/>
    <m/>
    <n v="2"/>
    <m/>
    <m/>
    <n v="2"/>
    <n v="20221116"/>
    <n v="20221031"/>
    <n v="30608897"/>
    <n v="2172341"/>
    <m/>
  </r>
  <r>
    <n v="900324452"/>
    <s v="FUNDACIÓN ICOMSALUD IPS"/>
    <s v="FIE "/>
    <n v="229"/>
    <s v="FIE _229"/>
    <s v="900324452_FIE _229"/>
    <s v="FIE"/>
    <n v="229"/>
    <d v="2021-08-13T00:00:00"/>
    <n v="30974877"/>
    <n v="1567138"/>
    <s v="B)Factura sin saldo ERP/conciliar diferencia glosa aceptada"/>
    <x v="3"/>
    <m/>
    <n v="0"/>
    <m/>
    <n v="0"/>
    <m/>
    <s v="OK"/>
    <n v="30974877"/>
    <n v="0"/>
    <n v="0"/>
    <n v="0"/>
    <n v="29407739"/>
    <n v="1567138"/>
    <m/>
    <n v="0"/>
    <m/>
    <n v="0"/>
    <n v="0"/>
    <n v="0"/>
    <m/>
    <m/>
    <d v="2021-08-13T00:00:00"/>
    <m/>
    <n v="2"/>
    <m/>
    <m/>
    <n v="2"/>
    <n v="20221116"/>
    <n v="20221031"/>
    <n v="30974877"/>
    <n v="1567138"/>
    <m/>
  </r>
  <r>
    <n v="900324452"/>
    <s v="FUNDACIÓN ICOMSALUD IPS"/>
    <s v="FIE "/>
    <n v="230"/>
    <s v="FIE _230"/>
    <s v="900324452_FIE _230"/>
    <s v="FIE"/>
    <n v="230"/>
    <d v="2021-08-13T00:00:00"/>
    <n v="6326880"/>
    <n v="245676"/>
    <s v="B)Factura sin saldo ERP/conciliar diferencia glosa aceptada"/>
    <x v="3"/>
    <m/>
    <n v="0"/>
    <m/>
    <n v="0"/>
    <m/>
    <s v="OK"/>
    <n v="6326880"/>
    <n v="0"/>
    <n v="0"/>
    <n v="0"/>
    <n v="6081204"/>
    <n v="245676"/>
    <m/>
    <n v="0"/>
    <m/>
    <n v="0"/>
    <n v="0"/>
    <n v="0"/>
    <m/>
    <m/>
    <d v="2021-08-13T00:00:00"/>
    <m/>
    <n v="2"/>
    <m/>
    <m/>
    <n v="2"/>
    <n v="20221116"/>
    <n v="20221031"/>
    <n v="6326880"/>
    <n v="245676"/>
    <m/>
  </r>
  <r>
    <n v="900324452"/>
    <s v="FUNDACIÓN ICOMSALUD IPS"/>
    <s v="FIE "/>
    <n v="454"/>
    <s v="FIE _454"/>
    <s v="900324452_FIE _454"/>
    <s v="FIE"/>
    <n v="454"/>
    <d v="2022-02-15T00:00:00"/>
    <n v="27403994"/>
    <n v="27403994"/>
    <s v="B)Factura sin saldo ERP/conciliar diferencia valor de factura"/>
    <x v="2"/>
    <m/>
    <n v="0"/>
    <m/>
    <n v="0"/>
    <m/>
    <s v="OK"/>
    <n v="27400294"/>
    <n v="0"/>
    <n v="0"/>
    <n v="0"/>
    <n v="27400294"/>
    <n v="0"/>
    <m/>
    <n v="0"/>
    <m/>
    <n v="0"/>
    <n v="27400294"/>
    <n v="0"/>
    <n v="2201288883"/>
    <s v="02.09.2022"/>
    <d v="2022-02-15T00:00:00"/>
    <m/>
    <n v="2"/>
    <m/>
    <m/>
    <n v="1"/>
    <n v="20220330"/>
    <n v="20220301"/>
    <n v="27400294"/>
    <n v="0"/>
    <m/>
  </r>
  <r>
    <n v="900324452"/>
    <s v="FUNDACIÓN ICOMSALUD IPS"/>
    <s v="FIE "/>
    <n v="535"/>
    <s v="FIE _535"/>
    <s v="900324452_FIE _535"/>
    <s v="FIE"/>
    <n v="535"/>
    <d v="2022-04-13T00:00:00"/>
    <n v="28693975"/>
    <n v="28693975"/>
    <s v="D)Glosas parcial pendiente por respuesta de IPS"/>
    <x v="4"/>
    <s v="GLOSA"/>
    <n v="122838"/>
    <m/>
    <n v="0"/>
    <m/>
    <s v="OK"/>
    <n v="28693975"/>
    <n v="0"/>
    <n v="0"/>
    <n v="0"/>
    <n v="28571137"/>
    <n v="0"/>
    <m/>
    <n v="122838"/>
    <s v="AUTO. DESCONTAMOS 2 DIAS 12 HORAS DIARIAS POR AUX ENFERMERIADE LA AUTO.220678544374926 POR SOLO ESTA AUTORIZANDO26 HORAS DIARIAS POR AUX. DE ENFERMERIA Y FACTURAN 28HORAS"/>
    <n v="122838"/>
    <n v="0"/>
    <n v="0"/>
    <m/>
    <m/>
    <d v="2022-04-13T00:00:00"/>
    <m/>
    <n v="9"/>
    <m/>
    <s v="NO"/>
    <n v="1"/>
    <n v="21001231"/>
    <n v="20221101"/>
    <n v="28693975"/>
    <n v="0"/>
    <m/>
  </r>
  <r>
    <n v="900324452"/>
    <s v="FUNDACIÓN ICOMSALUD IPS"/>
    <s v="FIE "/>
    <n v="536"/>
    <s v="FIE _536"/>
    <s v="900324452_FIE _536"/>
    <s v="FIE"/>
    <n v="536"/>
    <d v="2022-04-13T00:00:00"/>
    <n v="4067292"/>
    <n v="4067292"/>
    <s v="D)Glosas parcial pendiente por respuesta de IPS"/>
    <x v="4"/>
    <s v="GLOSA"/>
    <n v="2575712"/>
    <m/>
    <n v="0"/>
    <m/>
    <s v="OK"/>
    <n v="4067292"/>
    <n v="0"/>
    <n v="0"/>
    <n v="0"/>
    <n v="1491580"/>
    <n v="0"/>
    <m/>
    <n v="2575712"/>
    <s v="AUTO. DESCONTAMOS LAS AUTO.220748544393397-220748544394015220748544394523-220748544395056-220748544396760-220748544398465 POR QUE SON DE REGIMEN CONTRIBUTIVO Y SE DEBE FACTURAR COMO TAL (ANGELA CAMPAZ)"/>
    <n v="2575712"/>
    <n v="0"/>
    <n v="0"/>
    <m/>
    <m/>
    <d v="2022-04-13T00:00:00"/>
    <m/>
    <n v="9"/>
    <m/>
    <s v="NO"/>
    <n v="1"/>
    <n v="21001231"/>
    <n v="20221101"/>
    <n v="4067292"/>
    <n v="0"/>
    <m/>
  </r>
  <r>
    <n v="900324452"/>
    <s v="FUNDACIÓN ICOMSALUD IPS"/>
    <s v="FIE "/>
    <n v="581"/>
    <s v="FIE _581"/>
    <s v="900324452_FIE _581"/>
    <s v="FIE"/>
    <n v="581"/>
    <d v="2022-05-13T00:00:00"/>
    <n v="28544185"/>
    <n v="316464"/>
    <s v="D)Glosas parcial pendiente por respuesta de IPS"/>
    <x v="5"/>
    <s v="GLOSA"/>
    <n v="316464"/>
    <m/>
    <n v="0"/>
    <m/>
    <s v="OK"/>
    <n v="28544185"/>
    <n v="0"/>
    <n v="0"/>
    <n v="0"/>
    <n v="28227721"/>
    <n v="0"/>
    <m/>
    <n v="316464"/>
    <s v="AUTO. descontamos de la auto 221308544279743 16 sesiones deterapia por que esta auto solo aut. 8 sesiones de terapiay factura 24 sesionesANGELA CAMPAZ"/>
    <n v="316464"/>
    <n v="0"/>
    <n v="0"/>
    <m/>
    <m/>
    <d v="2022-10-03T00:00:00"/>
    <m/>
    <n v="9"/>
    <m/>
    <s v="NO"/>
    <n v="1"/>
    <n v="21001231"/>
    <n v="20221003"/>
    <n v="28544185"/>
    <n v="0"/>
    <m/>
  </r>
  <r>
    <n v="900324452"/>
    <s v="FUNDACIÓN ICOMSALUD IPS"/>
    <s v="FIE "/>
    <n v="623"/>
    <s v="FIE _623"/>
    <s v="900324452_FIE _623"/>
    <s v="FIE"/>
    <n v="623"/>
    <d v="2022-06-15T00:00:00"/>
    <n v="35384501"/>
    <n v="1306788"/>
    <s v="D)Glosas parcial pendiente por respuesta de IPS"/>
    <x v="5"/>
    <s v="GLOSA"/>
    <n v="1306788"/>
    <m/>
    <n v="0"/>
    <m/>
    <s v="OK"/>
    <n v="35384501"/>
    <n v="0"/>
    <n v="0"/>
    <n v="0"/>
    <n v="34077713"/>
    <n v="0"/>
    <m/>
    <n v="1306788"/>
    <s v="AUTO. descontamos 8 sesiones de la auto. 221658544277950 porque la auto. autoriza 12 y factura 20 sesiones se glosa ladiferencia$158232 de la auto.221658544325474 se glosa diferencia por$215799 lo auto. $352.703 la auto.221658544327187 seglosa diferencia por $311.714 lo auto.1.839.405 facturan$2151119, de la auto.221658544329533 se glosa diferencia por479.560 lo auto.4.181.708 y facturan $4.661.268 de la auto.221608544305117 se glosa diferencia por $143820 la auto. $1.340.534 y facturan 1.484.354ANGELA CAMPAZ"/>
    <n v="1306788"/>
    <n v="0"/>
    <n v="0"/>
    <m/>
    <m/>
    <d v="2022-09-17T00:00:00"/>
    <m/>
    <n v="9"/>
    <m/>
    <s v="NO"/>
    <n v="1"/>
    <n v="21001231"/>
    <n v="20220917"/>
    <n v="35384501"/>
    <n v="0"/>
    <m/>
  </r>
  <r>
    <n v="900324452"/>
    <s v="FUNDACIÓN ICOMSALUD IPS"/>
    <s v="FIE "/>
    <n v="621"/>
    <s v="FIE _621"/>
    <s v="900324452_FIE _621"/>
    <s v="FIE"/>
    <n v="621"/>
    <d v="2022-06-13T00:00:00"/>
    <n v="33086380"/>
    <n v="5492257"/>
    <s v="D)Glosas parcial pendiente por respuesta de IPS"/>
    <x v="5"/>
    <s v="GLOSA"/>
    <n v="5492257"/>
    <m/>
    <n v="0"/>
    <m/>
    <s v="OK"/>
    <n v="33086380"/>
    <n v="0"/>
    <n v="0"/>
    <n v="0"/>
    <n v="27594123"/>
    <n v="0"/>
    <m/>
    <n v="5492257"/>
    <s v="AUTO.descontamos mayor valor cobrado en la auto221308544408092 por que lo pactado esta por $1.955.856 seglosa la diferencia $567.231angela campaz"/>
    <n v="5492257"/>
    <n v="0"/>
    <n v="0"/>
    <m/>
    <m/>
    <d v="2022-09-17T00:00:00"/>
    <m/>
    <n v="9"/>
    <m/>
    <s v="NO"/>
    <n v="1"/>
    <n v="21001231"/>
    <n v="20220917"/>
    <n v="33086380"/>
    <n v="0"/>
    <m/>
  </r>
  <r>
    <n v="900324452"/>
    <s v="FUNDACIÓN ICOMSALUD IPS"/>
    <s v="FIE"/>
    <n v="742"/>
    <s v="FIE_742"/>
    <s v="900324452_FIE_742"/>
    <s v="FIE"/>
    <n v="742"/>
    <d v="2022-09-15T00:00:00"/>
    <n v="32001947"/>
    <n v="1528533"/>
    <s v="D)Glosas parcial pendiente por respuesta de IPS"/>
    <x v="4"/>
    <s v="GLOSA"/>
    <n v="1528533"/>
    <s v=".AUTO. descontamos la auto.222578544384977 por que solo autor iza examen medico genaral no hoy observacion en la auto.  indicando lo que el proveedor esta facturand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0473414"/>
    <n v="1222149948"/>
    <s v="OK"/>
    <n v="32001947"/>
    <n v="0"/>
    <n v="0"/>
    <n v="0"/>
    <n v="30473414"/>
    <n v="0"/>
    <m/>
    <n v="1528533"/>
    <s v="AUTO. descontamos la auto.222578544384977 por que solo autoriza examen medico genaral no hoy observacion en la auto.indicando lo que el proveedor esta facturandoangela campaz"/>
    <n v="1528533"/>
    <n v="0"/>
    <n v="0"/>
    <m/>
    <m/>
    <d v="2022-10-03T00:00:00"/>
    <m/>
    <n v="9"/>
    <m/>
    <s v="NO"/>
    <n v="1"/>
    <n v="21001231"/>
    <n v="20221004"/>
    <n v="32001947"/>
    <n v="0"/>
    <m/>
  </r>
  <r>
    <n v="900324452"/>
    <s v="FUNDACIÓN ICOMSALUD IPS"/>
    <s v="FIE"/>
    <n v="743"/>
    <s v="FIE_743"/>
    <s v="900324452_FIE_743"/>
    <s v="FIE"/>
    <n v="743"/>
    <d v="2022-09-15T00:00:00"/>
    <n v="2280066"/>
    <n v="2280066"/>
    <s v="D)Glosas parcial pendiente por respuesta de IPS"/>
    <x v="4"/>
    <s v="GLOSA"/>
    <n v="39561"/>
    <s v=".AUTO. DESCONTAMOS UNA SESION DE TERAPIA DE LAS AUT. 221548544601169-221548544603126 POR QUE EN AMBAS AUTO.             LA AUTO ESTA POR 16 TERAPIAS Y FACTURA  EN CADA AUTO 17 SESIONES ( 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240505"/>
    <n v="1222148134"/>
    <s v="OK"/>
    <n v="2280066"/>
    <n v="0"/>
    <n v="0"/>
    <n v="0"/>
    <n v="2240505"/>
    <n v="0"/>
    <m/>
    <n v="39561"/>
    <s v="AUTO. DESCONTAMOS UNA SESION DE TERAPIA DE LAS AUT.221548544601169-221548544603126 POR QUE EN AMBAS AUTO.LA AUTO ESTA POR 16 TERAPIAS Y FACTURA  EN CADA AUTO 17SESIONES ( ANGELA CAMPAZ)"/>
    <n v="39561"/>
    <n v="0"/>
    <n v="0"/>
    <m/>
    <m/>
    <d v="2022-10-03T00:00:00"/>
    <m/>
    <n v="9"/>
    <m/>
    <s v="NO"/>
    <n v="1"/>
    <n v="21001231"/>
    <n v="20221004"/>
    <n v="2280066"/>
    <n v="0"/>
    <m/>
  </r>
  <r>
    <n v="900324452"/>
    <s v="FUNDACIÓN ICOMSALUD IPS"/>
    <s v="FIE"/>
    <n v="781"/>
    <s v="FIE_781"/>
    <s v="900324452_FIE_781"/>
    <s v="FIE"/>
    <n v="781"/>
    <d v="2022-10-14T00:00:00"/>
    <n v="30507601"/>
    <n v="874713"/>
    <s v="D)Glosas parcial pendiente por respuesta de IPS"/>
    <x v="5"/>
    <s v="GLOSA"/>
    <n v="874713"/>
    <s v=".AUT.descontamos la auto. 222858544567067 por que esta autori za visita medica de atencion domiciliaria y ustedes factur20 sesiones de terapia por $395.580 yde la auto. 222858544578707 descontamos vlor cobrado de mas por $479.560           por que en la auto. el valor autorizado por 20 curaciones complejas mas los insumos esta auto. por el valor de          $1.048.973 y ustedes facturan $1.528.533                                                                                                                                                                                                        angela campaz                                                                                                           "/>
    <n v="29632888"/>
    <n v="1222149963"/>
    <s v="OK"/>
    <n v="30507601"/>
    <n v="0"/>
    <n v="0"/>
    <n v="0"/>
    <n v="29632888"/>
    <n v="0"/>
    <m/>
    <n v="874713"/>
    <s v="AUT.descontamos la auto. 222858544567067 por que esta autoriza visita medica de atencion domiciliaria y ustedes facturan20 sesiones de terapia por $395.580 yde la auto.222858544578707 descontamos vlor cobrado de mas por $479.560por que en la auto. el valor autorizado por 20 curacionescomplejas mas los insumos esta auto. por el valor de$1.048.973 y ustedes facturan $1.528.533angela campaz"/>
    <n v="874713"/>
    <n v="0"/>
    <n v="0"/>
    <m/>
    <m/>
    <d v="2022-10-14T00:00:00"/>
    <m/>
    <n v="9"/>
    <m/>
    <s v="NO"/>
    <n v="1"/>
    <n v="21001231"/>
    <n v="20221015"/>
    <n v="30507601"/>
    <n v="0"/>
    <m/>
  </r>
  <r>
    <n v="900324452"/>
    <s v="FUNDACIÓN ICOMSALUD IPS"/>
    <s v="FIE"/>
    <n v="739"/>
    <s v="FIE_739"/>
    <s v="900324452_FIE_739"/>
    <s v="FIE"/>
    <n v="739"/>
    <d v="2022-09-05T00:00:00"/>
    <n v="34632232"/>
    <n v="1686436"/>
    <s v="D)Glosas parcial pendiente por respuesta de IPS"/>
    <x v="5"/>
    <s v="GLOSA"/>
    <n v="1686436"/>
    <s v=".AUTO.descontamos las auto.222068544333187-222068544333689 por que son regimen subsidiado y se deben facturar como tal  de la aut.222068544351776 se glosa diferencia por $311.714 por que lo auto.$1.839.405y facturan 2.151.119 de auto       222068544354992 se glosa diferencia por $479.560 por que lo auto es de $4.181.708 facturan 4.661.268 del la auto        221958554556970 se glosa diferencia por $239.780 por que la auto. es de 1.389.344 y factura 1.629.124 y de la auto.     222068544339060 se glosa diferencia por $215.802 por que la auto. esta por $352.703 y facturan 568.505                  angela campaz                                                                                                           "/>
    <n v="0"/>
    <m/>
    <s v="OK"/>
    <n v="34632232"/>
    <n v="0"/>
    <n v="0"/>
    <n v="0"/>
    <n v="32945796"/>
    <n v="0"/>
    <m/>
    <n v="1686436"/>
    <s v="AUTO.descontamos las auto.222068544333187-222068544333689por que son regimen subsidiado y se deben facturar como talde la aut.222068544351776 se glosa diferencia por $311.714por que lo auto.$1.839.405y facturan 2.151.119 de auto222068544354992 se glosa diferencia por $479.560 por que loauto es de $4.181.708 facturan 4.661.268 del la auto221958554556970 se glosa diferencia por $239.780 por que laauto. es de 1.389.344 y factura 1.629.124 y de la auto.222068544339060 se glosa diferencia por $215.802 por que laauto. esta por $352.703 y facturan 568.505angela campaz"/>
    <n v="1686436"/>
    <n v="0"/>
    <n v="0"/>
    <m/>
    <m/>
    <d v="2022-09-17T00:00:00"/>
    <m/>
    <n v="9"/>
    <m/>
    <s v="NO"/>
    <n v="1"/>
    <n v="21001231"/>
    <n v="20220917"/>
    <n v="34632232"/>
    <n v="0"/>
    <m/>
  </r>
  <r>
    <n v="900324452"/>
    <s v="FUNDACIÓN ICOMSALUD IPS"/>
    <s v="FIE"/>
    <n v="740"/>
    <s v="FIE_740"/>
    <s v="900324452_FIE_740"/>
    <s v="FIE"/>
    <n v="740"/>
    <d v="2022-09-12T00:00:00"/>
    <n v="25943642"/>
    <n v="991058"/>
    <s v="D)Glosas parcial pendiente por respuesta de IPS"/>
    <x v="5"/>
    <s v="GLOSA"/>
    <n v="991058"/>
    <s v=".AUT. descontamos las auto..222238544585955-222238544586367 por que son regimen subsidiado y se deben facturar como tal dela auto.222238544587795 se glosa diferencia por $215.802 por que la auto.son $352.703 facturan 568.505 de la aut      222238544589176 se glosa diferencia por $287.736 por que lo auto.es de $1.839.405 y factura n 2.127.141 de la           auto. 222238544529260 se glosa diferencia por $47.940 por qu e lo auto. son $310.122 facturan $568.505                                                                                                                                          angela campaz                                                                                                           "/>
    <n v="0"/>
    <m/>
    <s v="OK"/>
    <n v="25943642"/>
    <n v="0"/>
    <n v="0"/>
    <n v="0"/>
    <n v="24952584"/>
    <n v="0"/>
    <m/>
    <n v="991058"/>
    <s v="AUT. descontamos las auto..222238544585955-222238544586367por que son regimen subsidiado y se deben facturar como taldela auto.222238544587795 se glosa diferencia por $215.802por que la auto.son $352.703 facturan 568.505 de la aut222238544589176 se glosa diferencia por $287.736 por quelo auto.es de $1.839.405 y factura n 2.127.141 de laauto. 222238544529260 se glosa diferencia por $47.940 por que lo auto. son $310.122 facturan $568.505angela campaz"/>
    <n v="991058"/>
    <n v="0"/>
    <n v="0"/>
    <m/>
    <m/>
    <d v="2022-09-13T00:00:00"/>
    <m/>
    <n v="9"/>
    <m/>
    <s v="NO"/>
    <n v="1"/>
    <n v="21001231"/>
    <n v="20220915"/>
    <n v="25943642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10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 sortType="ascending">
      <items count="8">
        <item x="2"/>
        <item x="3"/>
        <item x="5"/>
        <item x="0"/>
        <item x="1"/>
        <item x="4"/>
        <item m="1"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9" showAll="0"/>
    <pivotField showAll="0"/>
    <pivotField numFmtId="169"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2"/>
  </rowFields>
  <rowItems count="7">
    <i>
      <x/>
    </i>
    <i>
      <x v="3"/>
    </i>
    <i>
      <x v="5"/>
    </i>
    <i>
      <x v="2"/>
    </i>
    <i>
      <x v="4"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 Facturas" fld="10" subtotal="count" baseField="12" baseItem="0"/>
    <dataField name="Saldo Facturas" fld="10" baseField="0" baseItem="0" numFmtId="169"/>
    <dataField name="Valor Glosa" fld="14" baseField="0" baseItem="0" numFmtId="169"/>
  </dataFields>
  <formats count="19"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2" type="button" dataOnly="0" labelOnly="1" outline="0" axis="axisRow" fieldPosition="0"/>
    </format>
    <format dxfId="15">
      <pivotArea dataOnly="0" labelOnly="1" fieldPosition="0">
        <references count="1">
          <reference field="12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2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2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2">
      <pivotArea field="12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  <format dxfId="1">
      <pivotArea field="12" grandRow="1" outline="0" collapsedLevelsAreSubtotals="1" axis="axisRow" fieldPosition="0">
        <references count="1">
          <reference field="4294967294" count="1" selected="0">
            <x v="2"/>
          </reference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showGridLines="0" zoomScale="80" zoomScaleNormal="80" workbookViewId="0">
      <selection activeCell="G21" sqref="G21"/>
    </sheetView>
  </sheetViews>
  <sheetFormatPr baseColWidth="10" defaultRowHeight="15" x14ac:dyDescent="0.25"/>
  <cols>
    <col min="2" max="2" width="27" customWidth="1"/>
    <col min="3" max="3" width="16.85546875" customWidth="1"/>
    <col min="4" max="4" width="17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1" spans="1:8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25">
      <c r="A2" s="1">
        <v>900324452</v>
      </c>
      <c r="B2" s="1" t="s">
        <v>8</v>
      </c>
      <c r="C2" s="5" t="s">
        <v>10</v>
      </c>
      <c r="D2" s="5">
        <v>12315</v>
      </c>
      <c r="E2" s="6">
        <v>43789</v>
      </c>
      <c r="F2" s="6">
        <v>43789</v>
      </c>
      <c r="G2" s="4" t="s">
        <v>13</v>
      </c>
      <c r="H2" s="8">
        <v>1642674</v>
      </c>
    </row>
    <row r="3" spans="1:8" x14ac:dyDescent="0.25">
      <c r="A3" s="1">
        <v>900324452</v>
      </c>
      <c r="B3" s="1" t="s">
        <v>8</v>
      </c>
      <c r="C3" s="5" t="s">
        <v>10</v>
      </c>
      <c r="D3" s="5">
        <v>12420</v>
      </c>
      <c r="E3" s="6">
        <v>43799</v>
      </c>
      <c r="F3" s="6">
        <v>43817</v>
      </c>
      <c r="G3" s="4" t="s">
        <v>14</v>
      </c>
      <c r="H3" s="8">
        <v>215802</v>
      </c>
    </row>
    <row r="4" spans="1:8" x14ac:dyDescent="0.25">
      <c r="A4" s="1">
        <v>900324452</v>
      </c>
      <c r="B4" s="1" t="s">
        <v>8</v>
      </c>
      <c r="C4" s="5" t="s">
        <v>11</v>
      </c>
      <c r="D4" s="5">
        <v>146</v>
      </c>
      <c r="E4" s="7">
        <v>44267</v>
      </c>
      <c r="F4" s="6">
        <v>44270</v>
      </c>
      <c r="G4" s="8">
        <v>29046308</v>
      </c>
      <c r="H4" s="8">
        <v>287736</v>
      </c>
    </row>
    <row r="5" spans="1:8" x14ac:dyDescent="0.25">
      <c r="A5" s="1">
        <v>900324452</v>
      </c>
      <c r="B5" s="1" t="s">
        <v>8</v>
      </c>
      <c r="C5" s="5" t="s">
        <v>11</v>
      </c>
      <c r="D5" s="5">
        <v>197</v>
      </c>
      <c r="E5" s="7">
        <v>44299</v>
      </c>
      <c r="F5" s="6">
        <v>44301</v>
      </c>
      <c r="G5" s="8">
        <v>5569450</v>
      </c>
      <c r="H5" s="8">
        <v>95912</v>
      </c>
    </row>
    <row r="6" spans="1:8" x14ac:dyDescent="0.25">
      <c r="A6" s="1">
        <v>900324452</v>
      </c>
      <c r="B6" s="1" t="s">
        <v>8</v>
      </c>
      <c r="C6" s="5" t="s">
        <v>11</v>
      </c>
      <c r="D6" s="5">
        <v>204</v>
      </c>
      <c r="E6" s="7">
        <v>44300</v>
      </c>
      <c r="F6" s="6">
        <v>44330</v>
      </c>
      <c r="G6" s="8">
        <v>27434899</v>
      </c>
      <c r="H6" s="8">
        <v>237348</v>
      </c>
    </row>
    <row r="7" spans="1:8" x14ac:dyDescent="0.25">
      <c r="A7" s="1">
        <v>900324452</v>
      </c>
      <c r="B7" s="1" t="s">
        <v>8</v>
      </c>
      <c r="C7" s="5" t="s">
        <v>11</v>
      </c>
      <c r="D7" s="5">
        <v>212</v>
      </c>
      <c r="E7" s="7">
        <v>44362</v>
      </c>
      <c r="F7" s="6">
        <v>44727</v>
      </c>
      <c r="G7" s="8">
        <v>27949360</v>
      </c>
      <c r="H7" s="8">
        <v>2128341</v>
      </c>
    </row>
    <row r="8" spans="1:8" x14ac:dyDescent="0.25">
      <c r="A8" s="1">
        <v>900324452</v>
      </c>
      <c r="B8" s="1" t="s">
        <v>8</v>
      </c>
      <c r="C8" s="5" t="s">
        <v>11</v>
      </c>
      <c r="D8" s="5">
        <v>217</v>
      </c>
      <c r="E8" s="7">
        <v>44392</v>
      </c>
      <c r="F8" s="7">
        <v>44392</v>
      </c>
      <c r="G8" s="8">
        <v>30608897</v>
      </c>
      <c r="H8" s="8">
        <v>2172341</v>
      </c>
    </row>
    <row r="9" spans="1:8" x14ac:dyDescent="0.25">
      <c r="A9" s="1">
        <v>900324452</v>
      </c>
      <c r="B9" s="1" t="s">
        <v>8</v>
      </c>
      <c r="C9" s="5" t="s">
        <v>11</v>
      </c>
      <c r="D9" s="5">
        <v>229</v>
      </c>
      <c r="E9" s="7">
        <v>44421</v>
      </c>
      <c r="F9" s="6">
        <v>44421</v>
      </c>
      <c r="G9" s="8">
        <v>30974877</v>
      </c>
      <c r="H9" s="8">
        <v>1567138</v>
      </c>
    </row>
    <row r="10" spans="1:8" x14ac:dyDescent="0.25">
      <c r="A10" s="1">
        <v>900324452</v>
      </c>
      <c r="B10" s="1" t="s">
        <v>8</v>
      </c>
      <c r="C10" s="5" t="s">
        <v>11</v>
      </c>
      <c r="D10" s="5">
        <v>230</v>
      </c>
      <c r="E10" s="7">
        <v>44421</v>
      </c>
      <c r="F10" s="6">
        <v>44421</v>
      </c>
      <c r="G10" s="8">
        <v>6326880</v>
      </c>
      <c r="H10" s="8">
        <v>245676</v>
      </c>
    </row>
    <row r="11" spans="1:8" x14ac:dyDescent="0.25">
      <c r="A11" s="1">
        <v>900324452</v>
      </c>
      <c r="B11" s="1" t="s">
        <v>8</v>
      </c>
      <c r="C11" s="5" t="s">
        <v>11</v>
      </c>
      <c r="D11" s="5">
        <v>246</v>
      </c>
      <c r="E11" s="7">
        <v>44423</v>
      </c>
      <c r="F11" s="6">
        <v>44454</v>
      </c>
      <c r="G11" s="8">
        <v>29248083</v>
      </c>
      <c r="H11" s="8">
        <v>29248083</v>
      </c>
    </row>
    <row r="12" spans="1:8" x14ac:dyDescent="0.25">
      <c r="A12" s="1">
        <v>900324452</v>
      </c>
      <c r="B12" s="1" t="s">
        <v>8</v>
      </c>
      <c r="C12" s="4" t="s">
        <v>11</v>
      </c>
      <c r="D12" s="4">
        <v>247</v>
      </c>
      <c r="E12" s="7">
        <v>44423</v>
      </c>
      <c r="F12" s="6">
        <v>44454</v>
      </c>
      <c r="G12" s="8">
        <v>6302902</v>
      </c>
      <c r="H12" s="8">
        <v>6302902</v>
      </c>
    </row>
    <row r="13" spans="1:8" x14ac:dyDescent="0.25">
      <c r="A13" s="1">
        <v>900324452</v>
      </c>
      <c r="B13" s="1" t="s">
        <v>8</v>
      </c>
      <c r="C13" s="4" t="s">
        <v>11</v>
      </c>
      <c r="D13" s="4">
        <v>454</v>
      </c>
      <c r="E13" s="7">
        <v>44607</v>
      </c>
      <c r="F13" s="7">
        <v>44607</v>
      </c>
      <c r="G13" s="8">
        <v>27403994</v>
      </c>
      <c r="H13" s="8">
        <v>27403994</v>
      </c>
    </row>
    <row r="14" spans="1:8" x14ac:dyDescent="0.25">
      <c r="A14" s="1">
        <v>900324452</v>
      </c>
      <c r="B14" s="1" t="s">
        <v>8</v>
      </c>
      <c r="C14" s="4" t="s">
        <v>11</v>
      </c>
      <c r="D14" s="4">
        <v>535</v>
      </c>
      <c r="E14" s="7">
        <v>44664</v>
      </c>
      <c r="F14" s="7">
        <v>44664</v>
      </c>
      <c r="G14" s="8" t="s">
        <v>15</v>
      </c>
      <c r="H14" s="8">
        <v>28693975</v>
      </c>
    </row>
    <row r="15" spans="1:8" x14ac:dyDescent="0.25">
      <c r="A15" s="1">
        <v>900324452</v>
      </c>
      <c r="B15" s="1" t="s">
        <v>8</v>
      </c>
      <c r="C15" s="4" t="s">
        <v>11</v>
      </c>
      <c r="D15" s="4">
        <v>536</v>
      </c>
      <c r="E15" s="7">
        <v>44664</v>
      </c>
      <c r="F15" s="7">
        <v>44664</v>
      </c>
      <c r="G15" s="8" t="s">
        <v>16</v>
      </c>
      <c r="H15" s="8">
        <v>4067292</v>
      </c>
    </row>
    <row r="16" spans="1:8" x14ac:dyDescent="0.25">
      <c r="A16" s="1">
        <v>900324452</v>
      </c>
      <c r="B16" s="1" t="s">
        <v>8</v>
      </c>
      <c r="C16" s="4" t="s">
        <v>11</v>
      </c>
      <c r="D16" s="4">
        <v>581</v>
      </c>
      <c r="E16" s="7">
        <v>44694</v>
      </c>
      <c r="F16" s="10">
        <v>44837</v>
      </c>
      <c r="G16" s="8" t="s">
        <v>17</v>
      </c>
      <c r="H16" s="8">
        <v>316464</v>
      </c>
    </row>
    <row r="17" spans="1:8" x14ac:dyDescent="0.25">
      <c r="A17" s="1">
        <v>900324452</v>
      </c>
      <c r="B17" s="1" t="s">
        <v>8</v>
      </c>
      <c r="C17" s="4" t="s">
        <v>11</v>
      </c>
      <c r="D17" s="4">
        <v>582</v>
      </c>
      <c r="E17" s="7">
        <v>44694</v>
      </c>
      <c r="F17" s="6">
        <v>44821</v>
      </c>
      <c r="G17" s="8" t="s">
        <v>18</v>
      </c>
      <c r="H17" s="8">
        <v>1563580</v>
      </c>
    </row>
    <row r="18" spans="1:8" x14ac:dyDescent="0.25">
      <c r="A18" s="1">
        <v>900324452</v>
      </c>
      <c r="B18" s="1" t="s">
        <v>8</v>
      </c>
      <c r="C18" s="4" t="s">
        <v>11</v>
      </c>
      <c r="D18" s="4">
        <v>621</v>
      </c>
      <c r="E18" s="7">
        <v>44725</v>
      </c>
      <c r="F18" s="6">
        <v>44821</v>
      </c>
      <c r="G18" s="8" t="s">
        <v>19</v>
      </c>
      <c r="H18" s="8">
        <v>5492257</v>
      </c>
    </row>
    <row r="19" spans="1:8" x14ac:dyDescent="0.25">
      <c r="A19" s="1">
        <v>900324452</v>
      </c>
      <c r="B19" s="1" t="s">
        <v>8</v>
      </c>
      <c r="C19" s="4" t="s">
        <v>11</v>
      </c>
      <c r="D19" s="4">
        <v>622</v>
      </c>
      <c r="E19" s="7">
        <v>44725</v>
      </c>
      <c r="F19" s="6">
        <v>44821</v>
      </c>
      <c r="G19" s="8" t="s">
        <v>20</v>
      </c>
      <c r="H19" s="8">
        <v>1571580</v>
      </c>
    </row>
    <row r="20" spans="1:8" x14ac:dyDescent="0.25">
      <c r="A20" s="1">
        <v>900324452</v>
      </c>
      <c r="B20" s="1" t="s">
        <v>8</v>
      </c>
      <c r="C20" s="4" t="s">
        <v>11</v>
      </c>
      <c r="D20" s="4">
        <v>623</v>
      </c>
      <c r="E20" s="7">
        <v>44727</v>
      </c>
      <c r="F20" s="6">
        <v>44821</v>
      </c>
      <c r="G20" s="8" t="s">
        <v>21</v>
      </c>
      <c r="H20" s="8">
        <v>1306788</v>
      </c>
    </row>
    <row r="21" spans="1:8" x14ac:dyDescent="0.25">
      <c r="A21" s="1">
        <v>900324452</v>
      </c>
      <c r="B21" s="1" t="s">
        <v>8</v>
      </c>
      <c r="C21" s="4" t="s">
        <v>11</v>
      </c>
      <c r="D21" s="4">
        <v>625</v>
      </c>
      <c r="E21" s="7">
        <v>44727</v>
      </c>
      <c r="F21" s="6">
        <v>44821</v>
      </c>
      <c r="G21" s="8" t="s">
        <v>22</v>
      </c>
      <c r="H21" s="8">
        <v>1598580</v>
      </c>
    </row>
    <row r="22" spans="1:8" x14ac:dyDescent="0.25">
      <c r="A22" s="1">
        <v>900324452</v>
      </c>
      <c r="B22" s="1" t="s">
        <v>12</v>
      </c>
      <c r="C22" s="4" t="s">
        <v>9</v>
      </c>
      <c r="D22" s="4">
        <v>702</v>
      </c>
      <c r="E22" s="7">
        <v>44785</v>
      </c>
      <c r="F22" s="6">
        <v>44821</v>
      </c>
      <c r="G22" s="8">
        <v>1483580</v>
      </c>
      <c r="H22" s="8">
        <v>1483580</v>
      </c>
    </row>
    <row r="23" spans="1:8" x14ac:dyDescent="0.25">
      <c r="A23" s="1">
        <v>900324452</v>
      </c>
      <c r="B23" s="1" t="s">
        <v>12</v>
      </c>
      <c r="C23" s="4" t="s">
        <v>9</v>
      </c>
      <c r="D23" s="4">
        <v>739</v>
      </c>
      <c r="E23" s="7">
        <v>44809</v>
      </c>
      <c r="F23" s="6">
        <v>44821</v>
      </c>
      <c r="G23" s="8">
        <v>34632232</v>
      </c>
      <c r="H23" s="8">
        <v>1686436</v>
      </c>
    </row>
    <row r="24" spans="1:8" x14ac:dyDescent="0.25">
      <c r="A24" s="1">
        <v>900324452</v>
      </c>
      <c r="B24" s="1" t="s">
        <v>12</v>
      </c>
      <c r="C24" s="4" t="s">
        <v>9</v>
      </c>
      <c r="D24" s="4">
        <v>740</v>
      </c>
      <c r="E24" s="7">
        <v>44816</v>
      </c>
      <c r="F24" s="6">
        <v>44817</v>
      </c>
      <c r="G24" s="8">
        <v>25943642</v>
      </c>
      <c r="H24" s="8">
        <v>991058</v>
      </c>
    </row>
    <row r="25" spans="1:8" x14ac:dyDescent="0.25">
      <c r="A25" s="1">
        <v>900324452</v>
      </c>
      <c r="B25" s="1" t="s">
        <v>12</v>
      </c>
      <c r="C25" s="4" t="s">
        <v>9</v>
      </c>
      <c r="D25" s="4">
        <v>741</v>
      </c>
      <c r="E25" s="7">
        <v>44816</v>
      </c>
      <c r="F25" s="6">
        <v>44817</v>
      </c>
      <c r="G25" s="8">
        <v>1466580</v>
      </c>
      <c r="H25" s="8">
        <v>1466580</v>
      </c>
    </row>
    <row r="26" spans="1:8" x14ac:dyDescent="0.25">
      <c r="A26" s="1">
        <v>900324452</v>
      </c>
      <c r="B26" s="1" t="s">
        <v>12</v>
      </c>
      <c r="C26" s="4" t="s">
        <v>9</v>
      </c>
      <c r="D26" s="4">
        <v>742</v>
      </c>
      <c r="E26" s="7">
        <v>44819</v>
      </c>
      <c r="F26" s="10">
        <v>44837</v>
      </c>
      <c r="G26" s="8">
        <v>32001947</v>
      </c>
      <c r="H26" s="8">
        <v>1528533</v>
      </c>
    </row>
    <row r="27" spans="1:8" x14ac:dyDescent="0.25">
      <c r="A27" s="1">
        <v>900324452</v>
      </c>
      <c r="B27" s="1" t="s">
        <v>12</v>
      </c>
      <c r="C27" s="4" t="s">
        <v>9</v>
      </c>
      <c r="D27" s="4">
        <v>743</v>
      </c>
      <c r="E27" s="7">
        <v>44819</v>
      </c>
      <c r="F27" s="10">
        <v>44837</v>
      </c>
      <c r="G27" s="8">
        <v>2280066</v>
      </c>
      <c r="H27" s="8">
        <v>2280066</v>
      </c>
    </row>
    <row r="28" spans="1:8" x14ac:dyDescent="0.25">
      <c r="A28" s="1">
        <v>900324452</v>
      </c>
      <c r="B28" s="1" t="s">
        <v>12</v>
      </c>
      <c r="C28" s="4" t="s">
        <v>9</v>
      </c>
      <c r="D28" s="4">
        <v>781</v>
      </c>
      <c r="E28" s="6">
        <v>44848</v>
      </c>
      <c r="F28" s="6">
        <v>44848</v>
      </c>
      <c r="G28" s="8">
        <v>30507601</v>
      </c>
      <c r="H28" s="8">
        <v>874713</v>
      </c>
    </row>
    <row r="29" spans="1:8" x14ac:dyDescent="0.25">
      <c r="A29" s="1">
        <v>900324452</v>
      </c>
      <c r="B29" s="1" t="s">
        <v>12</v>
      </c>
      <c r="C29" s="4" t="s">
        <v>9</v>
      </c>
      <c r="D29" s="4">
        <v>782</v>
      </c>
      <c r="E29" s="7">
        <v>44848</v>
      </c>
      <c r="F29" s="6">
        <v>44848</v>
      </c>
      <c r="G29" s="8">
        <v>1188055</v>
      </c>
      <c r="H29" s="8">
        <v>1188055</v>
      </c>
    </row>
    <row r="30" spans="1:8" x14ac:dyDescent="0.25">
      <c r="A30" s="53" t="s">
        <v>23</v>
      </c>
      <c r="B30" s="53"/>
      <c r="C30" s="53"/>
      <c r="D30" s="53"/>
      <c r="E30" s="53"/>
      <c r="F30" s="53"/>
      <c r="G30" s="53"/>
      <c r="H30" s="9">
        <f>SUM(H2:H29)</f>
        <v>127657484</v>
      </c>
    </row>
  </sheetData>
  <mergeCells count="1">
    <mergeCell ref="A30:G30"/>
  </mergeCells>
  <dataValidations count="1">
    <dataValidation type="whole" operator="greaterThan" allowBlank="1" showInputMessage="1" showErrorMessage="1" errorTitle="DATO ERRADO" error="El valor debe ser diferente de cero" sqref="G32:H1048576 G23:H29 G1:H21">
      <formula1>1</formula1>
    </dataValidation>
  </dataValidations>
  <pageMargins left="0.7" right="0.7" top="0.75" bottom="0.75" header="0.3" footer="0.3"/>
  <pageSetup orientation="portrait" r:id="rId1"/>
  <ignoredErrors>
    <ignoredError sqref="G2:G3 G14:G2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30"/>
  <sheetViews>
    <sheetView showGridLines="0" workbookViewId="0">
      <selection activeCell="A12" sqref="A12"/>
    </sheetView>
  </sheetViews>
  <sheetFormatPr baseColWidth="10" defaultRowHeight="15" x14ac:dyDescent="0.25"/>
  <cols>
    <col min="2" max="2" width="26.42578125" bestFit="1" customWidth="1"/>
    <col min="3" max="3" width="7.42578125" bestFit="1" customWidth="1"/>
    <col min="4" max="5" width="9.28515625" bestFit="1" customWidth="1"/>
    <col min="6" max="6" width="19.28515625" bestFit="1" customWidth="1"/>
    <col min="7" max="7" width="8" bestFit="1" customWidth="1"/>
    <col min="8" max="8" width="11.140625" bestFit="1" customWidth="1"/>
    <col min="10" max="11" width="15.140625" style="56" bestFit="1" customWidth="1"/>
    <col min="12" max="12" width="15.42578125" customWidth="1"/>
    <col min="13" max="13" width="47.140625" customWidth="1"/>
    <col min="14" max="14" width="15.42578125" customWidth="1"/>
    <col min="15" max="15" width="15.42578125" style="56" customWidth="1"/>
    <col min="16" max="16" width="15.42578125" customWidth="1"/>
    <col min="17" max="17" width="15.42578125" style="56" customWidth="1"/>
    <col min="18" max="18" width="15.42578125" customWidth="1"/>
    <col min="19" max="19" width="15.42578125" style="56" customWidth="1"/>
    <col min="20" max="20" width="14.140625" style="56" bestFit="1" customWidth="1"/>
    <col min="21" max="21" width="13.140625" style="56" bestFit="1" customWidth="1"/>
    <col min="22" max="22" width="11.5703125" style="56" bestFit="1" customWidth="1"/>
    <col min="23" max="23" width="16.140625" style="56" customWidth="1"/>
    <col min="24" max="24" width="14.140625" style="56" bestFit="1" customWidth="1"/>
    <col min="25" max="25" width="13.140625" style="56" bestFit="1" customWidth="1"/>
    <col min="26" max="26" width="17" customWidth="1"/>
    <col min="27" max="27" width="13.140625" style="56" bestFit="1" customWidth="1"/>
    <col min="28" max="28" width="16.7109375" customWidth="1"/>
    <col min="29" max="29" width="13.140625" style="56" bestFit="1" customWidth="1"/>
    <col min="30" max="30" width="13.42578125" style="56" customWidth="1"/>
    <col min="31" max="31" width="11.5703125" style="56" bestFit="1" customWidth="1"/>
    <col min="32" max="32" width="18.28515625" customWidth="1"/>
    <col min="33" max="33" width="16.140625" customWidth="1"/>
    <col min="38" max="38" width="17.5703125" customWidth="1"/>
    <col min="39" max="39" width="14.140625" customWidth="1"/>
    <col min="40" max="40" width="15.5703125" customWidth="1"/>
    <col min="42" max="42" width="14.140625" style="56" bestFit="1" customWidth="1"/>
    <col min="43" max="43" width="13.140625" style="56" bestFit="1" customWidth="1"/>
  </cols>
  <sheetData>
    <row r="1" spans="1:44" x14ac:dyDescent="0.25">
      <c r="J1" s="59">
        <f>SUBTOTAL(9,J3:J30)</f>
        <v>596025417</v>
      </c>
      <c r="K1" s="59">
        <f>SUBTOTAL(9,K3:K30)</f>
        <v>127657484</v>
      </c>
      <c r="O1" s="59">
        <f>SUBTOTAL(9,O3:O30)</f>
        <v>14934360</v>
      </c>
      <c r="Q1" s="59"/>
      <c r="U1" s="59">
        <f>SUBTOTAL(9,U3:U30)</f>
        <v>9191270</v>
      </c>
      <c r="Y1" s="59">
        <f>SUBTOTAL(9,Y3:Y30)</f>
        <v>6950294</v>
      </c>
      <c r="AD1" s="59">
        <f>SUBTOTAL(9,AD3:AD30)</f>
        <v>157897785</v>
      </c>
    </row>
    <row r="2" spans="1:44" s="3" customFormat="1" ht="75" x14ac:dyDescent="0.25">
      <c r="A2" s="2" t="s">
        <v>130</v>
      </c>
      <c r="B2" s="2" t="s">
        <v>48</v>
      </c>
      <c r="C2" s="2" t="s">
        <v>2</v>
      </c>
      <c r="D2" s="2" t="s">
        <v>49</v>
      </c>
      <c r="E2" s="2" t="s">
        <v>50</v>
      </c>
      <c r="F2" s="55" t="s">
        <v>51</v>
      </c>
      <c r="G2" s="2" t="s">
        <v>52</v>
      </c>
      <c r="H2" s="2" t="s">
        <v>53</v>
      </c>
      <c r="I2" s="2" t="s">
        <v>131</v>
      </c>
      <c r="J2" s="57" t="s">
        <v>132</v>
      </c>
      <c r="K2" s="57" t="s">
        <v>133</v>
      </c>
      <c r="L2" s="2" t="s">
        <v>134</v>
      </c>
      <c r="M2" s="60" t="s">
        <v>157</v>
      </c>
      <c r="N2" s="60" t="s">
        <v>158</v>
      </c>
      <c r="O2" s="62" t="s">
        <v>159</v>
      </c>
      <c r="P2" s="60" t="s">
        <v>160</v>
      </c>
      <c r="Q2" s="62" t="s">
        <v>161</v>
      </c>
      <c r="R2" s="60" t="s">
        <v>162</v>
      </c>
      <c r="S2" s="57" t="s">
        <v>135</v>
      </c>
      <c r="T2" s="57" t="s">
        <v>136</v>
      </c>
      <c r="U2" s="61" t="s">
        <v>137</v>
      </c>
      <c r="V2" s="61" t="s">
        <v>138</v>
      </c>
      <c r="W2" s="57" t="s">
        <v>139</v>
      </c>
      <c r="X2" s="57" t="s">
        <v>140</v>
      </c>
      <c r="Y2" s="63" t="s">
        <v>141</v>
      </c>
      <c r="Z2" s="63" t="s">
        <v>155</v>
      </c>
      <c r="AA2" s="63" t="s">
        <v>163</v>
      </c>
      <c r="AB2" s="63" t="s">
        <v>165</v>
      </c>
      <c r="AC2" s="57" t="s">
        <v>142</v>
      </c>
      <c r="AD2" s="62" t="s">
        <v>164</v>
      </c>
      <c r="AE2" s="62" t="s">
        <v>54</v>
      </c>
      <c r="AF2" s="60" t="s">
        <v>143</v>
      </c>
      <c r="AG2" s="60" t="s">
        <v>144</v>
      </c>
      <c r="AH2" s="2" t="s">
        <v>145</v>
      </c>
      <c r="AI2" s="2" t="s">
        <v>146</v>
      </c>
      <c r="AJ2" s="55" t="s">
        <v>147</v>
      </c>
      <c r="AK2" s="2" t="s">
        <v>148</v>
      </c>
      <c r="AL2" s="2" t="s">
        <v>149</v>
      </c>
      <c r="AM2" s="2" t="s">
        <v>150</v>
      </c>
      <c r="AN2" s="2" t="s">
        <v>151</v>
      </c>
      <c r="AO2" s="2" t="s">
        <v>152</v>
      </c>
      <c r="AP2" s="57" t="s">
        <v>153</v>
      </c>
      <c r="AQ2" s="57" t="s">
        <v>154</v>
      </c>
      <c r="AR2" s="2" t="s">
        <v>156</v>
      </c>
    </row>
    <row r="3" spans="1:44" x14ac:dyDescent="0.25">
      <c r="A3" s="1">
        <v>900324452</v>
      </c>
      <c r="B3" s="1" t="s">
        <v>8</v>
      </c>
      <c r="C3" s="1" t="s">
        <v>11</v>
      </c>
      <c r="D3" s="1">
        <v>246</v>
      </c>
      <c r="E3" s="1" t="s">
        <v>55</v>
      </c>
      <c r="F3" s="1" t="s">
        <v>56</v>
      </c>
      <c r="G3" s="1"/>
      <c r="H3" s="1"/>
      <c r="I3" s="54">
        <v>44423</v>
      </c>
      <c r="J3" s="58">
        <v>29248083</v>
      </c>
      <c r="K3" s="58">
        <v>29248083</v>
      </c>
      <c r="L3" s="1" t="s">
        <v>57</v>
      </c>
      <c r="M3" s="1" t="s">
        <v>166</v>
      </c>
      <c r="N3" s="1"/>
      <c r="O3" s="58">
        <v>0</v>
      </c>
      <c r="P3" s="1"/>
      <c r="Q3" s="58">
        <v>0</v>
      </c>
      <c r="R3" s="1"/>
      <c r="S3" s="58" t="s">
        <v>58</v>
      </c>
      <c r="T3" s="58">
        <v>0</v>
      </c>
      <c r="U3" s="58">
        <v>0</v>
      </c>
      <c r="V3" s="58">
        <v>0</v>
      </c>
      <c r="W3" s="58">
        <v>0</v>
      </c>
      <c r="X3" s="58">
        <v>0</v>
      </c>
      <c r="Y3" s="58">
        <v>0</v>
      </c>
      <c r="Z3" s="1"/>
      <c r="AA3" s="58">
        <v>0</v>
      </c>
      <c r="AB3" s="1"/>
      <c r="AC3" s="58">
        <v>0</v>
      </c>
      <c r="AD3" s="58">
        <v>0</v>
      </c>
      <c r="AE3" s="58">
        <v>0</v>
      </c>
      <c r="AF3" s="1"/>
      <c r="AG3" s="1"/>
      <c r="AH3" s="54">
        <v>44454</v>
      </c>
      <c r="AI3" s="1"/>
      <c r="AJ3" s="1"/>
      <c r="AK3" s="1"/>
      <c r="AL3" s="1"/>
      <c r="AM3" s="1"/>
      <c r="AN3" s="1"/>
      <c r="AO3" s="1"/>
      <c r="AP3" s="58">
        <v>0</v>
      </c>
      <c r="AQ3" s="58">
        <v>0</v>
      </c>
      <c r="AR3" s="1"/>
    </row>
    <row r="4" spans="1:44" x14ac:dyDescent="0.25">
      <c r="A4" s="1">
        <v>900324452</v>
      </c>
      <c r="B4" s="1" t="s">
        <v>8</v>
      </c>
      <c r="C4" s="1" t="s">
        <v>11</v>
      </c>
      <c r="D4" s="1">
        <v>247</v>
      </c>
      <c r="E4" s="1" t="s">
        <v>59</v>
      </c>
      <c r="F4" s="1" t="s">
        <v>60</v>
      </c>
      <c r="G4" s="1"/>
      <c r="H4" s="1"/>
      <c r="I4" s="54">
        <v>44423</v>
      </c>
      <c r="J4" s="58">
        <v>6302902</v>
      </c>
      <c r="K4" s="58">
        <v>6302902</v>
      </c>
      <c r="L4" s="1" t="s">
        <v>57</v>
      </c>
      <c r="M4" s="1" t="s">
        <v>166</v>
      </c>
      <c r="N4" s="1"/>
      <c r="O4" s="58">
        <v>0</v>
      </c>
      <c r="P4" s="1"/>
      <c r="Q4" s="58">
        <v>0</v>
      </c>
      <c r="R4" s="1"/>
      <c r="S4" s="58" t="s">
        <v>58</v>
      </c>
      <c r="T4" s="58">
        <v>0</v>
      </c>
      <c r="U4" s="58">
        <v>0</v>
      </c>
      <c r="V4" s="58">
        <v>0</v>
      </c>
      <c r="W4" s="58">
        <v>0</v>
      </c>
      <c r="X4" s="58">
        <v>0</v>
      </c>
      <c r="Y4" s="58">
        <v>0</v>
      </c>
      <c r="Z4" s="1"/>
      <c r="AA4" s="58">
        <v>0</v>
      </c>
      <c r="AB4" s="1"/>
      <c r="AC4" s="58">
        <v>0</v>
      </c>
      <c r="AD4" s="58">
        <v>0</v>
      </c>
      <c r="AE4" s="58">
        <v>0</v>
      </c>
      <c r="AF4" s="1"/>
      <c r="AG4" s="1"/>
      <c r="AH4" s="54">
        <v>44454</v>
      </c>
      <c r="AI4" s="1"/>
      <c r="AJ4" s="1"/>
      <c r="AK4" s="1"/>
      <c r="AL4" s="1"/>
      <c r="AM4" s="1"/>
      <c r="AN4" s="1"/>
      <c r="AO4" s="1"/>
      <c r="AP4" s="58">
        <v>0</v>
      </c>
      <c r="AQ4" s="58">
        <v>0</v>
      </c>
      <c r="AR4" s="1"/>
    </row>
    <row r="5" spans="1:44" x14ac:dyDescent="0.25">
      <c r="A5" s="1">
        <v>900324452</v>
      </c>
      <c r="B5" s="1" t="s">
        <v>8</v>
      </c>
      <c r="C5" s="1" t="s">
        <v>9</v>
      </c>
      <c r="D5" s="1">
        <v>782</v>
      </c>
      <c r="E5" s="1" t="s">
        <v>61</v>
      </c>
      <c r="F5" s="1" t="s">
        <v>62</v>
      </c>
      <c r="G5" s="1" t="s">
        <v>9</v>
      </c>
      <c r="H5" s="1">
        <v>782</v>
      </c>
      <c r="I5" s="54">
        <v>44848</v>
      </c>
      <c r="J5" s="58">
        <v>1188055</v>
      </c>
      <c r="K5" s="58">
        <v>1188055</v>
      </c>
      <c r="L5" s="1" t="s">
        <v>63</v>
      </c>
      <c r="M5" s="1" t="s">
        <v>174</v>
      </c>
      <c r="N5" s="1"/>
      <c r="O5" s="58">
        <v>0</v>
      </c>
      <c r="P5" s="1"/>
      <c r="Q5" s="58">
        <v>1188055</v>
      </c>
      <c r="R5" s="1">
        <v>1222149964</v>
      </c>
      <c r="S5" s="58" t="s">
        <v>64</v>
      </c>
      <c r="T5" s="58">
        <v>1188055</v>
      </c>
      <c r="U5" s="58">
        <v>0</v>
      </c>
      <c r="V5" s="58">
        <v>0</v>
      </c>
      <c r="W5" s="58">
        <v>0</v>
      </c>
      <c r="X5" s="58">
        <v>1188055</v>
      </c>
      <c r="Y5" s="58">
        <v>0</v>
      </c>
      <c r="Z5" s="1"/>
      <c r="AA5" s="58">
        <v>0</v>
      </c>
      <c r="AB5" s="1"/>
      <c r="AC5" s="58">
        <v>0</v>
      </c>
      <c r="AD5" s="58">
        <v>0</v>
      </c>
      <c r="AE5" s="58">
        <v>0</v>
      </c>
      <c r="AF5" s="1"/>
      <c r="AG5" s="1"/>
      <c r="AH5" s="54">
        <v>44848</v>
      </c>
      <c r="AI5" s="1"/>
      <c r="AJ5" s="1">
        <v>2</v>
      </c>
      <c r="AK5" s="1"/>
      <c r="AL5" s="1"/>
      <c r="AM5" s="1">
        <v>1</v>
      </c>
      <c r="AN5" s="1">
        <v>20221030</v>
      </c>
      <c r="AO5" s="1">
        <v>20221015</v>
      </c>
      <c r="AP5" s="58">
        <v>1188055</v>
      </c>
      <c r="AQ5" s="58">
        <v>0</v>
      </c>
      <c r="AR5" s="1"/>
    </row>
    <row r="6" spans="1:44" x14ac:dyDescent="0.25">
      <c r="A6" s="1">
        <v>900324452</v>
      </c>
      <c r="B6" s="1" t="s">
        <v>8</v>
      </c>
      <c r="C6" s="1" t="s">
        <v>11</v>
      </c>
      <c r="D6" s="1">
        <v>582</v>
      </c>
      <c r="E6" s="1" t="s">
        <v>65</v>
      </c>
      <c r="F6" s="1" t="s">
        <v>66</v>
      </c>
      <c r="G6" s="1" t="s">
        <v>9</v>
      </c>
      <c r="H6" s="1">
        <v>582</v>
      </c>
      <c r="I6" s="54">
        <v>44694</v>
      </c>
      <c r="J6" s="58">
        <v>1563580</v>
      </c>
      <c r="K6" s="58">
        <v>1563580</v>
      </c>
      <c r="L6" s="1" t="s">
        <v>63</v>
      </c>
      <c r="M6" s="1" t="s">
        <v>174</v>
      </c>
      <c r="N6" s="1"/>
      <c r="O6" s="58">
        <v>0</v>
      </c>
      <c r="P6" s="1"/>
      <c r="Q6" s="58">
        <v>0</v>
      </c>
      <c r="R6" s="1"/>
      <c r="S6" s="58" t="s">
        <v>64</v>
      </c>
      <c r="T6" s="58">
        <v>1563580</v>
      </c>
      <c r="U6" s="58">
        <v>0</v>
      </c>
      <c r="V6" s="58">
        <v>0</v>
      </c>
      <c r="W6" s="58">
        <v>0</v>
      </c>
      <c r="X6" s="58">
        <v>1563580</v>
      </c>
      <c r="Y6" s="58">
        <v>0</v>
      </c>
      <c r="Z6" s="1"/>
      <c r="AA6" s="58">
        <v>0</v>
      </c>
      <c r="AB6" s="1"/>
      <c r="AC6" s="58">
        <v>0</v>
      </c>
      <c r="AD6" s="58">
        <v>0</v>
      </c>
      <c r="AE6" s="58">
        <v>0</v>
      </c>
      <c r="AF6" s="1"/>
      <c r="AG6" s="1"/>
      <c r="AH6" s="54">
        <v>44821</v>
      </c>
      <c r="AI6" s="1"/>
      <c r="AJ6" s="1">
        <v>2</v>
      </c>
      <c r="AK6" s="1"/>
      <c r="AL6" s="1"/>
      <c r="AM6" s="1">
        <v>1</v>
      </c>
      <c r="AN6" s="1">
        <v>20220930</v>
      </c>
      <c r="AO6" s="1">
        <v>20220917</v>
      </c>
      <c r="AP6" s="58">
        <v>1563580</v>
      </c>
      <c r="AQ6" s="58">
        <v>0</v>
      </c>
      <c r="AR6" s="1"/>
    </row>
    <row r="7" spans="1:44" x14ac:dyDescent="0.25">
      <c r="A7" s="1">
        <v>900324452</v>
      </c>
      <c r="B7" s="1" t="s">
        <v>8</v>
      </c>
      <c r="C7" s="1" t="s">
        <v>11</v>
      </c>
      <c r="D7" s="1">
        <v>622</v>
      </c>
      <c r="E7" s="1" t="s">
        <v>67</v>
      </c>
      <c r="F7" s="1" t="s">
        <v>68</v>
      </c>
      <c r="G7" s="1" t="s">
        <v>9</v>
      </c>
      <c r="H7" s="1">
        <v>622</v>
      </c>
      <c r="I7" s="54">
        <v>44725</v>
      </c>
      <c r="J7" s="58">
        <v>1571580</v>
      </c>
      <c r="K7" s="58">
        <v>1571580</v>
      </c>
      <c r="L7" s="1" t="s">
        <v>63</v>
      </c>
      <c r="M7" s="1" t="s">
        <v>174</v>
      </c>
      <c r="N7" s="1"/>
      <c r="O7" s="58">
        <v>0</v>
      </c>
      <c r="P7" s="1"/>
      <c r="Q7" s="58">
        <v>0</v>
      </c>
      <c r="R7" s="1"/>
      <c r="S7" s="58" t="s">
        <v>64</v>
      </c>
      <c r="T7" s="58">
        <v>1571580</v>
      </c>
      <c r="U7" s="58">
        <v>0</v>
      </c>
      <c r="V7" s="58">
        <v>0</v>
      </c>
      <c r="W7" s="58">
        <v>0</v>
      </c>
      <c r="X7" s="58">
        <v>1571580</v>
      </c>
      <c r="Y7" s="58">
        <v>0</v>
      </c>
      <c r="Z7" s="1"/>
      <c r="AA7" s="58">
        <v>0</v>
      </c>
      <c r="AB7" s="1"/>
      <c r="AC7" s="58">
        <v>0</v>
      </c>
      <c r="AD7" s="58">
        <v>0</v>
      </c>
      <c r="AE7" s="58">
        <v>0</v>
      </c>
      <c r="AF7" s="1"/>
      <c r="AG7" s="1"/>
      <c r="AH7" s="54">
        <v>44821</v>
      </c>
      <c r="AI7" s="1"/>
      <c r="AJ7" s="1">
        <v>2</v>
      </c>
      <c r="AK7" s="1"/>
      <c r="AL7" s="1"/>
      <c r="AM7" s="1">
        <v>1</v>
      </c>
      <c r="AN7" s="1">
        <v>20220930</v>
      </c>
      <c r="AO7" s="1">
        <v>20220917</v>
      </c>
      <c r="AP7" s="58">
        <v>1571580</v>
      </c>
      <c r="AQ7" s="58">
        <v>0</v>
      </c>
      <c r="AR7" s="1"/>
    </row>
    <row r="8" spans="1:44" x14ac:dyDescent="0.25">
      <c r="A8" s="1">
        <v>900324452</v>
      </c>
      <c r="B8" s="1" t="s">
        <v>8</v>
      </c>
      <c r="C8" s="1" t="s">
        <v>11</v>
      </c>
      <c r="D8" s="1">
        <v>625</v>
      </c>
      <c r="E8" s="1" t="s">
        <v>69</v>
      </c>
      <c r="F8" s="1" t="s">
        <v>70</v>
      </c>
      <c r="G8" s="1" t="s">
        <v>9</v>
      </c>
      <c r="H8" s="1">
        <v>625</v>
      </c>
      <c r="I8" s="54">
        <v>44727</v>
      </c>
      <c r="J8" s="58">
        <v>1598580</v>
      </c>
      <c r="K8" s="58">
        <v>1598580</v>
      </c>
      <c r="L8" s="1" t="s">
        <v>63</v>
      </c>
      <c r="M8" s="1" t="s">
        <v>174</v>
      </c>
      <c r="N8" s="1"/>
      <c r="O8" s="58">
        <v>0</v>
      </c>
      <c r="P8" s="1"/>
      <c r="Q8" s="58">
        <v>0</v>
      </c>
      <c r="R8" s="1"/>
      <c r="S8" s="58" t="s">
        <v>64</v>
      </c>
      <c r="T8" s="58">
        <v>1598580</v>
      </c>
      <c r="U8" s="58">
        <v>0</v>
      </c>
      <c r="V8" s="58">
        <v>0</v>
      </c>
      <c r="W8" s="58">
        <v>0</v>
      </c>
      <c r="X8" s="58">
        <v>1598580</v>
      </c>
      <c r="Y8" s="58">
        <v>0</v>
      </c>
      <c r="Z8" s="1"/>
      <c r="AA8" s="58">
        <v>0</v>
      </c>
      <c r="AB8" s="1"/>
      <c r="AC8" s="58">
        <v>0</v>
      </c>
      <c r="AD8" s="58">
        <v>0</v>
      </c>
      <c r="AE8" s="58">
        <v>0</v>
      </c>
      <c r="AF8" s="1"/>
      <c r="AG8" s="1"/>
      <c r="AH8" s="54">
        <v>44821</v>
      </c>
      <c r="AI8" s="1"/>
      <c r="AJ8" s="1">
        <v>2</v>
      </c>
      <c r="AK8" s="1"/>
      <c r="AL8" s="1"/>
      <c r="AM8" s="1">
        <v>1</v>
      </c>
      <c r="AN8" s="1">
        <v>20220930</v>
      </c>
      <c r="AO8" s="1">
        <v>20220917</v>
      </c>
      <c r="AP8" s="58">
        <v>1598580</v>
      </c>
      <c r="AQ8" s="58">
        <v>0</v>
      </c>
      <c r="AR8" s="1"/>
    </row>
    <row r="9" spans="1:44" x14ac:dyDescent="0.25">
      <c r="A9" s="1">
        <v>900324452</v>
      </c>
      <c r="B9" s="1" t="s">
        <v>8</v>
      </c>
      <c r="C9" s="1" t="s">
        <v>9</v>
      </c>
      <c r="D9" s="1">
        <v>702</v>
      </c>
      <c r="E9" s="1" t="s">
        <v>71</v>
      </c>
      <c r="F9" s="1" t="s">
        <v>72</v>
      </c>
      <c r="G9" s="1" t="s">
        <v>9</v>
      </c>
      <c r="H9" s="1">
        <v>702</v>
      </c>
      <c r="I9" s="54">
        <v>44785</v>
      </c>
      <c r="J9" s="58">
        <v>1483580</v>
      </c>
      <c r="K9" s="58">
        <v>1483580</v>
      </c>
      <c r="L9" s="1" t="s">
        <v>63</v>
      </c>
      <c r="M9" s="1" t="s">
        <v>174</v>
      </c>
      <c r="N9" s="1"/>
      <c r="O9" s="58">
        <v>0</v>
      </c>
      <c r="P9" s="1"/>
      <c r="Q9" s="58">
        <v>1483580</v>
      </c>
      <c r="R9" s="1">
        <v>1222137536</v>
      </c>
      <c r="S9" s="58" t="s">
        <v>64</v>
      </c>
      <c r="T9" s="58">
        <v>1483580</v>
      </c>
      <c r="U9" s="58">
        <v>0</v>
      </c>
      <c r="V9" s="58">
        <v>0</v>
      </c>
      <c r="W9" s="58">
        <v>0</v>
      </c>
      <c r="X9" s="58">
        <v>1483580</v>
      </c>
      <c r="Y9" s="58">
        <v>0</v>
      </c>
      <c r="Z9" s="1"/>
      <c r="AA9" s="58">
        <v>0</v>
      </c>
      <c r="AB9" s="1"/>
      <c r="AC9" s="58">
        <v>0</v>
      </c>
      <c r="AD9" s="58">
        <v>0</v>
      </c>
      <c r="AE9" s="58">
        <v>0</v>
      </c>
      <c r="AF9" s="1"/>
      <c r="AG9" s="1"/>
      <c r="AH9" s="54">
        <v>44821</v>
      </c>
      <c r="AI9" s="1"/>
      <c r="AJ9" s="1">
        <v>2</v>
      </c>
      <c r="AK9" s="1"/>
      <c r="AL9" s="1"/>
      <c r="AM9" s="1">
        <v>1</v>
      </c>
      <c r="AN9" s="1">
        <v>20220930</v>
      </c>
      <c r="AO9" s="1">
        <v>20220917</v>
      </c>
      <c r="AP9" s="58">
        <v>1483580</v>
      </c>
      <c r="AQ9" s="58">
        <v>0</v>
      </c>
      <c r="AR9" s="1"/>
    </row>
    <row r="10" spans="1:44" x14ac:dyDescent="0.25">
      <c r="A10" s="1">
        <v>900324452</v>
      </c>
      <c r="B10" s="1" t="s">
        <v>8</v>
      </c>
      <c r="C10" s="1" t="s">
        <v>9</v>
      </c>
      <c r="D10" s="1">
        <v>741</v>
      </c>
      <c r="E10" s="1" t="s">
        <v>73</v>
      </c>
      <c r="F10" s="1" t="s">
        <v>74</v>
      </c>
      <c r="G10" s="1" t="s">
        <v>9</v>
      </c>
      <c r="H10" s="1">
        <v>741</v>
      </c>
      <c r="I10" s="54">
        <v>44816</v>
      </c>
      <c r="J10" s="58">
        <v>1466580</v>
      </c>
      <c r="K10" s="58">
        <v>1466580</v>
      </c>
      <c r="L10" s="1" t="s">
        <v>63</v>
      </c>
      <c r="M10" s="1" t="s">
        <v>174</v>
      </c>
      <c r="N10" s="1"/>
      <c r="O10" s="58">
        <v>0</v>
      </c>
      <c r="P10" s="1"/>
      <c r="Q10" s="58">
        <v>1466580</v>
      </c>
      <c r="R10" s="1">
        <v>1222137486</v>
      </c>
      <c r="S10" s="58" t="s">
        <v>64</v>
      </c>
      <c r="T10" s="58">
        <v>1466580</v>
      </c>
      <c r="U10" s="58">
        <v>0</v>
      </c>
      <c r="V10" s="58">
        <v>0</v>
      </c>
      <c r="W10" s="58">
        <v>0</v>
      </c>
      <c r="X10" s="58">
        <v>1466580</v>
      </c>
      <c r="Y10" s="58">
        <v>0</v>
      </c>
      <c r="Z10" s="1"/>
      <c r="AA10" s="58">
        <v>0</v>
      </c>
      <c r="AB10" s="1"/>
      <c r="AC10" s="58">
        <v>0</v>
      </c>
      <c r="AD10" s="58">
        <v>0</v>
      </c>
      <c r="AE10" s="58">
        <v>0</v>
      </c>
      <c r="AF10" s="1"/>
      <c r="AG10" s="1"/>
      <c r="AH10" s="54">
        <v>44817</v>
      </c>
      <c r="AI10" s="1"/>
      <c r="AJ10" s="1">
        <v>2</v>
      </c>
      <c r="AK10" s="1"/>
      <c r="AL10" s="1"/>
      <c r="AM10" s="1">
        <v>1</v>
      </c>
      <c r="AN10" s="1">
        <v>20220930</v>
      </c>
      <c r="AO10" s="1">
        <v>20220915</v>
      </c>
      <c r="AP10" s="58">
        <v>1466580</v>
      </c>
      <c r="AQ10" s="58">
        <v>0</v>
      </c>
      <c r="AR10" s="1"/>
    </row>
    <row r="11" spans="1:44" x14ac:dyDescent="0.25">
      <c r="A11" s="1">
        <v>900324452</v>
      </c>
      <c r="B11" s="1" t="s">
        <v>8</v>
      </c>
      <c r="C11" s="1" t="s">
        <v>10</v>
      </c>
      <c r="D11" s="1">
        <v>12315</v>
      </c>
      <c r="E11" s="1" t="s">
        <v>75</v>
      </c>
      <c r="F11" s="1" t="s">
        <v>76</v>
      </c>
      <c r="G11" s="1" t="s">
        <v>10</v>
      </c>
      <c r="H11" s="1">
        <v>12315</v>
      </c>
      <c r="I11" s="54">
        <v>43789</v>
      </c>
      <c r="J11" s="58">
        <v>56310506</v>
      </c>
      <c r="K11" s="58">
        <v>1642674</v>
      </c>
      <c r="L11" s="1" t="s">
        <v>77</v>
      </c>
      <c r="M11" s="1" t="s">
        <v>176</v>
      </c>
      <c r="N11" s="1"/>
      <c r="O11" s="58">
        <v>0</v>
      </c>
      <c r="P11" s="1"/>
      <c r="Q11" s="58">
        <v>0</v>
      </c>
      <c r="R11" s="1"/>
      <c r="S11" s="58" t="s">
        <v>64</v>
      </c>
      <c r="T11" s="58">
        <v>56310506</v>
      </c>
      <c r="U11" s="58">
        <v>4140718</v>
      </c>
      <c r="V11" s="58">
        <v>0</v>
      </c>
      <c r="W11" s="58">
        <v>0</v>
      </c>
      <c r="X11" s="58">
        <v>52169788</v>
      </c>
      <c r="Y11" s="58">
        <v>0</v>
      </c>
      <c r="Z11" s="1"/>
      <c r="AA11" s="58">
        <v>0</v>
      </c>
      <c r="AB11" s="1"/>
      <c r="AC11" s="58">
        <v>0</v>
      </c>
      <c r="AD11" s="58">
        <v>52169788</v>
      </c>
      <c r="AE11" s="58">
        <v>0</v>
      </c>
      <c r="AF11" s="1">
        <v>2200826388</v>
      </c>
      <c r="AG11" s="1" t="s">
        <v>175</v>
      </c>
      <c r="AH11" s="54">
        <v>43789</v>
      </c>
      <c r="AI11" s="1"/>
      <c r="AJ11" s="1">
        <v>2</v>
      </c>
      <c r="AK11" s="1"/>
      <c r="AL11" s="1"/>
      <c r="AM11" s="1">
        <v>1</v>
      </c>
      <c r="AN11" s="1">
        <v>20191130</v>
      </c>
      <c r="AO11" s="1">
        <v>20191120</v>
      </c>
      <c r="AP11" s="58">
        <v>56310506</v>
      </c>
      <c r="AQ11" s="58">
        <v>4140718</v>
      </c>
      <c r="AR11" s="1"/>
    </row>
    <row r="12" spans="1:44" x14ac:dyDescent="0.25">
      <c r="A12" s="1">
        <v>900324452</v>
      </c>
      <c r="B12" s="1" t="s">
        <v>8</v>
      </c>
      <c r="C12" s="1" t="s">
        <v>10</v>
      </c>
      <c r="D12" s="1">
        <v>12420</v>
      </c>
      <c r="E12" s="1" t="s">
        <v>78</v>
      </c>
      <c r="F12" s="1" t="s">
        <v>79</v>
      </c>
      <c r="G12" s="1" t="s">
        <v>10</v>
      </c>
      <c r="H12" s="1">
        <v>12420</v>
      </c>
      <c r="I12" s="54">
        <v>43799</v>
      </c>
      <c r="J12" s="58">
        <v>54835485</v>
      </c>
      <c r="K12" s="58">
        <v>215802</v>
      </c>
      <c r="L12" s="1" t="s">
        <v>77</v>
      </c>
      <c r="M12" s="1" t="s">
        <v>177</v>
      </c>
      <c r="N12" s="1"/>
      <c r="O12" s="58">
        <v>0</v>
      </c>
      <c r="P12" s="1"/>
      <c r="Q12" s="58">
        <v>0</v>
      </c>
      <c r="R12" s="1"/>
      <c r="S12" s="58" t="s">
        <v>64</v>
      </c>
      <c r="T12" s="58">
        <v>54835485</v>
      </c>
      <c r="U12" s="58">
        <v>5050552</v>
      </c>
      <c r="V12" s="58">
        <v>0</v>
      </c>
      <c r="W12" s="58">
        <v>0</v>
      </c>
      <c r="X12" s="58">
        <v>49569131</v>
      </c>
      <c r="Y12" s="58">
        <v>215802</v>
      </c>
      <c r="Z12" s="1" t="s">
        <v>80</v>
      </c>
      <c r="AA12" s="58">
        <v>0</v>
      </c>
      <c r="AB12" s="1"/>
      <c r="AC12" s="58">
        <v>0</v>
      </c>
      <c r="AD12" s="58">
        <v>49569131</v>
      </c>
      <c r="AE12" s="58">
        <v>0</v>
      </c>
      <c r="AF12" s="1">
        <v>2200833866</v>
      </c>
      <c r="AG12" s="1" t="s">
        <v>178</v>
      </c>
      <c r="AH12" s="54">
        <v>43817</v>
      </c>
      <c r="AI12" s="1"/>
      <c r="AJ12" s="1">
        <v>2</v>
      </c>
      <c r="AK12" s="1"/>
      <c r="AL12" s="1"/>
      <c r="AM12" s="1">
        <v>2</v>
      </c>
      <c r="AN12" s="1">
        <v>20220208</v>
      </c>
      <c r="AO12" s="1">
        <v>20220125</v>
      </c>
      <c r="AP12" s="58">
        <v>54835485</v>
      </c>
      <c r="AQ12" s="58">
        <v>5266354</v>
      </c>
      <c r="AR12" s="1"/>
    </row>
    <row r="13" spans="1:44" x14ac:dyDescent="0.25">
      <c r="A13" s="1">
        <v>900324452</v>
      </c>
      <c r="B13" s="1" t="s">
        <v>8</v>
      </c>
      <c r="C13" s="1" t="s">
        <v>11</v>
      </c>
      <c r="D13" s="1">
        <v>146</v>
      </c>
      <c r="E13" s="1" t="s">
        <v>81</v>
      </c>
      <c r="F13" s="1" t="s">
        <v>82</v>
      </c>
      <c r="G13" s="1" t="s">
        <v>9</v>
      </c>
      <c r="H13" s="1">
        <v>146</v>
      </c>
      <c r="I13" s="54">
        <v>44267</v>
      </c>
      <c r="J13" s="58">
        <v>29046308</v>
      </c>
      <c r="K13" s="58">
        <v>287736</v>
      </c>
      <c r="L13" s="1" t="s">
        <v>77</v>
      </c>
      <c r="M13" s="1" t="s">
        <v>177</v>
      </c>
      <c r="N13" s="1"/>
      <c r="O13" s="58">
        <v>0</v>
      </c>
      <c r="P13" s="1"/>
      <c r="Q13" s="58">
        <v>0</v>
      </c>
      <c r="R13" s="1"/>
      <c r="S13" s="58" t="s">
        <v>64</v>
      </c>
      <c r="T13" s="58">
        <v>29046308</v>
      </c>
      <c r="U13" s="58">
        <v>0</v>
      </c>
      <c r="V13" s="58">
        <v>0</v>
      </c>
      <c r="W13" s="58">
        <v>0</v>
      </c>
      <c r="X13" s="58">
        <v>28758572</v>
      </c>
      <c r="Y13" s="58">
        <v>287736</v>
      </c>
      <c r="Z13" s="1"/>
      <c r="AA13" s="58">
        <v>0</v>
      </c>
      <c r="AB13" s="1"/>
      <c r="AC13" s="58">
        <v>0</v>
      </c>
      <c r="AD13" s="58">
        <v>28758572</v>
      </c>
      <c r="AE13" s="58">
        <v>0</v>
      </c>
      <c r="AF13" s="1">
        <v>2201166815</v>
      </c>
      <c r="AG13" s="1" t="s">
        <v>179</v>
      </c>
      <c r="AH13" s="54">
        <v>44270</v>
      </c>
      <c r="AI13" s="1"/>
      <c r="AJ13" s="1">
        <v>2</v>
      </c>
      <c r="AK13" s="1"/>
      <c r="AL13" s="1"/>
      <c r="AM13" s="1">
        <v>2</v>
      </c>
      <c r="AN13" s="1">
        <v>20221116</v>
      </c>
      <c r="AO13" s="1">
        <v>20221031</v>
      </c>
      <c r="AP13" s="58">
        <v>29046308</v>
      </c>
      <c r="AQ13" s="58">
        <v>287736</v>
      </c>
      <c r="AR13" s="1"/>
    </row>
    <row r="14" spans="1:44" x14ac:dyDescent="0.25">
      <c r="A14" s="1">
        <v>900324452</v>
      </c>
      <c r="B14" s="1" t="s">
        <v>8</v>
      </c>
      <c r="C14" s="1" t="s">
        <v>11</v>
      </c>
      <c r="D14" s="1">
        <v>197</v>
      </c>
      <c r="E14" s="1" t="s">
        <v>83</v>
      </c>
      <c r="F14" s="1" t="s">
        <v>84</v>
      </c>
      <c r="G14" s="1" t="s">
        <v>9</v>
      </c>
      <c r="H14" s="1">
        <v>197</v>
      </c>
      <c r="I14" s="54">
        <v>44299</v>
      </c>
      <c r="J14" s="58">
        <v>5569450</v>
      </c>
      <c r="K14" s="58">
        <v>95912</v>
      </c>
      <c r="L14" s="1" t="s">
        <v>77</v>
      </c>
      <c r="M14" s="1" t="s">
        <v>177</v>
      </c>
      <c r="N14" s="1"/>
      <c r="O14" s="58">
        <v>0</v>
      </c>
      <c r="P14" s="1"/>
      <c r="Q14" s="58">
        <v>0</v>
      </c>
      <c r="R14" s="1"/>
      <c r="S14" s="58" t="s">
        <v>64</v>
      </c>
      <c r="T14" s="58">
        <v>5569450</v>
      </c>
      <c r="U14" s="58">
        <v>0</v>
      </c>
      <c r="V14" s="58">
        <v>0</v>
      </c>
      <c r="W14" s="58">
        <v>0</v>
      </c>
      <c r="X14" s="58">
        <v>5473538</v>
      </c>
      <c r="Y14" s="58">
        <v>95912</v>
      </c>
      <c r="Z14" s="1"/>
      <c r="AA14" s="58">
        <v>0</v>
      </c>
      <c r="AB14" s="1"/>
      <c r="AC14" s="58">
        <v>0</v>
      </c>
      <c r="AD14" s="58">
        <v>0</v>
      </c>
      <c r="AE14" s="58">
        <v>0</v>
      </c>
      <c r="AF14" s="1"/>
      <c r="AG14" s="1"/>
      <c r="AH14" s="54">
        <v>44301</v>
      </c>
      <c r="AI14" s="1"/>
      <c r="AJ14" s="1">
        <v>2</v>
      </c>
      <c r="AK14" s="1"/>
      <c r="AL14" s="1"/>
      <c r="AM14" s="1">
        <v>2</v>
      </c>
      <c r="AN14" s="1">
        <v>20221116</v>
      </c>
      <c r="AO14" s="1">
        <v>20221031</v>
      </c>
      <c r="AP14" s="58">
        <v>5569450</v>
      </c>
      <c r="AQ14" s="58">
        <v>95912</v>
      </c>
      <c r="AR14" s="1"/>
    </row>
    <row r="15" spans="1:44" x14ac:dyDescent="0.25">
      <c r="A15" s="1">
        <v>900324452</v>
      </c>
      <c r="B15" s="1" t="s">
        <v>8</v>
      </c>
      <c r="C15" s="1" t="s">
        <v>11</v>
      </c>
      <c r="D15" s="1">
        <v>204</v>
      </c>
      <c r="E15" s="1" t="s">
        <v>85</v>
      </c>
      <c r="F15" s="1" t="s">
        <v>86</v>
      </c>
      <c r="G15" s="1" t="s">
        <v>9</v>
      </c>
      <c r="H15" s="1">
        <v>204</v>
      </c>
      <c r="I15" s="54">
        <v>44300</v>
      </c>
      <c r="J15" s="58">
        <v>27434899</v>
      </c>
      <c r="K15" s="58">
        <v>237348</v>
      </c>
      <c r="L15" s="1" t="s">
        <v>77</v>
      </c>
      <c r="M15" s="1" t="s">
        <v>177</v>
      </c>
      <c r="N15" s="1"/>
      <c r="O15" s="58">
        <v>0</v>
      </c>
      <c r="P15" s="1"/>
      <c r="Q15" s="58">
        <v>0</v>
      </c>
      <c r="R15" s="1"/>
      <c r="S15" s="58" t="s">
        <v>64</v>
      </c>
      <c r="T15" s="58">
        <v>27434899</v>
      </c>
      <c r="U15" s="58">
        <v>0</v>
      </c>
      <c r="V15" s="58">
        <v>0</v>
      </c>
      <c r="W15" s="58">
        <v>0</v>
      </c>
      <c r="X15" s="58">
        <v>27197551</v>
      </c>
      <c r="Y15" s="58">
        <v>237348</v>
      </c>
      <c r="Z15" s="1"/>
      <c r="AA15" s="58">
        <v>0</v>
      </c>
      <c r="AB15" s="1"/>
      <c r="AC15" s="58">
        <v>0</v>
      </c>
      <c r="AD15" s="58">
        <v>0</v>
      </c>
      <c r="AE15" s="58">
        <v>0</v>
      </c>
      <c r="AF15" s="1"/>
      <c r="AG15" s="1"/>
      <c r="AH15" s="54">
        <v>44330</v>
      </c>
      <c r="AI15" s="1"/>
      <c r="AJ15" s="1">
        <v>2</v>
      </c>
      <c r="AK15" s="1"/>
      <c r="AL15" s="1"/>
      <c r="AM15" s="1">
        <v>2</v>
      </c>
      <c r="AN15" s="1">
        <v>20221116</v>
      </c>
      <c r="AO15" s="1">
        <v>20221031</v>
      </c>
      <c r="AP15" s="58">
        <v>27434899</v>
      </c>
      <c r="AQ15" s="58">
        <v>237348</v>
      </c>
      <c r="AR15" s="1"/>
    </row>
    <row r="16" spans="1:44" x14ac:dyDescent="0.25">
      <c r="A16" s="1">
        <v>900324452</v>
      </c>
      <c r="B16" s="1" t="s">
        <v>8</v>
      </c>
      <c r="C16" s="1" t="s">
        <v>11</v>
      </c>
      <c r="D16" s="1">
        <v>212</v>
      </c>
      <c r="E16" s="1" t="s">
        <v>87</v>
      </c>
      <c r="F16" s="1" t="s">
        <v>88</v>
      </c>
      <c r="G16" s="1" t="s">
        <v>9</v>
      </c>
      <c r="H16" s="1">
        <v>212</v>
      </c>
      <c r="I16" s="54">
        <v>44362</v>
      </c>
      <c r="J16" s="58">
        <v>27949360</v>
      </c>
      <c r="K16" s="58">
        <v>2128341</v>
      </c>
      <c r="L16" s="1" t="s">
        <v>77</v>
      </c>
      <c r="M16" s="1" t="s">
        <v>177</v>
      </c>
      <c r="N16" s="1"/>
      <c r="O16" s="58">
        <v>0</v>
      </c>
      <c r="P16" s="1"/>
      <c r="Q16" s="58">
        <v>0</v>
      </c>
      <c r="R16" s="1"/>
      <c r="S16" s="58" t="s">
        <v>64</v>
      </c>
      <c r="T16" s="58">
        <v>27949360</v>
      </c>
      <c r="U16" s="58">
        <v>0</v>
      </c>
      <c r="V16" s="58">
        <v>0</v>
      </c>
      <c r="W16" s="58">
        <v>0</v>
      </c>
      <c r="X16" s="58">
        <v>25821019</v>
      </c>
      <c r="Y16" s="58">
        <v>2128341</v>
      </c>
      <c r="Z16" s="1"/>
      <c r="AA16" s="58">
        <v>0</v>
      </c>
      <c r="AB16" s="1"/>
      <c r="AC16" s="58">
        <v>0</v>
      </c>
      <c r="AD16" s="58">
        <v>0</v>
      </c>
      <c r="AE16" s="58">
        <v>0</v>
      </c>
      <c r="AF16" s="1"/>
      <c r="AG16" s="1"/>
      <c r="AH16" s="54">
        <v>44727</v>
      </c>
      <c r="AI16" s="1"/>
      <c r="AJ16" s="1">
        <v>2</v>
      </c>
      <c r="AK16" s="1"/>
      <c r="AL16" s="1"/>
      <c r="AM16" s="1">
        <v>2</v>
      </c>
      <c r="AN16" s="1">
        <v>20221116</v>
      </c>
      <c r="AO16" s="1">
        <v>20221031</v>
      </c>
      <c r="AP16" s="58">
        <v>27949360</v>
      </c>
      <c r="AQ16" s="58">
        <v>2128341</v>
      </c>
      <c r="AR16" s="1"/>
    </row>
    <row r="17" spans="1:44" x14ac:dyDescent="0.25">
      <c r="A17" s="1">
        <v>900324452</v>
      </c>
      <c r="B17" s="1" t="s">
        <v>8</v>
      </c>
      <c r="C17" s="1" t="s">
        <v>11</v>
      </c>
      <c r="D17" s="1">
        <v>217</v>
      </c>
      <c r="E17" s="1" t="s">
        <v>89</v>
      </c>
      <c r="F17" s="1" t="s">
        <v>90</v>
      </c>
      <c r="G17" s="1" t="s">
        <v>9</v>
      </c>
      <c r="H17" s="1">
        <v>217</v>
      </c>
      <c r="I17" s="54">
        <v>44392</v>
      </c>
      <c r="J17" s="58">
        <v>30608897</v>
      </c>
      <c r="K17" s="58">
        <v>2172341</v>
      </c>
      <c r="L17" s="1" t="s">
        <v>77</v>
      </c>
      <c r="M17" s="1" t="s">
        <v>177</v>
      </c>
      <c r="N17" s="1"/>
      <c r="O17" s="58">
        <v>0</v>
      </c>
      <c r="P17" s="1"/>
      <c r="Q17" s="58">
        <v>0</v>
      </c>
      <c r="R17" s="1"/>
      <c r="S17" s="58" t="s">
        <v>64</v>
      </c>
      <c r="T17" s="58">
        <v>30608897</v>
      </c>
      <c r="U17" s="58">
        <v>0</v>
      </c>
      <c r="V17" s="58">
        <v>0</v>
      </c>
      <c r="W17" s="58">
        <v>0</v>
      </c>
      <c r="X17" s="58">
        <v>28436556</v>
      </c>
      <c r="Y17" s="58">
        <v>2172341</v>
      </c>
      <c r="Z17" s="1"/>
      <c r="AA17" s="58">
        <v>0</v>
      </c>
      <c r="AB17" s="1"/>
      <c r="AC17" s="58">
        <v>0</v>
      </c>
      <c r="AD17" s="58">
        <v>0</v>
      </c>
      <c r="AE17" s="58">
        <v>0</v>
      </c>
      <c r="AF17" s="1"/>
      <c r="AG17" s="1"/>
      <c r="AH17" s="54">
        <v>44392</v>
      </c>
      <c r="AI17" s="1"/>
      <c r="AJ17" s="1">
        <v>2</v>
      </c>
      <c r="AK17" s="1"/>
      <c r="AL17" s="1"/>
      <c r="AM17" s="1">
        <v>2</v>
      </c>
      <c r="AN17" s="1">
        <v>20221116</v>
      </c>
      <c r="AO17" s="1">
        <v>20221031</v>
      </c>
      <c r="AP17" s="58">
        <v>30608897</v>
      </c>
      <c r="AQ17" s="58">
        <v>2172341</v>
      </c>
      <c r="AR17" s="1"/>
    </row>
    <row r="18" spans="1:44" x14ac:dyDescent="0.25">
      <c r="A18" s="1">
        <v>900324452</v>
      </c>
      <c r="B18" s="1" t="s">
        <v>8</v>
      </c>
      <c r="C18" s="1" t="s">
        <v>11</v>
      </c>
      <c r="D18" s="1">
        <v>229</v>
      </c>
      <c r="E18" s="1" t="s">
        <v>91</v>
      </c>
      <c r="F18" s="1" t="s">
        <v>92</v>
      </c>
      <c r="G18" s="1" t="s">
        <v>9</v>
      </c>
      <c r="H18" s="1">
        <v>229</v>
      </c>
      <c r="I18" s="54">
        <v>44421</v>
      </c>
      <c r="J18" s="58">
        <v>30974877</v>
      </c>
      <c r="K18" s="58">
        <v>1567138</v>
      </c>
      <c r="L18" s="1" t="s">
        <v>77</v>
      </c>
      <c r="M18" s="1" t="s">
        <v>177</v>
      </c>
      <c r="N18" s="1"/>
      <c r="O18" s="58">
        <v>0</v>
      </c>
      <c r="P18" s="1"/>
      <c r="Q18" s="58">
        <v>0</v>
      </c>
      <c r="R18" s="1"/>
      <c r="S18" s="58" t="s">
        <v>64</v>
      </c>
      <c r="T18" s="58">
        <v>30974877</v>
      </c>
      <c r="U18" s="58">
        <v>0</v>
      </c>
      <c r="V18" s="58">
        <v>0</v>
      </c>
      <c r="W18" s="58">
        <v>0</v>
      </c>
      <c r="X18" s="58">
        <v>29407739</v>
      </c>
      <c r="Y18" s="58">
        <v>1567138</v>
      </c>
      <c r="Z18" s="1"/>
      <c r="AA18" s="58">
        <v>0</v>
      </c>
      <c r="AB18" s="1"/>
      <c r="AC18" s="58">
        <v>0</v>
      </c>
      <c r="AD18" s="58">
        <v>0</v>
      </c>
      <c r="AE18" s="58">
        <v>0</v>
      </c>
      <c r="AF18" s="1"/>
      <c r="AG18" s="1"/>
      <c r="AH18" s="54">
        <v>44421</v>
      </c>
      <c r="AI18" s="1"/>
      <c r="AJ18" s="1">
        <v>2</v>
      </c>
      <c r="AK18" s="1"/>
      <c r="AL18" s="1"/>
      <c r="AM18" s="1">
        <v>2</v>
      </c>
      <c r="AN18" s="1">
        <v>20221116</v>
      </c>
      <c r="AO18" s="1">
        <v>20221031</v>
      </c>
      <c r="AP18" s="58">
        <v>30974877</v>
      </c>
      <c r="AQ18" s="58">
        <v>1567138</v>
      </c>
      <c r="AR18" s="1"/>
    </row>
    <row r="19" spans="1:44" x14ac:dyDescent="0.25">
      <c r="A19" s="1">
        <v>900324452</v>
      </c>
      <c r="B19" s="1" t="s">
        <v>8</v>
      </c>
      <c r="C19" s="1" t="s">
        <v>11</v>
      </c>
      <c r="D19" s="1">
        <v>230</v>
      </c>
      <c r="E19" s="1" t="s">
        <v>93</v>
      </c>
      <c r="F19" s="1" t="s">
        <v>94</v>
      </c>
      <c r="G19" s="1" t="s">
        <v>9</v>
      </c>
      <c r="H19" s="1">
        <v>230</v>
      </c>
      <c r="I19" s="54">
        <v>44421</v>
      </c>
      <c r="J19" s="58">
        <v>6326880</v>
      </c>
      <c r="K19" s="58">
        <v>245676</v>
      </c>
      <c r="L19" s="1" t="s">
        <v>77</v>
      </c>
      <c r="M19" s="1" t="s">
        <v>177</v>
      </c>
      <c r="N19" s="1"/>
      <c r="O19" s="58">
        <v>0</v>
      </c>
      <c r="P19" s="1"/>
      <c r="Q19" s="58">
        <v>0</v>
      </c>
      <c r="R19" s="1"/>
      <c r="S19" s="58" t="s">
        <v>64</v>
      </c>
      <c r="T19" s="58">
        <v>6326880</v>
      </c>
      <c r="U19" s="58">
        <v>0</v>
      </c>
      <c r="V19" s="58">
        <v>0</v>
      </c>
      <c r="W19" s="58">
        <v>0</v>
      </c>
      <c r="X19" s="58">
        <v>6081204</v>
      </c>
      <c r="Y19" s="58">
        <v>245676</v>
      </c>
      <c r="Z19" s="1"/>
      <c r="AA19" s="58">
        <v>0</v>
      </c>
      <c r="AB19" s="1"/>
      <c r="AC19" s="58">
        <v>0</v>
      </c>
      <c r="AD19" s="58">
        <v>0</v>
      </c>
      <c r="AE19" s="58">
        <v>0</v>
      </c>
      <c r="AF19" s="1"/>
      <c r="AG19" s="1"/>
      <c r="AH19" s="54">
        <v>44421</v>
      </c>
      <c r="AI19" s="1"/>
      <c r="AJ19" s="1">
        <v>2</v>
      </c>
      <c r="AK19" s="1"/>
      <c r="AL19" s="1"/>
      <c r="AM19" s="1">
        <v>2</v>
      </c>
      <c r="AN19" s="1">
        <v>20221116</v>
      </c>
      <c r="AO19" s="1">
        <v>20221031</v>
      </c>
      <c r="AP19" s="58">
        <v>6326880</v>
      </c>
      <c r="AQ19" s="58">
        <v>245676</v>
      </c>
      <c r="AR19" s="1"/>
    </row>
    <row r="20" spans="1:44" x14ac:dyDescent="0.25">
      <c r="A20" s="1">
        <v>900324452</v>
      </c>
      <c r="B20" s="1" t="s">
        <v>8</v>
      </c>
      <c r="C20" s="1" t="s">
        <v>11</v>
      </c>
      <c r="D20" s="1">
        <v>454</v>
      </c>
      <c r="E20" s="1" t="s">
        <v>95</v>
      </c>
      <c r="F20" s="1" t="s">
        <v>96</v>
      </c>
      <c r="G20" s="1" t="s">
        <v>9</v>
      </c>
      <c r="H20" s="1">
        <v>454</v>
      </c>
      <c r="I20" s="54">
        <v>44607</v>
      </c>
      <c r="J20" s="58">
        <v>27403994</v>
      </c>
      <c r="K20" s="58">
        <v>27403994</v>
      </c>
      <c r="L20" s="1" t="s">
        <v>97</v>
      </c>
      <c r="M20" s="1" t="s">
        <v>176</v>
      </c>
      <c r="N20" s="1"/>
      <c r="O20" s="58">
        <v>0</v>
      </c>
      <c r="P20" s="1"/>
      <c r="Q20" s="58">
        <v>0</v>
      </c>
      <c r="R20" s="1"/>
      <c r="S20" s="58" t="s">
        <v>64</v>
      </c>
      <c r="T20" s="58">
        <v>27400294</v>
      </c>
      <c r="U20" s="58">
        <v>0</v>
      </c>
      <c r="V20" s="58">
        <v>0</v>
      </c>
      <c r="W20" s="58">
        <v>0</v>
      </c>
      <c r="X20" s="58">
        <v>27400294</v>
      </c>
      <c r="Y20" s="58">
        <v>0</v>
      </c>
      <c r="Z20" s="1"/>
      <c r="AA20" s="58">
        <v>0</v>
      </c>
      <c r="AB20" s="1"/>
      <c r="AC20" s="58">
        <v>0</v>
      </c>
      <c r="AD20" s="58">
        <v>27400294</v>
      </c>
      <c r="AE20" s="58">
        <v>0</v>
      </c>
      <c r="AF20" s="1">
        <v>2201288883</v>
      </c>
      <c r="AG20" s="1" t="s">
        <v>180</v>
      </c>
      <c r="AH20" s="54">
        <v>44607</v>
      </c>
      <c r="AI20" s="1"/>
      <c r="AJ20" s="1">
        <v>2</v>
      </c>
      <c r="AK20" s="1"/>
      <c r="AL20" s="1"/>
      <c r="AM20" s="1">
        <v>1</v>
      </c>
      <c r="AN20" s="1">
        <v>20220330</v>
      </c>
      <c r="AO20" s="1">
        <v>20220301</v>
      </c>
      <c r="AP20" s="58">
        <v>27400294</v>
      </c>
      <c r="AQ20" s="58">
        <v>0</v>
      </c>
      <c r="AR20" s="1"/>
    </row>
    <row r="21" spans="1:44" x14ac:dyDescent="0.25">
      <c r="A21" s="1">
        <v>900324452</v>
      </c>
      <c r="B21" s="1" t="s">
        <v>8</v>
      </c>
      <c r="C21" s="1" t="s">
        <v>11</v>
      </c>
      <c r="D21" s="1">
        <v>535</v>
      </c>
      <c r="E21" s="1" t="s">
        <v>98</v>
      </c>
      <c r="F21" s="1" t="s">
        <v>99</v>
      </c>
      <c r="G21" s="1" t="s">
        <v>9</v>
      </c>
      <c r="H21" s="1">
        <v>535</v>
      </c>
      <c r="I21" s="54">
        <v>44664</v>
      </c>
      <c r="J21" s="58">
        <v>28693975</v>
      </c>
      <c r="K21" s="58">
        <v>28693975</v>
      </c>
      <c r="L21" s="1" t="s">
        <v>100</v>
      </c>
      <c r="M21" s="1" t="s">
        <v>181</v>
      </c>
      <c r="N21" s="1" t="s">
        <v>167</v>
      </c>
      <c r="O21" s="58">
        <v>122838</v>
      </c>
      <c r="P21" s="1"/>
      <c r="Q21" s="58">
        <v>0</v>
      </c>
      <c r="R21" s="1"/>
      <c r="S21" s="58" t="s">
        <v>64</v>
      </c>
      <c r="T21" s="58">
        <v>28693975</v>
      </c>
      <c r="U21" s="58">
        <v>0</v>
      </c>
      <c r="V21" s="58">
        <v>0</v>
      </c>
      <c r="W21" s="58">
        <v>0</v>
      </c>
      <c r="X21" s="58">
        <v>28571137</v>
      </c>
      <c r="Y21" s="58">
        <v>0</v>
      </c>
      <c r="Z21" s="1"/>
      <c r="AA21" s="58">
        <v>122838</v>
      </c>
      <c r="AB21" s="1" t="s">
        <v>101</v>
      </c>
      <c r="AC21" s="58">
        <v>122838</v>
      </c>
      <c r="AD21" s="58">
        <v>0</v>
      </c>
      <c r="AE21" s="58">
        <v>0</v>
      </c>
      <c r="AF21" s="1"/>
      <c r="AG21" s="1"/>
      <c r="AH21" s="54">
        <v>44664</v>
      </c>
      <c r="AI21" s="1"/>
      <c r="AJ21" s="1">
        <v>9</v>
      </c>
      <c r="AK21" s="1"/>
      <c r="AL21" s="1" t="s">
        <v>102</v>
      </c>
      <c r="AM21" s="1">
        <v>1</v>
      </c>
      <c r="AN21" s="1">
        <v>21001231</v>
      </c>
      <c r="AO21" s="1">
        <v>20221101</v>
      </c>
      <c r="AP21" s="58">
        <v>28693975</v>
      </c>
      <c r="AQ21" s="58">
        <v>0</v>
      </c>
      <c r="AR21" s="1"/>
    </row>
    <row r="22" spans="1:44" x14ac:dyDescent="0.25">
      <c r="A22" s="1">
        <v>900324452</v>
      </c>
      <c r="B22" s="1" t="s">
        <v>8</v>
      </c>
      <c r="C22" s="1" t="s">
        <v>11</v>
      </c>
      <c r="D22" s="1">
        <v>536</v>
      </c>
      <c r="E22" s="1" t="s">
        <v>103</v>
      </c>
      <c r="F22" s="1" t="s">
        <v>104</v>
      </c>
      <c r="G22" s="1" t="s">
        <v>9</v>
      </c>
      <c r="H22" s="1">
        <v>536</v>
      </c>
      <c r="I22" s="54">
        <v>44664</v>
      </c>
      <c r="J22" s="58">
        <v>4067292</v>
      </c>
      <c r="K22" s="58">
        <v>4067292</v>
      </c>
      <c r="L22" s="1" t="s">
        <v>100</v>
      </c>
      <c r="M22" s="1" t="s">
        <v>181</v>
      </c>
      <c r="N22" s="1" t="s">
        <v>167</v>
      </c>
      <c r="O22" s="58">
        <v>2575712</v>
      </c>
      <c r="P22" s="1"/>
      <c r="Q22" s="58">
        <v>0</v>
      </c>
      <c r="R22" s="1"/>
      <c r="S22" s="58" t="s">
        <v>64</v>
      </c>
      <c r="T22" s="58">
        <v>4067292</v>
      </c>
      <c r="U22" s="58">
        <v>0</v>
      </c>
      <c r="V22" s="58">
        <v>0</v>
      </c>
      <c r="W22" s="58">
        <v>0</v>
      </c>
      <c r="X22" s="58">
        <v>1491580</v>
      </c>
      <c r="Y22" s="58">
        <v>0</v>
      </c>
      <c r="Z22" s="1"/>
      <c r="AA22" s="58">
        <v>2575712</v>
      </c>
      <c r="AB22" s="1" t="s">
        <v>105</v>
      </c>
      <c r="AC22" s="58">
        <v>2575712</v>
      </c>
      <c r="AD22" s="58">
        <v>0</v>
      </c>
      <c r="AE22" s="58">
        <v>0</v>
      </c>
      <c r="AF22" s="1"/>
      <c r="AG22" s="1"/>
      <c r="AH22" s="54">
        <v>44664</v>
      </c>
      <c r="AI22" s="1"/>
      <c r="AJ22" s="1">
        <v>9</v>
      </c>
      <c r="AK22" s="1"/>
      <c r="AL22" s="1" t="s">
        <v>102</v>
      </c>
      <c r="AM22" s="1">
        <v>1</v>
      </c>
      <c r="AN22" s="1">
        <v>21001231</v>
      </c>
      <c r="AO22" s="1">
        <v>20221101</v>
      </c>
      <c r="AP22" s="58">
        <v>4067292</v>
      </c>
      <c r="AQ22" s="58">
        <v>0</v>
      </c>
      <c r="AR22" s="1"/>
    </row>
    <row r="23" spans="1:44" x14ac:dyDescent="0.25">
      <c r="A23" s="1">
        <v>900324452</v>
      </c>
      <c r="B23" s="1" t="s">
        <v>8</v>
      </c>
      <c r="C23" s="1" t="s">
        <v>11</v>
      </c>
      <c r="D23" s="1">
        <v>581</v>
      </c>
      <c r="E23" s="1" t="s">
        <v>106</v>
      </c>
      <c r="F23" s="1" t="s">
        <v>107</v>
      </c>
      <c r="G23" s="1" t="s">
        <v>9</v>
      </c>
      <c r="H23" s="1">
        <v>581</v>
      </c>
      <c r="I23" s="54">
        <v>44694</v>
      </c>
      <c r="J23" s="58">
        <v>28544185</v>
      </c>
      <c r="K23" s="58">
        <v>316464</v>
      </c>
      <c r="L23" s="1" t="s">
        <v>100</v>
      </c>
      <c r="M23" s="1" t="s">
        <v>173</v>
      </c>
      <c r="N23" s="1" t="s">
        <v>167</v>
      </c>
      <c r="O23" s="58">
        <v>316464</v>
      </c>
      <c r="P23" s="1"/>
      <c r="Q23" s="58">
        <v>0</v>
      </c>
      <c r="R23" s="1"/>
      <c r="S23" s="58" t="s">
        <v>64</v>
      </c>
      <c r="T23" s="58">
        <v>28544185</v>
      </c>
      <c r="U23" s="58">
        <v>0</v>
      </c>
      <c r="V23" s="58">
        <v>0</v>
      </c>
      <c r="W23" s="58">
        <v>0</v>
      </c>
      <c r="X23" s="58">
        <v>28227721</v>
      </c>
      <c r="Y23" s="58">
        <v>0</v>
      </c>
      <c r="Z23" s="1"/>
      <c r="AA23" s="58">
        <v>316464</v>
      </c>
      <c r="AB23" s="1" t="s">
        <v>108</v>
      </c>
      <c r="AC23" s="58">
        <v>316464</v>
      </c>
      <c r="AD23" s="58">
        <v>0</v>
      </c>
      <c r="AE23" s="58">
        <v>0</v>
      </c>
      <c r="AF23" s="1"/>
      <c r="AG23" s="1"/>
      <c r="AH23" s="54">
        <v>44837</v>
      </c>
      <c r="AI23" s="1"/>
      <c r="AJ23" s="1">
        <v>9</v>
      </c>
      <c r="AK23" s="1"/>
      <c r="AL23" s="1" t="s">
        <v>102</v>
      </c>
      <c r="AM23" s="1">
        <v>1</v>
      </c>
      <c r="AN23" s="1">
        <v>21001231</v>
      </c>
      <c r="AO23" s="1">
        <v>20221003</v>
      </c>
      <c r="AP23" s="58">
        <v>28544185</v>
      </c>
      <c r="AQ23" s="58">
        <v>0</v>
      </c>
      <c r="AR23" s="1"/>
    </row>
    <row r="24" spans="1:44" x14ac:dyDescent="0.25">
      <c r="A24" s="1">
        <v>900324452</v>
      </c>
      <c r="B24" s="1" t="s">
        <v>8</v>
      </c>
      <c r="C24" s="1" t="s">
        <v>11</v>
      </c>
      <c r="D24" s="1">
        <v>623</v>
      </c>
      <c r="E24" s="1" t="s">
        <v>109</v>
      </c>
      <c r="F24" s="1" t="s">
        <v>110</v>
      </c>
      <c r="G24" s="1" t="s">
        <v>9</v>
      </c>
      <c r="H24" s="1">
        <v>623</v>
      </c>
      <c r="I24" s="54">
        <v>44727</v>
      </c>
      <c r="J24" s="58">
        <v>35384501</v>
      </c>
      <c r="K24" s="58">
        <v>1306788</v>
      </c>
      <c r="L24" s="1" t="s">
        <v>100</v>
      </c>
      <c r="M24" s="1" t="s">
        <v>173</v>
      </c>
      <c r="N24" s="1" t="s">
        <v>167</v>
      </c>
      <c r="O24" s="58">
        <v>1306788</v>
      </c>
      <c r="P24" s="1"/>
      <c r="Q24" s="58">
        <v>0</v>
      </c>
      <c r="R24" s="1"/>
      <c r="S24" s="58" t="s">
        <v>64</v>
      </c>
      <c r="T24" s="58">
        <v>35384501</v>
      </c>
      <c r="U24" s="58">
        <v>0</v>
      </c>
      <c r="V24" s="58">
        <v>0</v>
      </c>
      <c r="W24" s="58">
        <v>0</v>
      </c>
      <c r="X24" s="58">
        <v>34077713</v>
      </c>
      <c r="Y24" s="58">
        <v>0</v>
      </c>
      <c r="Z24" s="1"/>
      <c r="AA24" s="58">
        <v>1306788</v>
      </c>
      <c r="AB24" s="1" t="s">
        <v>111</v>
      </c>
      <c r="AC24" s="58">
        <v>1306788</v>
      </c>
      <c r="AD24" s="58">
        <v>0</v>
      </c>
      <c r="AE24" s="58">
        <v>0</v>
      </c>
      <c r="AF24" s="1"/>
      <c r="AG24" s="1"/>
      <c r="AH24" s="54">
        <v>44821</v>
      </c>
      <c r="AI24" s="1"/>
      <c r="AJ24" s="1">
        <v>9</v>
      </c>
      <c r="AK24" s="1"/>
      <c r="AL24" s="1" t="s">
        <v>102</v>
      </c>
      <c r="AM24" s="1">
        <v>1</v>
      </c>
      <c r="AN24" s="1">
        <v>21001231</v>
      </c>
      <c r="AO24" s="1">
        <v>20220917</v>
      </c>
      <c r="AP24" s="58">
        <v>35384501</v>
      </c>
      <c r="AQ24" s="58">
        <v>0</v>
      </c>
      <c r="AR24" s="1"/>
    </row>
    <row r="25" spans="1:44" x14ac:dyDescent="0.25">
      <c r="A25" s="1">
        <v>900324452</v>
      </c>
      <c r="B25" s="1" t="s">
        <v>8</v>
      </c>
      <c r="C25" s="1" t="s">
        <v>11</v>
      </c>
      <c r="D25" s="1">
        <v>621</v>
      </c>
      <c r="E25" s="1" t="s">
        <v>112</v>
      </c>
      <c r="F25" s="1" t="s">
        <v>113</v>
      </c>
      <c r="G25" s="1" t="s">
        <v>9</v>
      </c>
      <c r="H25" s="1">
        <v>621</v>
      </c>
      <c r="I25" s="54">
        <v>44725</v>
      </c>
      <c r="J25" s="58">
        <v>33086380</v>
      </c>
      <c r="K25" s="58">
        <v>5492257</v>
      </c>
      <c r="L25" s="1" t="s">
        <v>100</v>
      </c>
      <c r="M25" s="1" t="s">
        <v>173</v>
      </c>
      <c r="N25" s="1" t="s">
        <v>167</v>
      </c>
      <c r="O25" s="58">
        <v>5492257</v>
      </c>
      <c r="P25" s="1"/>
      <c r="Q25" s="58">
        <v>0</v>
      </c>
      <c r="R25" s="1"/>
      <c r="S25" s="58" t="s">
        <v>64</v>
      </c>
      <c r="T25" s="58">
        <v>33086380</v>
      </c>
      <c r="U25" s="58">
        <v>0</v>
      </c>
      <c r="V25" s="58">
        <v>0</v>
      </c>
      <c r="W25" s="58">
        <v>0</v>
      </c>
      <c r="X25" s="58">
        <v>27594123</v>
      </c>
      <c r="Y25" s="58">
        <v>0</v>
      </c>
      <c r="Z25" s="1"/>
      <c r="AA25" s="58">
        <v>5492257</v>
      </c>
      <c r="AB25" s="1" t="s">
        <v>114</v>
      </c>
      <c r="AC25" s="58">
        <v>5492257</v>
      </c>
      <c r="AD25" s="58">
        <v>0</v>
      </c>
      <c r="AE25" s="58">
        <v>0</v>
      </c>
      <c r="AF25" s="1"/>
      <c r="AG25" s="1"/>
      <c r="AH25" s="54">
        <v>44821</v>
      </c>
      <c r="AI25" s="1"/>
      <c r="AJ25" s="1">
        <v>9</v>
      </c>
      <c r="AK25" s="1"/>
      <c r="AL25" s="1" t="s">
        <v>102</v>
      </c>
      <c r="AM25" s="1">
        <v>1</v>
      </c>
      <c r="AN25" s="1">
        <v>21001231</v>
      </c>
      <c r="AO25" s="1">
        <v>20220917</v>
      </c>
      <c r="AP25" s="58">
        <v>33086380</v>
      </c>
      <c r="AQ25" s="58">
        <v>0</v>
      </c>
      <c r="AR25" s="1"/>
    </row>
    <row r="26" spans="1:44" x14ac:dyDescent="0.25">
      <c r="A26" s="1">
        <v>900324452</v>
      </c>
      <c r="B26" s="1" t="s">
        <v>8</v>
      </c>
      <c r="C26" s="1" t="s">
        <v>9</v>
      </c>
      <c r="D26" s="1">
        <v>742</v>
      </c>
      <c r="E26" s="1" t="s">
        <v>115</v>
      </c>
      <c r="F26" s="1" t="s">
        <v>116</v>
      </c>
      <c r="G26" s="1" t="s">
        <v>9</v>
      </c>
      <c r="H26" s="1">
        <v>742</v>
      </c>
      <c r="I26" s="54">
        <v>44819</v>
      </c>
      <c r="J26" s="58">
        <v>32001947</v>
      </c>
      <c r="K26" s="58">
        <v>1528533</v>
      </c>
      <c r="L26" s="1" t="s">
        <v>100</v>
      </c>
      <c r="M26" s="1" t="s">
        <v>181</v>
      </c>
      <c r="N26" s="1" t="s">
        <v>167</v>
      </c>
      <c r="O26" s="58">
        <v>1528533</v>
      </c>
      <c r="P26" s="1" t="s">
        <v>168</v>
      </c>
      <c r="Q26" s="58">
        <v>30473414</v>
      </c>
      <c r="R26" s="1">
        <v>1222149948</v>
      </c>
      <c r="S26" s="58" t="s">
        <v>64</v>
      </c>
      <c r="T26" s="58">
        <v>32001947</v>
      </c>
      <c r="U26" s="58">
        <v>0</v>
      </c>
      <c r="V26" s="58">
        <v>0</v>
      </c>
      <c r="W26" s="58">
        <v>0</v>
      </c>
      <c r="X26" s="58">
        <v>30473414</v>
      </c>
      <c r="Y26" s="58">
        <v>0</v>
      </c>
      <c r="Z26" s="1"/>
      <c r="AA26" s="58">
        <v>1528533</v>
      </c>
      <c r="AB26" s="1" t="s">
        <v>117</v>
      </c>
      <c r="AC26" s="58">
        <v>1528533</v>
      </c>
      <c r="AD26" s="58">
        <v>0</v>
      </c>
      <c r="AE26" s="58">
        <v>0</v>
      </c>
      <c r="AF26" s="1"/>
      <c r="AG26" s="1"/>
      <c r="AH26" s="54">
        <v>44837</v>
      </c>
      <c r="AI26" s="1"/>
      <c r="AJ26" s="1">
        <v>9</v>
      </c>
      <c r="AK26" s="1"/>
      <c r="AL26" s="1" t="s">
        <v>102</v>
      </c>
      <c r="AM26" s="1">
        <v>1</v>
      </c>
      <c r="AN26" s="1">
        <v>21001231</v>
      </c>
      <c r="AO26" s="1">
        <v>20221004</v>
      </c>
      <c r="AP26" s="58">
        <v>32001947</v>
      </c>
      <c r="AQ26" s="58">
        <v>0</v>
      </c>
      <c r="AR26" s="1"/>
    </row>
    <row r="27" spans="1:44" x14ac:dyDescent="0.25">
      <c r="A27" s="1">
        <v>900324452</v>
      </c>
      <c r="B27" s="1" t="s">
        <v>8</v>
      </c>
      <c r="C27" s="1" t="s">
        <v>9</v>
      </c>
      <c r="D27" s="1">
        <v>743</v>
      </c>
      <c r="E27" s="1" t="s">
        <v>118</v>
      </c>
      <c r="F27" s="1" t="s">
        <v>119</v>
      </c>
      <c r="G27" s="1" t="s">
        <v>9</v>
      </c>
      <c r="H27" s="1">
        <v>743</v>
      </c>
      <c r="I27" s="54">
        <v>44819</v>
      </c>
      <c r="J27" s="58">
        <v>2280066</v>
      </c>
      <c r="K27" s="58">
        <v>2280066</v>
      </c>
      <c r="L27" s="1" t="s">
        <v>100</v>
      </c>
      <c r="M27" s="1" t="s">
        <v>181</v>
      </c>
      <c r="N27" s="1" t="s">
        <v>167</v>
      </c>
      <c r="O27" s="58">
        <v>39561</v>
      </c>
      <c r="P27" s="1" t="s">
        <v>169</v>
      </c>
      <c r="Q27" s="58">
        <v>2240505</v>
      </c>
      <c r="R27" s="1">
        <v>1222148134</v>
      </c>
      <c r="S27" s="58" t="s">
        <v>64</v>
      </c>
      <c r="T27" s="58">
        <v>2280066</v>
      </c>
      <c r="U27" s="58">
        <v>0</v>
      </c>
      <c r="V27" s="58">
        <v>0</v>
      </c>
      <c r="W27" s="58">
        <v>0</v>
      </c>
      <c r="X27" s="58">
        <v>2240505</v>
      </c>
      <c r="Y27" s="58">
        <v>0</v>
      </c>
      <c r="Z27" s="1"/>
      <c r="AA27" s="58">
        <v>39561</v>
      </c>
      <c r="AB27" s="1" t="s">
        <v>120</v>
      </c>
      <c r="AC27" s="58">
        <v>39561</v>
      </c>
      <c r="AD27" s="58">
        <v>0</v>
      </c>
      <c r="AE27" s="58">
        <v>0</v>
      </c>
      <c r="AF27" s="1"/>
      <c r="AG27" s="1"/>
      <c r="AH27" s="54">
        <v>44837</v>
      </c>
      <c r="AI27" s="1"/>
      <c r="AJ27" s="1">
        <v>9</v>
      </c>
      <c r="AK27" s="1"/>
      <c r="AL27" s="1" t="s">
        <v>102</v>
      </c>
      <c r="AM27" s="1">
        <v>1</v>
      </c>
      <c r="AN27" s="1">
        <v>21001231</v>
      </c>
      <c r="AO27" s="1">
        <v>20221004</v>
      </c>
      <c r="AP27" s="58">
        <v>2280066</v>
      </c>
      <c r="AQ27" s="58">
        <v>0</v>
      </c>
      <c r="AR27" s="1"/>
    </row>
    <row r="28" spans="1:44" x14ac:dyDescent="0.25">
      <c r="A28" s="1">
        <v>900324452</v>
      </c>
      <c r="B28" s="1" t="s">
        <v>8</v>
      </c>
      <c r="C28" s="1" t="s">
        <v>9</v>
      </c>
      <c r="D28" s="1">
        <v>781</v>
      </c>
      <c r="E28" s="1" t="s">
        <v>121</v>
      </c>
      <c r="F28" s="1" t="s">
        <v>122</v>
      </c>
      <c r="G28" s="1" t="s">
        <v>9</v>
      </c>
      <c r="H28" s="1">
        <v>781</v>
      </c>
      <c r="I28" s="54">
        <v>44848</v>
      </c>
      <c r="J28" s="58">
        <v>30507601</v>
      </c>
      <c r="K28" s="58">
        <v>874713</v>
      </c>
      <c r="L28" s="1" t="s">
        <v>100</v>
      </c>
      <c r="M28" s="1" t="s">
        <v>173</v>
      </c>
      <c r="N28" s="1" t="s">
        <v>167</v>
      </c>
      <c r="O28" s="58">
        <v>874713</v>
      </c>
      <c r="P28" s="1" t="s">
        <v>170</v>
      </c>
      <c r="Q28" s="58">
        <v>29632888</v>
      </c>
      <c r="R28" s="1">
        <v>1222149963</v>
      </c>
      <c r="S28" s="58" t="s">
        <v>64</v>
      </c>
      <c r="T28" s="58">
        <v>30507601</v>
      </c>
      <c r="U28" s="58">
        <v>0</v>
      </c>
      <c r="V28" s="58">
        <v>0</v>
      </c>
      <c r="W28" s="58">
        <v>0</v>
      </c>
      <c r="X28" s="58">
        <v>29632888</v>
      </c>
      <c r="Y28" s="58">
        <v>0</v>
      </c>
      <c r="Z28" s="1"/>
      <c r="AA28" s="58">
        <v>874713</v>
      </c>
      <c r="AB28" s="1" t="s">
        <v>123</v>
      </c>
      <c r="AC28" s="58">
        <v>874713</v>
      </c>
      <c r="AD28" s="58">
        <v>0</v>
      </c>
      <c r="AE28" s="58">
        <v>0</v>
      </c>
      <c r="AF28" s="1"/>
      <c r="AG28" s="1"/>
      <c r="AH28" s="54">
        <v>44848</v>
      </c>
      <c r="AI28" s="1"/>
      <c r="AJ28" s="1">
        <v>9</v>
      </c>
      <c r="AK28" s="1"/>
      <c r="AL28" s="1" t="s">
        <v>102</v>
      </c>
      <c r="AM28" s="1">
        <v>1</v>
      </c>
      <c r="AN28" s="1">
        <v>21001231</v>
      </c>
      <c r="AO28" s="1">
        <v>20221015</v>
      </c>
      <c r="AP28" s="58">
        <v>30507601</v>
      </c>
      <c r="AQ28" s="58">
        <v>0</v>
      </c>
      <c r="AR28" s="1"/>
    </row>
    <row r="29" spans="1:44" x14ac:dyDescent="0.25">
      <c r="A29" s="1">
        <v>900324452</v>
      </c>
      <c r="B29" s="1" t="s">
        <v>8</v>
      </c>
      <c r="C29" s="1" t="s">
        <v>9</v>
      </c>
      <c r="D29" s="1">
        <v>739</v>
      </c>
      <c r="E29" s="1" t="s">
        <v>124</v>
      </c>
      <c r="F29" s="1" t="s">
        <v>125</v>
      </c>
      <c r="G29" s="1" t="s">
        <v>9</v>
      </c>
      <c r="H29" s="1">
        <v>739</v>
      </c>
      <c r="I29" s="54">
        <v>44809</v>
      </c>
      <c r="J29" s="58">
        <v>34632232</v>
      </c>
      <c r="K29" s="58">
        <v>1686436</v>
      </c>
      <c r="L29" s="1" t="s">
        <v>100</v>
      </c>
      <c r="M29" s="1" t="s">
        <v>173</v>
      </c>
      <c r="N29" s="1" t="s">
        <v>167</v>
      </c>
      <c r="O29" s="58">
        <v>1686436</v>
      </c>
      <c r="P29" s="1" t="s">
        <v>171</v>
      </c>
      <c r="Q29" s="58">
        <v>0</v>
      </c>
      <c r="R29" s="1"/>
      <c r="S29" s="58" t="s">
        <v>64</v>
      </c>
      <c r="T29" s="58">
        <v>34632232</v>
      </c>
      <c r="U29" s="58">
        <v>0</v>
      </c>
      <c r="V29" s="58">
        <v>0</v>
      </c>
      <c r="W29" s="58">
        <v>0</v>
      </c>
      <c r="X29" s="58">
        <v>32945796</v>
      </c>
      <c r="Y29" s="58">
        <v>0</v>
      </c>
      <c r="Z29" s="1"/>
      <c r="AA29" s="58">
        <v>1686436</v>
      </c>
      <c r="AB29" s="1" t="s">
        <v>126</v>
      </c>
      <c r="AC29" s="58">
        <v>1686436</v>
      </c>
      <c r="AD29" s="58">
        <v>0</v>
      </c>
      <c r="AE29" s="58">
        <v>0</v>
      </c>
      <c r="AF29" s="1"/>
      <c r="AG29" s="1"/>
      <c r="AH29" s="54">
        <v>44821</v>
      </c>
      <c r="AI29" s="1"/>
      <c r="AJ29" s="1">
        <v>9</v>
      </c>
      <c r="AK29" s="1"/>
      <c r="AL29" s="1" t="s">
        <v>102</v>
      </c>
      <c r="AM29" s="1">
        <v>1</v>
      </c>
      <c r="AN29" s="1">
        <v>21001231</v>
      </c>
      <c r="AO29" s="1">
        <v>20220917</v>
      </c>
      <c r="AP29" s="58">
        <v>34632232</v>
      </c>
      <c r="AQ29" s="58">
        <v>0</v>
      </c>
      <c r="AR29" s="1"/>
    </row>
    <row r="30" spans="1:44" x14ac:dyDescent="0.25">
      <c r="A30" s="1">
        <v>900324452</v>
      </c>
      <c r="B30" s="1" t="s">
        <v>8</v>
      </c>
      <c r="C30" s="1" t="s">
        <v>9</v>
      </c>
      <c r="D30" s="1">
        <v>740</v>
      </c>
      <c r="E30" s="1" t="s">
        <v>127</v>
      </c>
      <c r="F30" s="1" t="s">
        <v>128</v>
      </c>
      <c r="G30" s="1" t="s">
        <v>9</v>
      </c>
      <c r="H30" s="1">
        <v>740</v>
      </c>
      <c r="I30" s="54">
        <v>44816</v>
      </c>
      <c r="J30" s="58">
        <v>25943642</v>
      </c>
      <c r="K30" s="58">
        <v>991058</v>
      </c>
      <c r="L30" s="1" t="s">
        <v>100</v>
      </c>
      <c r="M30" s="1" t="s">
        <v>173</v>
      </c>
      <c r="N30" s="1" t="s">
        <v>167</v>
      </c>
      <c r="O30" s="58">
        <v>991058</v>
      </c>
      <c r="P30" s="1" t="s">
        <v>172</v>
      </c>
      <c r="Q30" s="58">
        <v>0</v>
      </c>
      <c r="R30" s="1"/>
      <c r="S30" s="58" t="s">
        <v>64</v>
      </c>
      <c r="T30" s="58">
        <v>25943642</v>
      </c>
      <c r="U30" s="58">
        <v>0</v>
      </c>
      <c r="V30" s="58">
        <v>0</v>
      </c>
      <c r="W30" s="58">
        <v>0</v>
      </c>
      <c r="X30" s="58">
        <v>24952584</v>
      </c>
      <c r="Y30" s="58">
        <v>0</v>
      </c>
      <c r="Z30" s="1"/>
      <c r="AA30" s="58">
        <v>991058</v>
      </c>
      <c r="AB30" s="1" t="s">
        <v>129</v>
      </c>
      <c r="AC30" s="58">
        <v>991058</v>
      </c>
      <c r="AD30" s="58">
        <v>0</v>
      </c>
      <c r="AE30" s="58">
        <v>0</v>
      </c>
      <c r="AF30" s="1"/>
      <c r="AG30" s="1"/>
      <c r="AH30" s="54">
        <v>44817</v>
      </c>
      <c r="AI30" s="1"/>
      <c r="AJ30" s="1">
        <v>9</v>
      </c>
      <c r="AK30" s="1"/>
      <c r="AL30" s="1" t="s">
        <v>102</v>
      </c>
      <c r="AM30" s="1">
        <v>1</v>
      </c>
      <c r="AN30" s="1">
        <v>21001231</v>
      </c>
      <c r="AO30" s="1">
        <v>20220915</v>
      </c>
      <c r="AP30" s="58">
        <v>25943642</v>
      </c>
      <c r="AQ30" s="58">
        <v>0</v>
      </c>
      <c r="AR30" s="1"/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showGridLines="0" workbookViewId="0">
      <selection activeCell="E16" sqref="E16"/>
    </sheetView>
  </sheetViews>
  <sheetFormatPr baseColWidth="10" defaultRowHeight="15" x14ac:dyDescent="0.25"/>
  <cols>
    <col min="1" max="1" width="88.5703125" bestFit="1" customWidth="1"/>
    <col min="2" max="2" width="12.7109375" style="72" customWidth="1"/>
    <col min="3" max="3" width="15" style="56" customWidth="1"/>
    <col min="4" max="4" width="12.5703125" style="56" bestFit="1" customWidth="1"/>
  </cols>
  <sheetData>
    <row r="3" spans="1:4" x14ac:dyDescent="0.25">
      <c r="A3" s="67" t="s">
        <v>183</v>
      </c>
      <c r="B3" s="4" t="s">
        <v>184</v>
      </c>
      <c r="C3" s="73" t="s">
        <v>185</v>
      </c>
      <c r="D3" s="68" t="s">
        <v>186</v>
      </c>
    </row>
    <row r="4" spans="1:4" x14ac:dyDescent="0.25">
      <c r="A4" s="64" t="s">
        <v>176</v>
      </c>
      <c r="B4" s="70">
        <v>2</v>
      </c>
      <c r="C4" s="75">
        <v>29046668</v>
      </c>
      <c r="D4" s="68">
        <v>0</v>
      </c>
    </row>
    <row r="5" spans="1:4" x14ac:dyDescent="0.25">
      <c r="A5" s="65" t="s">
        <v>166</v>
      </c>
      <c r="B5" s="71">
        <v>2</v>
      </c>
      <c r="C5" s="74">
        <v>35550985</v>
      </c>
      <c r="D5" s="69">
        <v>0</v>
      </c>
    </row>
    <row r="6" spans="1:4" x14ac:dyDescent="0.25">
      <c r="A6" s="65" t="s">
        <v>181</v>
      </c>
      <c r="B6" s="71">
        <v>4</v>
      </c>
      <c r="C6" s="74">
        <v>36569866</v>
      </c>
      <c r="D6" s="69">
        <v>4266644</v>
      </c>
    </row>
    <row r="7" spans="1:4" x14ac:dyDescent="0.25">
      <c r="A7" s="65" t="s">
        <v>173</v>
      </c>
      <c r="B7" s="71">
        <v>6</v>
      </c>
      <c r="C7" s="74">
        <v>10667716</v>
      </c>
      <c r="D7" s="69">
        <v>10667716</v>
      </c>
    </row>
    <row r="8" spans="1:4" x14ac:dyDescent="0.25">
      <c r="A8" s="65" t="s">
        <v>174</v>
      </c>
      <c r="B8" s="71">
        <v>6</v>
      </c>
      <c r="C8" s="74">
        <v>8871955</v>
      </c>
      <c r="D8" s="69">
        <v>0</v>
      </c>
    </row>
    <row r="9" spans="1:4" x14ac:dyDescent="0.25">
      <c r="A9" s="66" t="s">
        <v>177</v>
      </c>
      <c r="B9" s="71">
        <v>8</v>
      </c>
      <c r="C9" s="74">
        <v>6950294</v>
      </c>
      <c r="D9" s="69">
        <v>0</v>
      </c>
    </row>
    <row r="10" spans="1:4" x14ac:dyDescent="0.25">
      <c r="A10" s="4" t="s">
        <v>182</v>
      </c>
      <c r="B10" s="76">
        <v>28</v>
      </c>
      <c r="C10" s="77">
        <v>127657484</v>
      </c>
      <c r="D10" s="58">
        <v>14934360</v>
      </c>
    </row>
    <row r="11" spans="1:4" x14ac:dyDescent="0.25">
      <c r="B11"/>
      <c r="C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7" sqref="N27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24</v>
      </c>
      <c r="E2" s="15"/>
      <c r="F2" s="15"/>
      <c r="G2" s="15"/>
      <c r="H2" s="15"/>
      <c r="I2" s="16"/>
      <c r="J2" s="17" t="s">
        <v>25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26</v>
      </c>
      <c r="E4" s="15"/>
      <c r="F4" s="15"/>
      <c r="G4" s="15"/>
      <c r="H4" s="15"/>
      <c r="I4" s="16"/>
      <c r="J4" s="17" t="s">
        <v>27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47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187</v>
      </c>
      <c r="J12" s="31"/>
    </row>
    <row r="13" spans="2:10" x14ac:dyDescent="0.2">
      <c r="B13" s="30"/>
      <c r="C13" s="32" t="s">
        <v>188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189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28</v>
      </c>
      <c r="D17" s="33"/>
      <c r="H17" s="35" t="s">
        <v>29</v>
      </c>
      <c r="I17" s="35" t="s">
        <v>30</v>
      </c>
      <c r="J17" s="31"/>
    </row>
    <row r="18" spans="2:10" x14ac:dyDescent="0.2">
      <c r="B18" s="30"/>
      <c r="C18" s="32" t="s">
        <v>31</v>
      </c>
      <c r="D18" s="32"/>
      <c r="E18" s="32"/>
      <c r="F18" s="32"/>
      <c r="H18" s="36">
        <v>28</v>
      </c>
      <c r="I18" s="78">
        <v>127657484</v>
      </c>
      <c r="J18" s="31"/>
    </row>
    <row r="19" spans="2:10" x14ac:dyDescent="0.2">
      <c r="B19" s="30"/>
      <c r="C19" s="11" t="s">
        <v>32</v>
      </c>
      <c r="H19" s="37">
        <v>2</v>
      </c>
      <c r="I19" s="38">
        <v>29046668</v>
      </c>
      <c r="J19" s="31"/>
    </row>
    <row r="20" spans="2:10" x14ac:dyDescent="0.2">
      <c r="B20" s="30"/>
      <c r="C20" s="11" t="s">
        <v>33</v>
      </c>
      <c r="H20" s="37">
        <v>0</v>
      </c>
      <c r="I20" s="38">
        <v>0</v>
      </c>
      <c r="J20" s="31"/>
    </row>
    <row r="21" spans="2:10" x14ac:dyDescent="0.2">
      <c r="B21" s="30"/>
      <c r="C21" s="11" t="s">
        <v>34</v>
      </c>
      <c r="H21" s="37">
        <v>2</v>
      </c>
      <c r="I21" s="39">
        <v>35550985</v>
      </c>
      <c r="J21" s="31"/>
    </row>
    <row r="22" spans="2:10" x14ac:dyDescent="0.2">
      <c r="B22" s="30"/>
      <c r="C22" s="11" t="s">
        <v>177</v>
      </c>
      <c r="H22" s="37">
        <v>8</v>
      </c>
      <c r="I22" s="38">
        <v>6950294</v>
      </c>
      <c r="J22" s="31"/>
    </row>
    <row r="23" spans="2:10" ht="13.5" thickBot="1" x14ac:dyDescent="0.25">
      <c r="B23" s="30"/>
      <c r="C23" s="11" t="s">
        <v>35</v>
      </c>
      <c r="H23" s="40">
        <v>10</v>
      </c>
      <c r="I23" s="41">
        <v>14934360</v>
      </c>
      <c r="J23" s="31"/>
    </row>
    <row r="24" spans="2:10" x14ac:dyDescent="0.2">
      <c r="B24" s="30"/>
      <c r="C24" s="32" t="s">
        <v>36</v>
      </c>
      <c r="D24" s="32"/>
      <c r="E24" s="32"/>
      <c r="F24" s="32"/>
      <c r="H24" s="36">
        <f>H19+H20+H21+H22+H23</f>
        <v>22</v>
      </c>
      <c r="I24" s="42">
        <f>I19+I20+I21+I22+I23</f>
        <v>86482307</v>
      </c>
      <c r="J24" s="31"/>
    </row>
    <row r="25" spans="2:10" x14ac:dyDescent="0.2">
      <c r="B25" s="30"/>
      <c r="C25" s="11" t="s">
        <v>37</v>
      </c>
      <c r="H25" s="37">
        <v>6</v>
      </c>
      <c r="I25" s="38">
        <v>41175177</v>
      </c>
      <c r="J25" s="31"/>
    </row>
    <row r="26" spans="2:10" x14ac:dyDescent="0.2">
      <c r="B26" s="30"/>
      <c r="C26" s="11" t="s">
        <v>38</v>
      </c>
      <c r="H26" s="37">
        <v>0</v>
      </c>
      <c r="I26" s="38">
        <v>0</v>
      </c>
      <c r="J26" s="31"/>
    </row>
    <row r="27" spans="2:10" ht="13.5" thickBot="1" x14ac:dyDescent="0.25">
      <c r="B27" s="30"/>
      <c r="C27" s="11" t="s">
        <v>39</v>
      </c>
      <c r="H27" s="40">
        <v>0</v>
      </c>
      <c r="I27" s="41">
        <v>0</v>
      </c>
      <c r="J27" s="31"/>
    </row>
    <row r="28" spans="2:10" x14ac:dyDescent="0.2">
      <c r="B28" s="30"/>
      <c r="C28" s="32" t="s">
        <v>40</v>
      </c>
      <c r="D28" s="32"/>
      <c r="E28" s="32"/>
      <c r="F28" s="32"/>
      <c r="H28" s="36">
        <f>H25+H26+H27</f>
        <v>6</v>
      </c>
      <c r="I28" s="42">
        <f>I25+I26+I27</f>
        <v>41175177</v>
      </c>
      <c r="J28" s="31"/>
    </row>
    <row r="29" spans="2:10" ht="13.5" thickBot="1" x14ac:dyDescent="0.25">
      <c r="B29" s="30"/>
      <c r="C29" s="11" t="s">
        <v>41</v>
      </c>
      <c r="D29" s="32"/>
      <c r="E29" s="32"/>
      <c r="F29" s="32"/>
      <c r="H29" s="40">
        <v>0</v>
      </c>
      <c r="I29" s="41">
        <v>0</v>
      </c>
      <c r="J29" s="31"/>
    </row>
    <row r="30" spans="2:10" x14ac:dyDescent="0.2">
      <c r="B30" s="30"/>
      <c r="C30" s="32" t="s">
        <v>42</v>
      </c>
      <c r="D30" s="32"/>
      <c r="E30" s="32"/>
      <c r="F30" s="32"/>
      <c r="H30" s="37">
        <f>H29</f>
        <v>0</v>
      </c>
      <c r="I30" s="38">
        <f>I29</f>
        <v>0</v>
      </c>
      <c r="J30" s="31"/>
    </row>
    <row r="31" spans="2:10" x14ac:dyDescent="0.2">
      <c r="B31" s="30"/>
      <c r="C31" s="32"/>
      <c r="D31" s="32"/>
      <c r="E31" s="32"/>
      <c r="F31" s="32"/>
      <c r="H31" s="43"/>
      <c r="I31" s="42"/>
      <c r="J31" s="31"/>
    </row>
    <row r="32" spans="2:10" ht="13.5" thickBot="1" x14ac:dyDescent="0.25">
      <c r="B32" s="30"/>
      <c r="C32" s="32" t="s">
        <v>43</v>
      </c>
      <c r="D32" s="32"/>
      <c r="H32" s="44">
        <f>H24+H28+H30</f>
        <v>28</v>
      </c>
      <c r="I32" s="45">
        <f>I24+I28+I30</f>
        <v>127657484</v>
      </c>
      <c r="J32" s="31"/>
    </row>
    <row r="33" spans="2:10" ht="13.5" thickTop="1" x14ac:dyDescent="0.2">
      <c r="B33" s="30"/>
      <c r="C33" s="32"/>
      <c r="D33" s="32"/>
      <c r="H33" s="46"/>
      <c r="I33" s="38"/>
      <c r="J33" s="31"/>
    </row>
    <row r="34" spans="2:10" x14ac:dyDescent="0.2">
      <c r="B34" s="30"/>
      <c r="G34" s="46"/>
      <c r="H34" s="46"/>
      <c r="I34" s="46"/>
      <c r="J34" s="31"/>
    </row>
    <row r="35" spans="2:10" x14ac:dyDescent="0.2">
      <c r="B35" s="30"/>
      <c r="G35" s="46"/>
      <c r="H35" s="46"/>
      <c r="I35" s="46"/>
      <c r="J35" s="31"/>
    </row>
    <row r="36" spans="2:10" x14ac:dyDescent="0.2">
      <c r="B36" s="30"/>
      <c r="G36" s="46"/>
      <c r="H36" s="46"/>
      <c r="I36" s="46"/>
      <c r="J36" s="31"/>
    </row>
    <row r="37" spans="2:10" ht="13.5" thickBot="1" x14ac:dyDescent="0.25">
      <c r="B37" s="30"/>
      <c r="C37" s="47"/>
      <c r="D37" s="47"/>
      <c r="G37" s="48" t="s">
        <v>44</v>
      </c>
      <c r="H37" s="47"/>
      <c r="I37" s="46"/>
      <c r="J37" s="31"/>
    </row>
    <row r="38" spans="2:10" ht="4.5" customHeight="1" x14ac:dyDescent="0.2">
      <c r="B38" s="30"/>
      <c r="C38" s="46"/>
      <c r="D38" s="46"/>
      <c r="G38" s="46"/>
      <c r="H38" s="46"/>
      <c r="I38" s="46"/>
      <c r="J38" s="31"/>
    </row>
    <row r="39" spans="2:10" x14ac:dyDescent="0.2">
      <c r="B39" s="30"/>
      <c r="C39" s="32" t="s">
        <v>45</v>
      </c>
      <c r="G39" s="49" t="s">
        <v>46</v>
      </c>
      <c r="H39" s="46"/>
      <c r="I39" s="46"/>
      <c r="J39" s="31"/>
    </row>
    <row r="40" spans="2:10" x14ac:dyDescent="0.2">
      <c r="B40" s="30"/>
      <c r="G40" s="46"/>
      <c r="H40" s="46"/>
      <c r="I40" s="46"/>
      <c r="J40" s="31"/>
    </row>
    <row r="41" spans="2:10" ht="18.75" customHeight="1" thickBot="1" x14ac:dyDescent="0.25">
      <c r="B41" s="50"/>
      <c r="C41" s="51"/>
      <c r="D41" s="51"/>
      <c r="E41" s="51"/>
      <c r="F41" s="51"/>
      <c r="G41" s="47"/>
      <c r="H41" s="47"/>
      <c r="I41" s="47"/>
      <c r="J41" s="5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2022-12-01T14:55:54Z</dcterms:modified>
</cp:coreProperties>
</file>