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\\nilo\Areas\CxPSalud\CARTERA\REVISION CARTERAS AÑO 2022\11. NOVIEMBRE CARTERAS REVISADAS\NIT 900076101 FUNDACIÓN CENTRO TERAPEUTICO IMPRONTA IPS\"/>
    </mc:Choice>
  </mc:AlternateContent>
  <xr:revisionPtr revIDLastSave="0" documentId="13_ncr:1_{6D52A4B4-1220-4BFB-ADEA-235E18378A72}" xr6:coauthVersionLast="47" xr6:coauthVersionMax="47" xr10:uidLastSave="{00000000-0000-0000-0000-000000000000}"/>
  <bookViews>
    <workbookView xWindow="-120" yWindow="-120" windowWidth="20730" windowHeight="11160" activeTab="3" xr2:uid="{00000000-000D-0000-FFFF-FFFF00000000}"/>
  </bookViews>
  <sheets>
    <sheet name="INFO IPS" sheetId="1" r:id="rId1"/>
    <sheet name="TD" sheetId="3" r:id="rId2"/>
    <sheet name="ESTADO DE CADA FACTURA" sheetId="2" r:id="rId3"/>
    <sheet name="FOR-CSA-018" sheetId="4" r:id="rId4"/>
  </sheets>
  <calcPr calcId="191029"/>
  <pivotCaches>
    <pivotCache cacheId="77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0" i="4" l="1"/>
  <c r="H30" i="4"/>
  <c r="I28" i="4"/>
  <c r="H28" i="4"/>
  <c r="I24" i="4"/>
  <c r="I32" i="4" s="1"/>
  <c r="H24" i="4"/>
  <c r="H32" i="4" s="1"/>
  <c r="G1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2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2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2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<sst xmlns="http://schemas.openxmlformats.org/spreadsheetml/2006/main" count="187" uniqueCount="114">
  <si>
    <t>Nro ID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</si>
  <si>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</si>
  <si>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</si>
  <si>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</si>
  <si>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</si>
  <si>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</si>
  <si>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</si>
  <si>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</si>
  <si>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 xml:space="preserve">FUNDACIÓN CENTRO TERAPEUTICO IMPRONTA IPS </t>
  </si>
  <si>
    <t>FE</t>
  </si>
  <si>
    <t>TOTAL</t>
  </si>
  <si>
    <t>NIT IPS</t>
  </si>
  <si>
    <t xml:space="preserve"> ENTIDAD</t>
  </si>
  <si>
    <t>PrefijoFactura</t>
  </si>
  <si>
    <t>NUMERO FACTURA</t>
  </si>
  <si>
    <t>PREFIJO SASS</t>
  </si>
  <si>
    <t>NUMERO FACT SASSS</t>
  </si>
  <si>
    <t>DOC CONTABLE</t>
  </si>
  <si>
    <t>FACTURA</t>
  </si>
  <si>
    <t>LLAVE</t>
  </si>
  <si>
    <t>FECHA FACT IPS</t>
  </si>
  <si>
    <t>VALOR FACT IPS</t>
  </si>
  <si>
    <t>SALDO FACT IPS</t>
  </si>
  <si>
    <t>OBSERVACION SASS</t>
  </si>
  <si>
    <t>ESTADO EPS OCTUBRE 28 DEL 2022</t>
  </si>
  <si>
    <t>POR PAGAR SAP</t>
  </si>
  <si>
    <t>DOCUMENTO CONTABLE</t>
  </si>
  <si>
    <t>FUERA DE CIERRE</t>
  </si>
  <si>
    <t>VAGLO</t>
  </si>
  <si>
    <t>TIPIFICACIÓN</t>
  </si>
  <si>
    <t>VALIDACION ALFA FACT</t>
  </si>
  <si>
    <t>VALOR RADICADO FACT</t>
  </si>
  <si>
    <t>VALOR NOTA CREDITO</t>
  </si>
  <si>
    <t>VALOR GLOSA ACEPTDA</t>
  </si>
  <si>
    <t>OBSERVACION GLOSA ACEPTADA</t>
  </si>
  <si>
    <t>VALOR GLOSA DV</t>
  </si>
  <si>
    <t>OBSERVACION GLOSA DV</t>
  </si>
  <si>
    <t>VALOR CRUZADO SASS</t>
  </si>
  <si>
    <t>SALDO SASS</t>
  </si>
  <si>
    <t>RETENCION</t>
  </si>
  <si>
    <t>VALO CANCELADO SAP</t>
  </si>
  <si>
    <t>DOC COMPENSACION SAP</t>
  </si>
  <si>
    <t>FECHA COMPENSACION SAP</t>
  </si>
  <si>
    <t>VALOR TRANFERENCIA</t>
  </si>
  <si>
    <t>AUTORIZACION</t>
  </si>
  <si>
    <t>ENTIDAD RESPONSABLE PAGO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</si>
  <si>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</si>
  <si>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</si>
  <si>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</si>
  <si>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</si>
  <si>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</si>
  <si>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</si>
  <si>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</si>
  <si>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</si>
  <si>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</si>
  <si>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</si>
  <si>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</si>
  <si>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FE_14777</t>
  </si>
  <si>
    <t>900076101_FE_14777</t>
  </si>
  <si>
    <t>A)Factura no radicada en ERP</t>
  </si>
  <si>
    <t>no_cruza</t>
  </si>
  <si>
    <t>FE_14780</t>
  </si>
  <si>
    <t>900076101_FE_14780</t>
  </si>
  <si>
    <t>FE_14783</t>
  </si>
  <si>
    <t>900076101_FE_14783</t>
  </si>
  <si>
    <t>FE_14786</t>
  </si>
  <si>
    <t>900076101_FE_14786</t>
  </si>
  <si>
    <t>FE_14798</t>
  </si>
  <si>
    <t>900076101_FE_14798</t>
  </si>
  <si>
    <t>FE_14801</t>
  </si>
  <si>
    <t>900076101_FE_14801</t>
  </si>
  <si>
    <t>FE_14882</t>
  </si>
  <si>
    <t>900076101_FE_14882</t>
  </si>
  <si>
    <t>FE_14888</t>
  </si>
  <si>
    <t>900076101_FE_14888</t>
  </si>
  <si>
    <t>FE_14891</t>
  </si>
  <si>
    <t>900076101_FE_14891</t>
  </si>
  <si>
    <t>FE_14895</t>
  </si>
  <si>
    <t>900076101_FE_14895</t>
  </si>
  <si>
    <t>FE_14898</t>
  </si>
  <si>
    <t>900076101_FE_14898</t>
  </si>
  <si>
    <t>FACTURA NO RADICADA</t>
  </si>
  <si>
    <t>Total general</t>
  </si>
  <si>
    <t>ESTADO EPS</t>
  </si>
  <si>
    <t xml:space="preserve">FACTURAS </t>
  </si>
  <si>
    <t xml:space="preserve">SALDO FACT IPS </t>
  </si>
  <si>
    <t>FOR-CSA-018</t>
  </si>
  <si>
    <t>HOJA 1 DE 1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</si>
  <si>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</si>
  <si>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</si>
  <si>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</si>
  <si>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</si>
  <si>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</si>
  <si>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</si>
  <si>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</si>
  <si>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</si>
  <si>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</si>
  <si>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</si>
  <si>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</si>
  <si>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</si>
  <si>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</si>
  <si>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</si>
  <si>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</si>
  <si>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</si>
  <si>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</si>
  <si>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</si>
  <si>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DIEGO FERNANDEZ VALENCIA</t>
  </si>
  <si>
    <t>Institución prestadora de Servicios de Salud</t>
  </si>
  <si>
    <t>Cartera - Cuentas Salud EPS Comfenalco Valle.</t>
  </si>
  <si>
    <t xml:space="preserve">Señores : FUNDACIÓN CENTRO TERAPEUTICO IMPRONTA IPS </t>
  </si>
  <si>
    <t>NIT: 900076101</t>
  </si>
  <si>
    <t>SANTIAGO DE CALI , NOVIEMBRE 25 DE 2022</t>
  </si>
  <si>
    <t>Con Corte al dia :31/10/2022</t>
  </si>
  <si>
    <t>A continuacion me permito remitir nuestra respuesta al estado de cartera presentado en la fecha: 21/11/2022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</si>
</sst>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_-;\-* #,##0_-;_-* &quot;-&quot;??_-;_-@_-"/>
    <numFmt numFmtId="165" formatCode="&quot;$&quot;\ #,##0"/>
    <numFmt numFmtId="166" formatCode="&quot;$&quot;\ #,##0;[Red]&quot;$&quot;\ #,##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999999"/>
      </left>
      <right/>
      <top style="thin">
        <color rgb="FF999999"/>
      </top>
      <bottom/>
      <diagonal/>
    </border>
    <border>
      <left/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/>
      <right style="thin">
        <color rgb="FF999999"/>
      </right>
      <top style="thin">
        <color rgb="FF999999"/>
      </top>
      <bottom style="thin">
        <color rgb="FF999999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0" fontId="5" fillId="0" borderId="0"/>
  </cellStyleXfs>
  <cellXfs count="65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/>
    </xf>
    <xf numFmtId="14" fontId="0" fillId="0" borderId="1" xfId="0" applyNumberFormat="1" applyBorder="1"/>
    <xf numFmtId="164" fontId="0" fillId="0" borderId="1" xfId="1" applyNumberFormat="1" applyFont="1" applyBorder="1"/>
    <xf numFmtId="0" fontId="1" fillId="0" borderId="0" xfId="0" applyFont="1" applyAlignment="1">
      <alignment horizontal="right"/>
    </xf>
    <xf numFmtId="164" fontId="1" fillId="0" borderId="0" xfId="0" applyNumberFormat="1" applyFont="1"/>
    <xf numFmtId="165" fontId="1" fillId="0" borderId="0" xfId="0" applyNumberFormat="1" applyFont="1"/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165" fontId="0" fillId="0" borderId="1" xfId="0" applyNumberFormat="1" applyBorder="1"/>
    <xf numFmtId="0" fontId="0" fillId="0" borderId="2" xfId="0" applyBorder="1"/>
    <xf numFmtId="0" fontId="0" fillId="0" borderId="2" xfId="0" pivotButton="1" applyBorder="1"/>
    <xf numFmtId="0" fontId="0" fillId="0" borderId="3" xfId="0" applyBorder="1"/>
    <xf numFmtId="0" fontId="0" fillId="0" borderId="2" xfId="0" applyBorder="1" applyAlignment="1">
      <alignment horizontal="left"/>
    </xf>
    <xf numFmtId="0" fontId="0" fillId="0" borderId="2" xfId="0" applyNumberFormat="1" applyBorder="1"/>
    <xf numFmtId="0" fontId="0" fillId="0" borderId="3" xfId="0" applyNumberFormat="1" applyBorder="1"/>
    <xf numFmtId="0" fontId="0" fillId="0" borderId="4" xfId="0" applyBorder="1" applyAlignment="1">
      <alignment horizontal="left"/>
    </xf>
    <xf numFmtId="0" fontId="0" fillId="0" borderId="4" xfId="0" applyNumberFormat="1" applyBorder="1"/>
    <xf numFmtId="0" fontId="0" fillId="0" borderId="5" xfId="0" applyNumberFormat="1" applyBorder="1"/>
    <xf numFmtId="0" fontId="6" fillId="0" borderId="0" xfId="2" applyFont="1"/>
    <xf numFmtId="0" fontId="6" fillId="0" borderId="6" xfId="2" applyFont="1" applyBorder="1" applyAlignment="1">
      <alignment horizontal="centerContinuous"/>
    </xf>
    <xf numFmtId="0" fontId="6" fillId="0" borderId="7" xfId="2" applyFont="1" applyBorder="1" applyAlignment="1">
      <alignment horizontal="centerContinuous"/>
    </xf>
    <xf numFmtId="0" fontId="7" fillId="0" borderId="6" xfId="2" applyFont="1" applyBorder="1" applyAlignment="1">
      <alignment horizontal="centerContinuous" vertical="center"/>
    </xf>
    <xf numFmtId="0" fontId="7" fillId="0" borderId="8" xfId="2" applyFont="1" applyBorder="1" applyAlignment="1">
      <alignment horizontal="centerContinuous" vertical="center"/>
    </xf>
    <xf numFmtId="0" fontId="7" fillId="0" borderId="7" xfId="2" applyFont="1" applyBorder="1" applyAlignment="1">
      <alignment horizontal="centerContinuous" vertical="center"/>
    </xf>
    <xf numFmtId="0" fontId="7" fillId="0" borderId="9" xfId="2" applyFont="1" applyBorder="1" applyAlignment="1">
      <alignment horizontal="centerContinuous" vertical="center"/>
    </xf>
    <xf numFmtId="0" fontId="6" fillId="0" borderId="10" xfId="2" applyFont="1" applyBorder="1" applyAlignment="1">
      <alignment horizontal="centerContinuous"/>
    </xf>
    <xf numFmtId="0" fontId="6" fillId="0" borderId="11" xfId="2" applyFont="1" applyBorder="1" applyAlignment="1">
      <alignment horizontal="centerContinuous"/>
    </xf>
    <xf numFmtId="0" fontId="7" fillId="0" borderId="12" xfId="2" applyFont="1" applyBorder="1" applyAlignment="1">
      <alignment horizontal="centerContinuous" vertical="center"/>
    </xf>
    <xf numFmtId="0" fontId="7" fillId="0" borderId="13" xfId="2" applyFont="1" applyBorder="1" applyAlignment="1">
      <alignment horizontal="centerContinuous" vertical="center"/>
    </xf>
    <xf numFmtId="0" fontId="7" fillId="0" borderId="14" xfId="2" applyFont="1" applyBorder="1" applyAlignment="1">
      <alignment horizontal="centerContinuous" vertical="center"/>
    </xf>
    <xf numFmtId="0" fontId="7" fillId="0" borderId="15" xfId="2" applyFont="1" applyBorder="1" applyAlignment="1">
      <alignment horizontal="centerContinuous" vertical="center"/>
    </xf>
    <xf numFmtId="0" fontId="7" fillId="0" borderId="10" xfId="2" applyFont="1" applyBorder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7" fillId="0" borderId="11" xfId="2" applyFont="1" applyBorder="1" applyAlignment="1">
      <alignment horizontal="centerContinuous" vertical="center"/>
    </xf>
    <xf numFmtId="0" fontId="7" fillId="0" borderId="16" xfId="2" applyFont="1" applyBorder="1" applyAlignment="1">
      <alignment horizontal="centerContinuous" vertical="center"/>
    </xf>
    <xf numFmtId="0" fontId="6" fillId="0" borderId="12" xfId="2" applyFont="1" applyBorder="1" applyAlignment="1">
      <alignment horizontal="centerContinuous"/>
    </xf>
    <xf numFmtId="0" fontId="6" fillId="0" borderId="14" xfId="2" applyFont="1" applyBorder="1" applyAlignment="1">
      <alignment horizontal="centerContinuous"/>
    </xf>
    <xf numFmtId="0" fontId="6" fillId="0" borderId="10" xfId="2" applyFont="1" applyBorder="1"/>
    <xf numFmtId="0" fontId="6" fillId="0" borderId="11" xfId="2" applyFont="1" applyBorder="1"/>
    <xf numFmtId="0" fontId="7" fillId="0" borderId="0" xfId="2" applyFont="1"/>
    <xf numFmtId="14" fontId="6" fillId="0" borderId="0" xfId="2" applyNumberFormat="1" applyFont="1"/>
    <xf numFmtId="14" fontId="6" fillId="0" borderId="0" xfId="2" applyNumberFormat="1" applyFont="1" applyAlignment="1">
      <alignment horizontal="left"/>
    </xf>
    <xf numFmtId="0" fontId="7" fillId="0" borderId="0" xfId="2" applyFont="1" applyAlignment="1">
      <alignment horizontal="center"/>
    </xf>
    <xf numFmtId="1" fontId="7" fillId="0" borderId="0" xfId="2" applyNumberFormat="1" applyFont="1" applyAlignment="1">
      <alignment horizontal="center"/>
    </xf>
    <xf numFmtId="165" fontId="7" fillId="0" borderId="0" xfId="2" applyNumberFormat="1" applyFont="1" applyAlignment="1">
      <alignment horizontal="right"/>
    </xf>
    <xf numFmtId="1" fontId="6" fillId="0" borderId="0" xfId="2" applyNumberFormat="1" applyFont="1" applyAlignment="1">
      <alignment horizontal="center"/>
    </xf>
    <xf numFmtId="166" fontId="6" fillId="0" borderId="0" xfId="2" applyNumberFormat="1" applyFont="1" applyAlignment="1">
      <alignment horizontal="right"/>
    </xf>
    <xf numFmtId="165" fontId="6" fillId="0" borderId="0" xfId="2" applyNumberFormat="1" applyFont="1" applyAlignment="1">
      <alignment horizontal="right"/>
    </xf>
    <xf numFmtId="1" fontId="6" fillId="0" borderId="13" xfId="2" applyNumberFormat="1" applyFont="1" applyBorder="1" applyAlignment="1">
      <alignment horizontal="center"/>
    </xf>
    <xf numFmtId="166" fontId="6" fillId="0" borderId="13" xfId="2" applyNumberFormat="1" applyFont="1" applyBorder="1" applyAlignment="1">
      <alignment horizontal="right"/>
    </xf>
    <xf numFmtId="166" fontId="7" fillId="0" borderId="0" xfId="2" applyNumberFormat="1" applyFont="1" applyAlignment="1">
      <alignment horizontal="right"/>
    </xf>
    <xf numFmtId="0" fontId="6" fillId="0" borderId="0" xfId="2" applyFont="1" applyAlignment="1">
      <alignment horizontal="center"/>
    </xf>
    <xf numFmtId="1" fontId="7" fillId="0" borderId="17" xfId="2" applyNumberFormat="1" applyFont="1" applyBorder="1" applyAlignment="1">
      <alignment horizontal="center"/>
    </xf>
    <xf numFmtId="166" fontId="7" fillId="0" borderId="17" xfId="2" applyNumberFormat="1" applyFont="1" applyBorder="1" applyAlignment="1">
      <alignment horizontal="right"/>
    </xf>
    <xf numFmtId="166" fontId="6" fillId="0" borderId="0" xfId="2" applyNumberFormat="1" applyFont="1"/>
    <xf numFmtId="166" fontId="6" fillId="0" borderId="13" xfId="2" applyNumberFormat="1" applyFont="1" applyBorder="1"/>
    <xf numFmtId="166" fontId="7" fillId="0" borderId="13" xfId="2" applyNumberFormat="1" applyFont="1" applyBorder="1"/>
    <xf numFmtId="166" fontId="7" fillId="0" borderId="0" xfId="2" applyNumberFormat="1" applyFont="1"/>
    <xf numFmtId="0" fontId="6" fillId="0" borderId="12" xfId="2" applyFont="1" applyBorder="1"/>
    <xf numFmtId="0" fontId="6" fillId="0" borderId="13" xfId="2" applyFont="1" applyBorder="1"/>
    <xf numFmtId="0" fontId="6" fillId="0" borderId="14" xfId="2" applyFont="1" applyBorder="1"/>
  </cellXfs>
  <cellStyles count="3">
    <cellStyle name="Millares" xfId="1" builtinId="3"/>
    <cellStyle name="Normal" xfId="0" builtinId="0"/>
    <cellStyle name="Normal 2 2" xfId="2" xr:uid="{FD42550D-D063-4B68-BCBA-57858706388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84668</xdr:colOff>
      <xdr:row>1</xdr:row>
      <xdr:rowOff>201083</xdr:rowOff>
    </xdr:from>
    <xdr:to>
      <xdr:col>2</xdr:col>
      <xdr:colOff>1103934</xdr:colOff>
      <xdr:row>5</xdr:row>
      <xdr:rowOff>84667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B2F00A4-7732-41F0-8F72-20D0B890EA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343" y="277283"/>
          <a:ext cx="1781266" cy="626534"/>
        </a:xfrm>
        <a:prstGeom prst="rect">
          <a:avLst/>
        </a:prstGeom>
      </xdr:spPr>
    </xdr:pic>
    <xdr:clientData/>
  </xdr:twoCellAnchor>
  <xdr:twoCellAnchor editAs="oneCell">
    <xdr:from>
      <xdr:col>6</xdr:col>
      <xdr:colOff>15875</xdr:colOff>
      <xdr:row>32</xdr:row>
      <xdr:rowOff>125993</xdr:rowOff>
    </xdr:from>
    <xdr:to>
      <xdr:col>8</xdr:col>
      <xdr:colOff>25400</xdr:colOff>
      <xdr:row>35</xdr:row>
      <xdr:rowOff>99535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C189C2C1-D215-4454-B565-B0C42A64BC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11650" y="5364743"/>
          <a:ext cx="1533525" cy="4688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861.694726273148" createdVersion="8" refreshedVersion="8" minRefreshableVersion="3" recordCount="11" xr:uid="{35B2E1DD-92C1-4331-8C77-3B6C5F6B9F3D}">
  <cacheSource type="worksheet">
    <worksheetSource ref="A2:AT13" sheet="ESTADO DE CADA FACTURA"/>
  </cacheSource>
  <cacheFields count="46">
    <cacheField name="NIT IPS" numFmtId="0">
      <sharedItems containsSemiMixedTypes="0" containsString="0" containsNumber="1" containsInteger="1" minValue="900076101" maxValue="900076101"/>
    </cacheField>
    <cacheField name=" ENTIDAD" numFmtId="0">
      <sharedItems/>
    </cacheField>
    <cacheField name="PrefijoFactura" numFmtId="0">
      <sharedItems/>
    </cacheField>
    <cacheField name="NUMERO FACTURA" numFmtId="0">
      <sharedItems containsSemiMixedTypes="0" containsString="0" containsNumber="1" containsInteger="1" minValue="14777" maxValue="14898"/>
    </cacheField>
    <cacheField name="PREFIJO SASS" numFmtId="0">
      <sharedItems containsNonDate="0" containsString="0" containsBlank="1"/>
    </cacheField>
    <cacheField name="NUMERO FACT SASSS" numFmtId="0">
      <sharedItems containsNonDate="0" containsString="0" containsBlank="1"/>
    </cacheField>
    <cacheField name="DOC CONTABLE" numFmtId="0">
      <sharedItems containsNonDate="0" containsString="0" containsBlank="1"/>
    </cacheField>
    <cacheField name="FACTURA" numFmtId="0">
      <sharedItems/>
    </cacheField>
    <cacheField name="LLAVE" numFmtId="0">
      <sharedItems/>
    </cacheField>
    <cacheField name="FECHA FACT IPS" numFmtId="14">
      <sharedItems containsSemiMixedTypes="0" containsNonDate="0" containsDate="1" containsString="0" minDate="2022-09-06T00:00:00" maxDate="2022-09-16T00:00:00"/>
    </cacheField>
    <cacheField name="VALOR FACT IPS" numFmtId="165">
      <sharedItems containsSemiMixedTypes="0" containsString="0" containsNumber="1" containsInteger="1" minValue="39733" maxValue="774200"/>
    </cacheField>
    <cacheField name="SALDO FACT IPS" numFmtId="165">
      <sharedItems containsSemiMixedTypes="0" containsString="0" containsNumber="1" containsInteger="1" minValue="39733" maxValue="774200"/>
    </cacheField>
    <cacheField name="OBSERVACION SASS" numFmtId="0">
      <sharedItems/>
    </cacheField>
    <cacheField name="ESTADO EPS OCTUBRE 28 DEL 2022" numFmtId="0">
      <sharedItems count="1">
        <s v="FACTURA NO RADICADA"/>
      </sharedItems>
    </cacheField>
    <cacheField name="POR PAGAR SAP" numFmtId="0">
      <sharedItems containsNonDate="0" containsString="0" containsBlank="1"/>
    </cacheField>
    <cacheField name="DOCUMENTO CONTABLE" numFmtId="0">
      <sharedItems containsNonDate="0" containsString="0" containsBlank="1"/>
    </cacheField>
    <cacheField name="FUERA DE CIERRE" numFmtId="0">
      <sharedItems containsNonDate="0" containsString="0" containsBlank="1"/>
    </cacheField>
    <cacheField name="VAGLO" numFmtId="0">
      <sharedItems containsNonDate="0" containsString="0" containsBlank="1"/>
    </cacheField>
    <cacheField name="TIPIFICACIÓN" numFmtId="0">
      <sharedItems containsNonDate="0" containsString="0" containsBlank="1"/>
    </cacheField>
    <cacheField name="VALIDACION ALFA FACT" numFmtId="0">
      <sharedItems/>
    </cacheField>
    <cacheField name="VALOR RADICADO FACT" numFmtId="0">
      <sharedItems containsNonDate="0" containsString="0" containsBlank="1"/>
    </cacheField>
    <cacheField name="VALOR NOTA CREDITO" numFmtId="0">
      <sharedItems containsNonDate="0" containsString="0" containsBlank="1"/>
    </cacheField>
    <cacheField name="VALOR GLOSA ACEPTDA" numFmtId="0">
      <sharedItems containsNonDate="0" containsString="0" containsBlank="1"/>
    </cacheField>
    <cacheField name="OBSERVACION GLOSA ACEPTADA" numFmtId="0">
      <sharedItems containsNonDate="0" containsString="0" containsBlank="1"/>
    </cacheField>
    <cacheField name="VALOR GLOSA DV" numFmtId="0">
      <sharedItems containsNonDate="0" containsString="0" containsBlank="1"/>
    </cacheField>
    <cacheField name="OBSERVACION GLOSA DV" numFmtId="0">
      <sharedItems containsNonDate="0" containsString="0" containsBlank="1"/>
    </cacheField>
    <cacheField name="VALOR CRUZADO SASS" numFmtId="0">
      <sharedItems containsNonDate="0" containsString="0" containsBlank="1"/>
    </cacheField>
    <cacheField name="SALDO SASS" numFmtId="0">
      <sharedItems containsNonDate="0" containsString="0" containsBlank="1"/>
    </cacheField>
    <cacheField name="RETENCION" numFmtId="0">
      <sharedItems containsNonDate="0" containsString="0" containsBlank="1"/>
    </cacheField>
    <cacheField name="VALO CANCELADO SAP" numFmtId="0">
      <sharedItems containsNonDate="0" containsString="0" containsBlank="1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VALOR TRANFERENCIA" numFmtId="0">
      <sharedItems containsNonDate="0" containsString="0" containsBlank="1"/>
    </cacheField>
    <cacheField name="AUTORIZACION" numFmtId="0">
      <sharedItems containsNonDate="0" containsString="0" containsBlank="1"/>
    </cacheField>
    <cacheField name="ENTIDAD RESPONSABLE PAGO" numFmtId="0">
      <sharedItems containsNonDate="0" containsString="0" containsBlank="1"/>
    </cacheField>
    <cacheField name="FECHA RAD IPS" numFmtId="14">
      <sharedItems containsSemiMixedTypes="0" containsNonDate="0" containsDate="1" containsString="0" minDate="2022-09-15T00:00:00" maxDate="2022-09-16T00:00:00"/>
    </cacheField>
    <cacheField name="FECHA RAD INICIAL SASS" numFmtId="0">
      <sharedItems containsNonDate="0" containsString="0" containsBlank="1"/>
    </cacheField>
    <cacheField name="ULTIMO ESTADO FACT" numFmtId="0">
      <sharedItems containsNonDate="0" containsString="0" containsBlank="1"/>
    </cacheField>
    <cacheField name="FECHA ULTIMA NOVEDAD" numFmtId="0">
      <sharedItems containsNonDate="0" containsString="0" containsBlank="1"/>
    </cacheField>
    <cacheField name="CLASIFICACION GLOSA" numFmtId="0">
      <sharedItems containsNonDate="0" containsString="0" containsBlank="1"/>
    </cacheField>
    <cacheField name="NUMERO INGRESO FACT" numFmtId="0">
      <sharedItems containsNonDate="0" containsString="0" containsBlank="1"/>
    </cacheField>
    <cacheField name="F PROBABLE PAGO SASS" numFmtId="0">
      <sharedItems containsNonDate="0" containsString="0" containsBlank="1"/>
    </cacheField>
    <cacheField name="F RAD SASS" numFmtId="0">
      <sharedItems containsNonDate="0" containsString="0" containsBlank="1"/>
    </cacheField>
    <cacheField name="VALOR REPORTADO CRICULAR 030" numFmtId="0">
      <sharedItems containsNonDate="0" containsString="0" containsBlank="1"/>
    </cacheField>
    <cacheField name="VALOR GLOSA ACEPTADA REPORTADO CIRCULAR 030" numFmtId="0">
      <sharedItems containsNonDate="0" containsString="0" containsBlank="1"/>
    </cacheField>
    <cacheField name="F CORTE" numFmtId="0">
      <sharedItems containsSemiMixedTypes="0" containsString="0" containsNumber="1" containsInteger="1" minValue="20221027" maxValue="2022102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1">
  <r>
    <n v="900076101"/>
    <s v="FUNDACIÓN CENTRO TERAPEUTICO IMPRONTA IPS "/>
    <s v="FE"/>
    <n v="14777"/>
    <m/>
    <m/>
    <m/>
    <s v="FE_14777"/>
    <s v="900076101_FE_14777"/>
    <d v="2022-09-15T00:00:00"/>
    <n v="619360"/>
    <n v="619360"/>
    <s v="A)Factura no radicada en ERP"/>
    <x v="0"/>
    <m/>
    <m/>
    <m/>
    <m/>
    <m/>
    <s v="no_cruza"/>
    <m/>
    <m/>
    <m/>
    <m/>
    <m/>
    <m/>
    <m/>
    <m/>
    <m/>
    <m/>
    <m/>
    <m/>
    <m/>
    <m/>
    <m/>
    <d v="2022-09-15T00:00:00"/>
    <m/>
    <m/>
    <m/>
    <m/>
    <m/>
    <m/>
    <m/>
    <m/>
    <m/>
    <n v="20221027"/>
  </r>
  <r>
    <n v="900076101"/>
    <s v="FUNDACIÓN CENTRO TERAPEUTICO IMPRONTA IPS "/>
    <s v="FE"/>
    <n v="14780"/>
    <m/>
    <m/>
    <m/>
    <s v="FE_14780"/>
    <s v="900076101_FE_14780"/>
    <d v="2022-09-06T00:00:00"/>
    <n v="39733"/>
    <n v="39733"/>
    <s v="A)Factura no radicada en ERP"/>
    <x v="0"/>
    <m/>
    <m/>
    <m/>
    <m/>
    <m/>
    <s v="no_cruza"/>
    <m/>
    <m/>
    <m/>
    <m/>
    <m/>
    <m/>
    <m/>
    <m/>
    <m/>
    <m/>
    <m/>
    <m/>
    <m/>
    <m/>
    <m/>
    <d v="2022-09-15T00:00:00"/>
    <m/>
    <m/>
    <m/>
    <m/>
    <m/>
    <m/>
    <m/>
    <m/>
    <m/>
    <n v="20221027"/>
  </r>
  <r>
    <n v="900076101"/>
    <s v="FUNDACIÓN CENTRO TERAPEUTICO IMPRONTA IPS "/>
    <s v="FE"/>
    <n v="14783"/>
    <m/>
    <m/>
    <m/>
    <s v="FE_14783"/>
    <s v="900076101_FE_14783"/>
    <d v="2022-09-06T00:00:00"/>
    <n v="39733"/>
    <n v="39733"/>
    <s v="A)Factura no radicada en ERP"/>
    <x v="0"/>
    <m/>
    <m/>
    <m/>
    <m/>
    <m/>
    <s v="no_cruza"/>
    <m/>
    <m/>
    <m/>
    <m/>
    <m/>
    <m/>
    <m/>
    <m/>
    <m/>
    <m/>
    <m/>
    <m/>
    <m/>
    <m/>
    <m/>
    <d v="2022-09-15T00:00:00"/>
    <m/>
    <m/>
    <m/>
    <m/>
    <m/>
    <m/>
    <m/>
    <m/>
    <m/>
    <n v="20221027"/>
  </r>
  <r>
    <n v="900076101"/>
    <s v="FUNDACIÓN CENTRO TERAPEUTICO IMPRONTA IPS "/>
    <s v="FE"/>
    <n v="14786"/>
    <m/>
    <m/>
    <m/>
    <s v="FE_14786"/>
    <s v="900076101_FE_14786"/>
    <d v="2022-09-06T00:00:00"/>
    <n v="619360"/>
    <n v="619360"/>
    <s v="A)Factura no radicada en ERP"/>
    <x v="0"/>
    <m/>
    <m/>
    <m/>
    <m/>
    <m/>
    <s v="no_cruza"/>
    <m/>
    <m/>
    <m/>
    <m/>
    <m/>
    <m/>
    <m/>
    <m/>
    <m/>
    <m/>
    <m/>
    <m/>
    <m/>
    <m/>
    <m/>
    <d v="2022-09-15T00:00:00"/>
    <m/>
    <m/>
    <m/>
    <m/>
    <m/>
    <m/>
    <m/>
    <m/>
    <m/>
    <n v="20221027"/>
  </r>
  <r>
    <n v="900076101"/>
    <s v="FUNDACIÓN CENTRO TERAPEUTICO IMPRONTA IPS "/>
    <s v="FE"/>
    <n v="14798"/>
    <m/>
    <m/>
    <m/>
    <s v="FE_14798"/>
    <s v="900076101_FE_14798"/>
    <d v="2022-09-07T00:00:00"/>
    <n v="774200"/>
    <n v="774200"/>
    <s v="A)Factura no radicada en ERP"/>
    <x v="0"/>
    <m/>
    <m/>
    <m/>
    <m/>
    <m/>
    <s v="no_cruza"/>
    <m/>
    <m/>
    <m/>
    <m/>
    <m/>
    <m/>
    <m/>
    <m/>
    <m/>
    <m/>
    <m/>
    <m/>
    <m/>
    <m/>
    <m/>
    <d v="2022-09-15T00:00:00"/>
    <m/>
    <m/>
    <m/>
    <m/>
    <m/>
    <m/>
    <m/>
    <m/>
    <m/>
    <n v="20221027"/>
  </r>
  <r>
    <n v="900076101"/>
    <s v="FUNDACIÓN CENTRO TERAPEUTICO IMPRONTA IPS "/>
    <s v="FE"/>
    <n v="14801"/>
    <m/>
    <m/>
    <m/>
    <s v="FE_14801"/>
    <s v="900076101_FE_14801"/>
    <d v="2022-09-07T00:00:00"/>
    <n v="774200"/>
    <n v="774200"/>
    <s v="A)Factura no radicada en ERP"/>
    <x v="0"/>
    <m/>
    <m/>
    <m/>
    <m/>
    <m/>
    <s v="no_cruza"/>
    <m/>
    <m/>
    <m/>
    <m/>
    <m/>
    <m/>
    <m/>
    <m/>
    <m/>
    <m/>
    <m/>
    <m/>
    <m/>
    <m/>
    <m/>
    <d v="2022-09-15T00:00:00"/>
    <m/>
    <m/>
    <m/>
    <m/>
    <m/>
    <m/>
    <m/>
    <m/>
    <m/>
    <n v="20221027"/>
  </r>
  <r>
    <n v="900076101"/>
    <s v="FUNDACIÓN CENTRO TERAPEUTICO IMPRONTA IPS "/>
    <s v="FE"/>
    <n v="14882"/>
    <m/>
    <m/>
    <m/>
    <s v="FE_14882"/>
    <s v="900076101_FE_14882"/>
    <d v="2022-09-08T00:00:00"/>
    <n v="154840"/>
    <n v="154840"/>
    <s v="A)Factura no radicada en ERP"/>
    <x v="0"/>
    <m/>
    <m/>
    <m/>
    <m/>
    <m/>
    <s v="no_cruza"/>
    <m/>
    <m/>
    <m/>
    <m/>
    <m/>
    <m/>
    <m/>
    <m/>
    <m/>
    <m/>
    <m/>
    <m/>
    <m/>
    <m/>
    <m/>
    <d v="2022-09-15T00:00:00"/>
    <m/>
    <m/>
    <m/>
    <m/>
    <m/>
    <m/>
    <m/>
    <m/>
    <m/>
    <n v="20221027"/>
  </r>
  <r>
    <n v="900076101"/>
    <s v="FUNDACIÓN CENTRO TERAPEUTICO IMPRONTA IPS "/>
    <s v="FE"/>
    <n v="14888"/>
    <m/>
    <m/>
    <m/>
    <s v="FE_14888"/>
    <s v="900076101_FE_14888"/>
    <d v="2022-09-08T00:00:00"/>
    <n v="154840"/>
    <n v="154840"/>
    <s v="A)Factura no radicada en ERP"/>
    <x v="0"/>
    <m/>
    <m/>
    <m/>
    <m/>
    <m/>
    <s v="no_cruza"/>
    <m/>
    <m/>
    <m/>
    <m/>
    <m/>
    <m/>
    <m/>
    <m/>
    <m/>
    <m/>
    <m/>
    <m/>
    <m/>
    <m/>
    <m/>
    <d v="2022-09-15T00:00:00"/>
    <m/>
    <m/>
    <m/>
    <m/>
    <m/>
    <m/>
    <m/>
    <m/>
    <m/>
    <n v="20221027"/>
  </r>
  <r>
    <n v="900076101"/>
    <s v="FUNDACIÓN CENTRO TERAPEUTICO IMPRONTA IPS "/>
    <s v="FE"/>
    <n v="14891"/>
    <m/>
    <m/>
    <m/>
    <s v="FE_14891"/>
    <s v="900076101_FE_14891"/>
    <d v="2022-09-08T00:00:00"/>
    <n v="154840"/>
    <n v="154840"/>
    <s v="A)Factura no radicada en ERP"/>
    <x v="0"/>
    <m/>
    <m/>
    <m/>
    <m/>
    <m/>
    <s v="no_cruza"/>
    <m/>
    <m/>
    <m/>
    <m/>
    <m/>
    <m/>
    <m/>
    <m/>
    <m/>
    <m/>
    <m/>
    <m/>
    <m/>
    <m/>
    <m/>
    <d v="2022-09-15T00:00:00"/>
    <m/>
    <m/>
    <m/>
    <m/>
    <m/>
    <m/>
    <m/>
    <m/>
    <m/>
    <n v="20221027"/>
  </r>
  <r>
    <n v="900076101"/>
    <s v="FUNDACIÓN CENTRO TERAPEUTICO IMPRONTA IPS "/>
    <s v="FE"/>
    <n v="14895"/>
    <m/>
    <m/>
    <m/>
    <s v="FE_14895"/>
    <s v="900076101_FE_14895"/>
    <d v="2022-09-08T00:00:00"/>
    <n v="154840"/>
    <n v="154840"/>
    <s v="A)Factura no radicada en ERP"/>
    <x v="0"/>
    <m/>
    <m/>
    <m/>
    <m/>
    <m/>
    <s v="no_cruza"/>
    <m/>
    <m/>
    <m/>
    <m/>
    <m/>
    <m/>
    <m/>
    <m/>
    <m/>
    <m/>
    <m/>
    <m/>
    <m/>
    <m/>
    <m/>
    <d v="2022-09-15T00:00:00"/>
    <m/>
    <m/>
    <m/>
    <m/>
    <m/>
    <m/>
    <m/>
    <m/>
    <m/>
    <n v="20221027"/>
  </r>
  <r>
    <n v="900076101"/>
    <s v="FUNDACIÓN CENTRO TERAPEUTICO IMPRONTA IPS "/>
    <s v="FE"/>
    <n v="14898"/>
    <m/>
    <m/>
    <m/>
    <s v="FE_14898"/>
    <s v="900076101_FE_14898"/>
    <d v="2022-09-09T00:00:00"/>
    <n v="154840"/>
    <n v="154840"/>
    <s v="A)Factura no radicada en ERP"/>
    <x v="0"/>
    <m/>
    <m/>
    <m/>
    <m/>
    <m/>
    <s v="no_cruza"/>
    <m/>
    <m/>
    <m/>
    <m/>
    <m/>
    <m/>
    <m/>
    <m/>
    <m/>
    <m/>
    <m/>
    <m/>
    <m/>
    <m/>
    <m/>
    <d v="2022-09-15T00:00:00"/>
    <m/>
    <m/>
    <m/>
    <m/>
    <m/>
    <m/>
    <m/>
    <m/>
    <m/>
    <n v="2022102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545FE4F-3207-4A40-A30E-D65000320DD7}" name="TablaDinámica5" cacheId="77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ESTADO EPS">
  <location ref="A3:C5" firstHeaderRow="0" firstDataRow="1" firstDataCol="1"/>
  <pivotFields count="46"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numFmtId="14" showAll="0"/>
    <pivotField numFmtId="165" showAll="0"/>
    <pivotField dataField="1" numFmtId="165" showAll="0"/>
    <pivotField showAll="0"/>
    <pivotField axis="axisRow" showAll="0">
      <items count="2"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3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FACTURAS " fld="8" subtotal="count" baseField="0" baseItem="0"/>
    <dataField name="SALDO FACT IPS " fld="11" baseField="0" baseItem="0"/>
  </dataField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14"/>
  <sheetViews>
    <sheetView showGridLines="0" workbookViewId="0">
      <selection activeCell="B15" sqref="B15"/>
    </sheetView>
  </sheetViews>
  <sheetFormatPr baseColWidth="10" defaultRowHeight="15" x14ac:dyDescent="0.25"/>
  <cols>
    <col min="2" max="2" width="45" customWidth="1"/>
    <col min="3" max="3" width="10.5703125" customWidth="1"/>
    <col min="4" max="4" width="12.140625" customWidth="1"/>
    <col min="5" max="5" width="16.85546875" customWidth="1"/>
    <col min="6" max="6" width="17" customWidth="1"/>
    <col min="7" max="7" width="17.5703125" customWidth="1"/>
    <col min="8" max="8" width="18.140625" customWidth="1"/>
  </cols>
  <sheetData>
    <row r="2" spans="1:8" s="3" customFormat="1" ht="38.25" customHeight="1" x14ac:dyDescent="0.2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</row>
    <row r="3" spans="1:8" x14ac:dyDescent="0.25">
      <c r="A3" s="1">
        <v>900076101</v>
      </c>
      <c r="B3" s="1" t="s">
        <v>8</v>
      </c>
      <c r="C3" s="4" t="s">
        <v>9</v>
      </c>
      <c r="D3" s="4">
        <v>14777</v>
      </c>
      <c r="E3" s="5">
        <v>44819</v>
      </c>
      <c r="F3" s="5">
        <v>44819</v>
      </c>
      <c r="G3" s="6">
        <v>619360</v>
      </c>
      <c r="H3" s="6">
        <v>619360</v>
      </c>
    </row>
    <row r="4" spans="1:8" x14ac:dyDescent="0.25">
      <c r="A4" s="1">
        <v>900076101</v>
      </c>
      <c r="B4" s="1" t="s">
        <v>8</v>
      </c>
      <c r="C4" s="4" t="s">
        <v>9</v>
      </c>
      <c r="D4" s="4">
        <v>14780</v>
      </c>
      <c r="E4" s="5">
        <v>44810</v>
      </c>
      <c r="F4" s="5">
        <v>44819</v>
      </c>
      <c r="G4" s="6">
        <v>39733</v>
      </c>
      <c r="H4" s="6">
        <v>39733</v>
      </c>
    </row>
    <row r="5" spans="1:8" x14ac:dyDescent="0.25">
      <c r="A5" s="1">
        <v>900076101</v>
      </c>
      <c r="B5" s="1" t="s">
        <v>8</v>
      </c>
      <c r="C5" s="4" t="s">
        <v>9</v>
      </c>
      <c r="D5" s="4">
        <v>14783</v>
      </c>
      <c r="E5" s="5">
        <v>44810</v>
      </c>
      <c r="F5" s="5">
        <v>44819</v>
      </c>
      <c r="G5" s="6">
        <v>39733</v>
      </c>
      <c r="H5" s="6">
        <v>39733</v>
      </c>
    </row>
    <row r="6" spans="1:8" x14ac:dyDescent="0.25">
      <c r="A6" s="1">
        <v>900076101</v>
      </c>
      <c r="B6" s="1" t="s">
        <v>8</v>
      </c>
      <c r="C6" s="4" t="s">
        <v>9</v>
      </c>
      <c r="D6" s="4">
        <v>14786</v>
      </c>
      <c r="E6" s="5">
        <v>44810</v>
      </c>
      <c r="F6" s="5">
        <v>44819</v>
      </c>
      <c r="G6" s="6">
        <v>619360</v>
      </c>
      <c r="H6" s="6">
        <v>619360</v>
      </c>
    </row>
    <row r="7" spans="1:8" x14ac:dyDescent="0.25">
      <c r="A7" s="1">
        <v>900076101</v>
      </c>
      <c r="B7" s="1" t="s">
        <v>8</v>
      </c>
      <c r="C7" s="4" t="s">
        <v>9</v>
      </c>
      <c r="D7" s="4">
        <v>14798</v>
      </c>
      <c r="E7" s="5">
        <v>44811</v>
      </c>
      <c r="F7" s="5">
        <v>44819</v>
      </c>
      <c r="G7" s="6">
        <v>774200</v>
      </c>
      <c r="H7" s="6">
        <v>774200</v>
      </c>
    </row>
    <row r="8" spans="1:8" x14ac:dyDescent="0.25">
      <c r="A8" s="1">
        <v>900076101</v>
      </c>
      <c r="B8" s="1" t="s">
        <v>8</v>
      </c>
      <c r="C8" s="4" t="s">
        <v>9</v>
      </c>
      <c r="D8" s="4">
        <v>14801</v>
      </c>
      <c r="E8" s="5">
        <v>44811</v>
      </c>
      <c r="F8" s="5">
        <v>44819</v>
      </c>
      <c r="G8" s="6">
        <v>774200</v>
      </c>
      <c r="H8" s="6">
        <v>774200</v>
      </c>
    </row>
    <row r="9" spans="1:8" x14ac:dyDescent="0.25">
      <c r="A9" s="1">
        <v>900076101</v>
      </c>
      <c r="B9" s="1" t="s">
        <v>8</v>
      </c>
      <c r="C9" s="4" t="s">
        <v>9</v>
      </c>
      <c r="D9" s="4">
        <v>14882</v>
      </c>
      <c r="E9" s="5">
        <v>44812</v>
      </c>
      <c r="F9" s="5">
        <v>44819</v>
      </c>
      <c r="G9" s="6">
        <v>154840</v>
      </c>
      <c r="H9" s="6">
        <v>154840</v>
      </c>
    </row>
    <row r="10" spans="1:8" x14ac:dyDescent="0.25">
      <c r="A10" s="1">
        <v>900076101</v>
      </c>
      <c r="B10" s="1" t="s">
        <v>8</v>
      </c>
      <c r="C10" s="4" t="s">
        <v>9</v>
      </c>
      <c r="D10" s="4">
        <v>14888</v>
      </c>
      <c r="E10" s="5">
        <v>44812</v>
      </c>
      <c r="F10" s="5">
        <v>44819</v>
      </c>
      <c r="G10" s="6">
        <v>154840</v>
      </c>
      <c r="H10" s="6">
        <v>154840</v>
      </c>
    </row>
    <row r="11" spans="1:8" x14ac:dyDescent="0.25">
      <c r="A11" s="1">
        <v>900076101</v>
      </c>
      <c r="B11" s="1" t="s">
        <v>8</v>
      </c>
      <c r="C11" s="4" t="s">
        <v>9</v>
      </c>
      <c r="D11" s="4">
        <v>14891</v>
      </c>
      <c r="E11" s="5">
        <v>44812</v>
      </c>
      <c r="F11" s="5">
        <v>44819</v>
      </c>
      <c r="G11" s="6">
        <v>154840</v>
      </c>
      <c r="H11" s="6">
        <v>154840</v>
      </c>
    </row>
    <row r="12" spans="1:8" x14ac:dyDescent="0.25">
      <c r="A12" s="1">
        <v>900076101</v>
      </c>
      <c r="B12" s="1" t="s">
        <v>8</v>
      </c>
      <c r="C12" s="4" t="s">
        <v>9</v>
      </c>
      <c r="D12" s="4">
        <v>14895</v>
      </c>
      <c r="E12" s="5">
        <v>44812</v>
      </c>
      <c r="F12" s="5">
        <v>44819</v>
      </c>
      <c r="G12" s="6">
        <v>154840</v>
      </c>
      <c r="H12" s="6">
        <v>154840</v>
      </c>
    </row>
    <row r="13" spans="1:8" x14ac:dyDescent="0.25">
      <c r="A13" s="1">
        <v>900076101</v>
      </c>
      <c r="B13" s="1" t="s">
        <v>8</v>
      </c>
      <c r="C13" s="4" t="s">
        <v>9</v>
      </c>
      <c r="D13" s="4">
        <v>14898</v>
      </c>
      <c r="E13" s="5">
        <v>44813</v>
      </c>
      <c r="F13" s="5">
        <v>44819</v>
      </c>
      <c r="G13" s="6">
        <v>154840</v>
      </c>
      <c r="H13" s="6">
        <v>154840</v>
      </c>
    </row>
    <row r="14" spans="1:8" x14ac:dyDescent="0.25">
      <c r="F14" s="7" t="s">
        <v>10</v>
      </c>
      <c r="G14" s="8">
        <f>SUM(G3:G13)</f>
        <v>3640786</v>
      </c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5A22CB-4CFC-4C32-BEC2-CDC40389336A}">
  <dimension ref="A3:C5"/>
  <sheetViews>
    <sheetView showGridLines="0" workbookViewId="0">
      <selection activeCell="C4" sqref="A4:C4"/>
    </sheetView>
  </sheetViews>
  <sheetFormatPr baseColWidth="10" defaultRowHeight="15" x14ac:dyDescent="0.25"/>
  <cols>
    <col min="1" max="1" width="22.42578125" bestFit="1" customWidth="1"/>
    <col min="2" max="2" width="15.7109375" bestFit="1" customWidth="1"/>
    <col min="3" max="3" width="23.140625" bestFit="1" customWidth="1"/>
  </cols>
  <sheetData>
    <row r="3" spans="1:3" x14ac:dyDescent="0.25">
      <c r="A3" s="14" t="s">
        <v>83</v>
      </c>
      <c r="B3" s="13" t="s">
        <v>84</v>
      </c>
      <c r="C3" s="15" t="s">
        <v>85</v>
      </c>
    </row>
    <row r="4" spans="1:3" x14ac:dyDescent="0.25">
      <c r="A4" s="16" t="s">
        <v>81</v>
      </c>
      <c r="B4" s="17">
        <v>11</v>
      </c>
      <c r="C4" s="18">
        <v>3640786</v>
      </c>
    </row>
    <row r="5" spans="1:3" x14ac:dyDescent="0.25">
      <c r="A5" s="19" t="s">
        <v>82</v>
      </c>
      <c r="B5" s="20">
        <v>11</v>
      </c>
      <c r="C5" s="21">
        <v>3640786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15E346-4BCA-4EA1-9381-5C878F9231EA}">
  <dimension ref="A1:AT13"/>
  <sheetViews>
    <sheetView showGridLines="0" zoomScale="85" zoomScaleNormal="85" workbookViewId="0">
      <selection activeCell="B20" sqref="B20"/>
    </sheetView>
  </sheetViews>
  <sheetFormatPr baseColWidth="10" defaultRowHeight="15" x14ac:dyDescent="0.25"/>
  <cols>
    <col min="1" max="1" width="11.7109375" bestFit="1" customWidth="1"/>
    <col min="2" max="2" width="46.42578125" bestFit="1" customWidth="1"/>
    <col min="3" max="3" width="15.140625" bestFit="1" customWidth="1"/>
    <col min="4" max="4" width="13.7109375" bestFit="1" customWidth="1"/>
    <col min="5" max="5" width="12.5703125" bestFit="1" customWidth="1"/>
    <col min="6" max="6" width="15.7109375" bestFit="1" customWidth="1"/>
    <col min="7" max="7" width="14.85546875" bestFit="1" customWidth="1"/>
    <col min="8" max="8" width="14.85546875" customWidth="1"/>
    <col min="9" max="9" width="23" bestFit="1" customWidth="1"/>
    <col min="10" max="10" width="13.140625" bestFit="1" customWidth="1"/>
    <col min="11" max="12" width="17" bestFit="1" customWidth="1"/>
    <col min="13" max="13" width="29.140625" customWidth="1"/>
    <col min="14" max="14" width="26.85546875" bestFit="1" customWidth="1"/>
    <col min="15" max="15" width="15.140625" bestFit="1" customWidth="1"/>
    <col min="16" max="16" width="22.7109375" bestFit="1" customWidth="1"/>
    <col min="17" max="17" width="16.42578125" bestFit="1" customWidth="1"/>
    <col min="18" max="18" width="14.28515625" bestFit="1" customWidth="1"/>
    <col min="19" max="19" width="15.42578125" customWidth="1"/>
    <col min="20" max="20" width="16.7109375" bestFit="1" customWidth="1"/>
    <col min="21" max="21" width="19.85546875" bestFit="1" customWidth="1"/>
    <col min="22" max="22" width="17.140625" bestFit="1" customWidth="1"/>
    <col min="23" max="23" width="17.85546875" bestFit="1" customWidth="1"/>
    <col min="24" max="24" width="32" customWidth="1"/>
    <col min="25" max="25" width="14.42578125" bestFit="1" customWidth="1"/>
    <col min="26" max="26" width="30.7109375" customWidth="1"/>
    <col min="27" max="27" width="18.85546875" bestFit="1" customWidth="1"/>
    <col min="28" max="28" width="14.28515625" bestFit="1" customWidth="1"/>
    <col min="29" max="29" width="15.7109375" bestFit="1" customWidth="1"/>
    <col min="30" max="30" width="20.28515625" bestFit="1" customWidth="1"/>
    <col min="31" max="32" width="24.28515625" bestFit="1" customWidth="1"/>
    <col min="33" max="33" width="19" bestFit="1" customWidth="1"/>
    <col min="34" max="34" width="15.7109375" bestFit="1" customWidth="1"/>
    <col min="35" max="35" width="23.7109375" bestFit="1" customWidth="1"/>
    <col min="36" max="36" width="15.42578125" bestFit="1" customWidth="1"/>
    <col min="37" max="37" width="16.7109375" bestFit="1" customWidth="1"/>
    <col min="38" max="38" width="17.42578125" bestFit="1" customWidth="1"/>
    <col min="39" max="39" width="18.42578125" bestFit="1" customWidth="1"/>
    <col min="40" max="40" width="15.5703125" bestFit="1" customWidth="1"/>
    <col min="41" max="41" width="18.28515625" bestFit="1" customWidth="1"/>
    <col min="42" max="42" width="16.140625" bestFit="1" customWidth="1"/>
    <col min="43" max="43" width="15.42578125" bestFit="1" customWidth="1"/>
    <col min="44" max="44" width="23" bestFit="1" customWidth="1"/>
    <col min="45" max="45" width="29.140625" bestFit="1" customWidth="1"/>
    <col min="46" max="46" width="12.7109375" bestFit="1" customWidth="1"/>
  </cols>
  <sheetData>
    <row r="1" spans="1:46" x14ac:dyDescent="0.25">
      <c r="K1" s="9">
        <v>3640786</v>
      </c>
      <c r="L1" s="9">
        <v>3640786</v>
      </c>
      <c r="R1" s="9">
        <v>0</v>
      </c>
      <c r="U1" s="9">
        <v>0</v>
      </c>
      <c r="V1" s="9">
        <v>0</v>
      </c>
      <c r="W1" s="9">
        <v>0</v>
      </c>
      <c r="Y1" s="9">
        <v>0</v>
      </c>
      <c r="AA1" s="9">
        <v>0</v>
      </c>
      <c r="AB1" s="9">
        <v>0</v>
      </c>
      <c r="AD1" s="9">
        <v>0</v>
      </c>
    </row>
    <row r="2" spans="1:46" ht="39.950000000000003" customHeight="1" x14ac:dyDescent="0.25">
      <c r="A2" s="10" t="s">
        <v>11</v>
      </c>
      <c r="B2" s="10" t="s">
        <v>12</v>
      </c>
      <c r="C2" s="10" t="s">
        <v>13</v>
      </c>
      <c r="D2" s="10" t="s">
        <v>14</v>
      </c>
      <c r="E2" s="10" t="s">
        <v>15</v>
      </c>
      <c r="F2" s="10" t="s">
        <v>16</v>
      </c>
      <c r="G2" s="10" t="s">
        <v>17</v>
      </c>
      <c r="H2" s="11" t="s">
        <v>18</v>
      </c>
      <c r="I2" s="11" t="s">
        <v>19</v>
      </c>
      <c r="J2" s="10" t="s">
        <v>20</v>
      </c>
      <c r="K2" s="10" t="s">
        <v>21</v>
      </c>
      <c r="L2" s="10" t="s">
        <v>22</v>
      </c>
      <c r="M2" s="10" t="s">
        <v>23</v>
      </c>
      <c r="N2" s="11" t="s">
        <v>24</v>
      </c>
      <c r="O2" s="11" t="s">
        <v>25</v>
      </c>
      <c r="P2" s="11" t="s">
        <v>26</v>
      </c>
      <c r="Q2" s="11" t="s">
        <v>27</v>
      </c>
      <c r="R2" s="11" t="s">
        <v>28</v>
      </c>
      <c r="S2" s="11" t="s">
        <v>29</v>
      </c>
      <c r="T2" s="10" t="s">
        <v>30</v>
      </c>
      <c r="U2" s="10" t="s">
        <v>31</v>
      </c>
      <c r="V2" s="10" t="s">
        <v>32</v>
      </c>
      <c r="W2" s="11" t="s">
        <v>33</v>
      </c>
      <c r="X2" s="11" t="s">
        <v>34</v>
      </c>
      <c r="Y2" s="11" t="s">
        <v>35</v>
      </c>
      <c r="Z2" s="11" t="s">
        <v>36</v>
      </c>
      <c r="AA2" s="10" t="s">
        <v>37</v>
      </c>
      <c r="AB2" s="10" t="s">
        <v>38</v>
      </c>
      <c r="AC2" s="11" t="s">
        <v>39</v>
      </c>
      <c r="AD2" s="11" t="s">
        <v>40</v>
      </c>
      <c r="AE2" s="11" t="s">
        <v>41</v>
      </c>
      <c r="AF2" s="11" t="s">
        <v>42</v>
      </c>
      <c r="AG2" s="11" t="s">
        <v>43</v>
      </c>
      <c r="AH2" s="10" t="s">
        <v>44</v>
      </c>
      <c r="AI2" s="10" t="s">
        <v>45</v>
      </c>
      <c r="AJ2" s="10" t="s">
        <v>46</v>
      </c>
      <c r="AK2" s="10" t="s">
        <v>47</v>
      </c>
      <c r="AL2" s="10" t="s">
        <v>48</v>
      </c>
      <c r="AM2" s="10" t="s">
        <v>49</v>
      </c>
      <c r="AN2" s="10" t="s">
        <v>50</v>
      </c>
      <c r="AO2" s="10" t="s">
        <v>51</v>
      </c>
      <c r="AP2" s="10" t="s">
        <v>52</v>
      </c>
      <c r="AQ2" s="10" t="s">
        <v>53</v>
      </c>
      <c r="AR2" s="10" t="s">
        <v>54</v>
      </c>
      <c r="AS2" s="10" t="s">
        <v>55</v>
      </c>
      <c r="AT2" s="10" t="s">
        <v>56</v>
      </c>
    </row>
    <row r="3" spans="1:46" x14ac:dyDescent="0.25">
      <c r="A3" s="1">
        <v>900076101</v>
      </c>
      <c r="B3" s="1" t="s">
        <v>8</v>
      </c>
      <c r="C3" s="1" t="s">
        <v>9</v>
      </c>
      <c r="D3" s="1">
        <v>14777</v>
      </c>
      <c r="E3" s="1"/>
      <c r="F3" s="1"/>
      <c r="G3" s="1"/>
      <c r="H3" s="1" t="s">
        <v>57</v>
      </c>
      <c r="I3" s="1" t="s">
        <v>58</v>
      </c>
      <c r="J3" s="5">
        <v>44819</v>
      </c>
      <c r="K3" s="12">
        <v>619360</v>
      </c>
      <c r="L3" s="12">
        <v>619360</v>
      </c>
      <c r="M3" s="1" t="s">
        <v>59</v>
      </c>
      <c r="N3" s="1" t="s">
        <v>81</v>
      </c>
      <c r="O3" s="1"/>
      <c r="P3" s="1"/>
      <c r="Q3" s="1"/>
      <c r="R3" s="1"/>
      <c r="S3" s="1"/>
      <c r="T3" s="1" t="s">
        <v>60</v>
      </c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5">
        <v>44819</v>
      </c>
      <c r="AK3" s="1"/>
      <c r="AL3" s="1"/>
      <c r="AM3" s="1"/>
      <c r="AN3" s="1"/>
      <c r="AO3" s="1"/>
      <c r="AP3" s="1"/>
      <c r="AQ3" s="1"/>
      <c r="AR3" s="1"/>
      <c r="AS3" s="1"/>
      <c r="AT3" s="1">
        <v>20221027</v>
      </c>
    </row>
    <row r="4" spans="1:46" x14ac:dyDescent="0.25">
      <c r="A4" s="1">
        <v>900076101</v>
      </c>
      <c r="B4" s="1" t="s">
        <v>8</v>
      </c>
      <c r="C4" s="1" t="s">
        <v>9</v>
      </c>
      <c r="D4" s="1">
        <v>14780</v>
      </c>
      <c r="E4" s="1"/>
      <c r="F4" s="1"/>
      <c r="G4" s="1"/>
      <c r="H4" s="1" t="s">
        <v>61</v>
      </c>
      <c r="I4" s="1" t="s">
        <v>62</v>
      </c>
      <c r="J4" s="5">
        <v>44810</v>
      </c>
      <c r="K4" s="12">
        <v>39733</v>
      </c>
      <c r="L4" s="12">
        <v>39733</v>
      </c>
      <c r="M4" s="1" t="s">
        <v>59</v>
      </c>
      <c r="N4" s="1" t="s">
        <v>81</v>
      </c>
      <c r="O4" s="1"/>
      <c r="P4" s="1"/>
      <c r="Q4" s="1"/>
      <c r="R4" s="1"/>
      <c r="S4" s="1"/>
      <c r="T4" s="1" t="s">
        <v>60</v>
      </c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5">
        <v>44819</v>
      </c>
      <c r="AK4" s="1"/>
      <c r="AL4" s="1"/>
      <c r="AM4" s="1"/>
      <c r="AN4" s="1"/>
      <c r="AO4" s="1"/>
      <c r="AP4" s="1"/>
      <c r="AQ4" s="1"/>
      <c r="AR4" s="1"/>
      <c r="AS4" s="1"/>
      <c r="AT4" s="1">
        <v>20221027</v>
      </c>
    </row>
    <row r="5" spans="1:46" x14ac:dyDescent="0.25">
      <c r="A5" s="1">
        <v>900076101</v>
      </c>
      <c r="B5" s="1" t="s">
        <v>8</v>
      </c>
      <c r="C5" s="1" t="s">
        <v>9</v>
      </c>
      <c r="D5" s="1">
        <v>14783</v>
      </c>
      <c r="E5" s="1"/>
      <c r="F5" s="1"/>
      <c r="G5" s="1"/>
      <c r="H5" s="1" t="s">
        <v>63</v>
      </c>
      <c r="I5" s="1" t="s">
        <v>64</v>
      </c>
      <c r="J5" s="5">
        <v>44810</v>
      </c>
      <c r="K5" s="12">
        <v>39733</v>
      </c>
      <c r="L5" s="12">
        <v>39733</v>
      </c>
      <c r="M5" s="1" t="s">
        <v>59</v>
      </c>
      <c r="N5" s="1" t="s">
        <v>81</v>
      </c>
      <c r="O5" s="1"/>
      <c r="P5" s="1"/>
      <c r="Q5" s="1"/>
      <c r="R5" s="1"/>
      <c r="S5" s="1"/>
      <c r="T5" s="1" t="s">
        <v>60</v>
      </c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5">
        <v>44819</v>
      </c>
      <c r="AK5" s="1"/>
      <c r="AL5" s="1"/>
      <c r="AM5" s="1"/>
      <c r="AN5" s="1"/>
      <c r="AO5" s="1"/>
      <c r="AP5" s="1"/>
      <c r="AQ5" s="1"/>
      <c r="AR5" s="1"/>
      <c r="AS5" s="1"/>
      <c r="AT5" s="1">
        <v>20221027</v>
      </c>
    </row>
    <row r="6" spans="1:46" x14ac:dyDescent="0.25">
      <c r="A6" s="1">
        <v>900076101</v>
      </c>
      <c r="B6" s="1" t="s">
        <v>8</v>
      </c>
      <c r="C6" s="1" t="s">
        <v>9</v>
      </c>
      <c r="D6" s="1">
        <v>14786</v>
      </c>
      <c r="E6" s="1"/>
      <c r="F6" s="1"/>
      <c r="G6" s="1"/>
      <c r="H6" s="1" t="s">
        <v>65</v>
      </c>
      <c r="I6" s="1" t="s">
        <v>66</v>
      </c>
      <c r="J6" s="5">
        <v>44810</v>
      </c>
      <c r="K6" s="12">
        <v>619360</v>
      </c>
      <c r="L6" s="12">
        <v>619360</v>
      </c>
      <c r="M6" s="1" t="s">
        <v>59</v>
      </c>
      <c r="N6" s="1" t="s">
        <v>81</v>
      </c>
      <c r="O6" s="1"/>
      <c r="P6" s="1"/>
      <c r="Q6" s="1"/>
      <c r="R6" s="1"/>
      <c r="S6" s="1"/>
      <c r="T6" s="1" t="s">
        <v>60</v>
      </c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5">
        <v>44819</v>
      </c>
      <c r="AK6" s="1"/>
      <c r="AL6" s="1"/>
      <c r="AM6" s="1"/>
      <c r="AN6" s="1"/>
      <c r="AO6" s="1"/>
      <c r="AP6" s="1"/>
      <c r="AQ6" s="1"/>
      <c r="AR6" s="1"/>
      <c r="AS6" s="1"/>
      <c r="AT6" s="1">
        <v>20221027</v>
      </c>
    </row>
    <row r="7" spans="1:46" x14ac:dyDescent="0.25">
      <c r="A7" s="1">
        <v>900076101</v>
      </c>
      <c r="B7" s="1" t="s">
        <v>8</v>
      </c>
      <c r="C7" s="1" t="s">
        <v>9</v>
      </c>
      <c r="D7" s="1">
        <v>14798</v>
      </c>
      <c r="E7" s="1"/>
      <c r="F7" s="1"/>
      <c r="G7" s="1"/>
      <c r="H7" s="1" t="s">
        <v>67</v>
      </c>
      <c r="I7" s="1" t="s">
        <v>68</v>
      </c>
      <c r="J7" s="5">
        <v>44811</v>
      </c>
      <c r="K7" s="12">
        <v>774200</v>
      </c>
      <c r="L7" s="12">
        <v>774200</v>
      </c>
      <c r="M7" s="1" t="s">
        <v>59</v>
      </c>
      <c r="N7" s="1" t="s">
        <v>81</v>
      </c>
      <c r="O7" s="1"/>
      <c r="P7" s="1"/>
      <c r="Q7" s="1"/>
      <c r="R7" s="1"/>
      <c r="S7" s="1"/>
      <c r="T7" s="1" t="s">
        <v>60</v>
      </c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5">
        <v>44819</v>
      </c>
      <c r="AK7" s="1"/>
      <c r="AL7" s="1"/>
      <c r="AM7" s="1"/>
      <c r="AN7" s="1"/>
      <c r="AO7" s="1"/>
      <c r="AP7" s="1"/>
      <c r="AQ7" s="1"/>
      <c r="AR7" s="1"/>
      <c r="AS7" s="1"/>
      <c r="AT7" s="1">
        <v>20221027</v>
      </c>
    </row>
    <row r="8" spans="1:46" x14ac:dyDescent="0.25">
      <c r="A8" s="1">
        <v>900076101</v>
      </c>
      <c r="B8" s="1" t="s">
        <v>8</v>
      </c>
      <c r="C8" s="1" t="s">
        <v>9</v>
      </c>
      <c r="D8" s="1">
        <v>14801</v>
      </c>
      <c r="E8" s="1"/>
      <c r="F8" s="1"/>
      <c r="G8" s="1"/>
      <c r="H8" s="1" t="s">
        <v>69</v>
      </c>
      <c r="I8" s="1" t="s">
        <v>70</v>
      </c>
      <c r="J8" s="5">
        <v>44811</v>
      </c>
      <c r="K8" s="12">
        <v>774200</v>
      </c>
      <c r="L8" s="12">
        <v>774200</v>
      </c>
      <c r="M8" s="1" t="s">
        <v>59</v>
      </c>
      <c r="N8" s="1" t="s">
        <v>81</v>
      </c>
      <c r="O8" s="1"/>
      <c r="P8" s="1"/>
      <c r="Q8" s="1"/>
      <c r="R8" s="1"/>
      <c r="S8" s="1"/>
      <c r="T8" s="1" t="s">
        <v>60</v>
      </c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5">
        <v>44819</v>
      </c>
      <c r="AK8" s="1"/>
      <c r="AL8" s="1"/>
      <c r="AM8" s="1"/>
      <c r="AN8" s="1"/>
      <c r="AO8" s="1"/>
      <c r="AP8" s="1"/>
      <c r="AQ8" s="1"/>
      <c r="AR8" s="1"/>
      <c r="AS8" s="1"/>
      <c r="AT8" s="1">
        <v>20221027</v>
      </c>
    </row>
    <row r="9" spans="1:46" x14ac:dyDescent="0.25">
      <c r="A9" s="1">
        <v>900076101</v>
      </c>
      <c r="B9" s="1" t="s">
        <v>8</v>
      </c>
      <c r="C9" s="1" t="s">
        <v>9</v>
      </c>
      <c r="D9" s="1">
        <v>14882</v>
      </c>
      <c r="E9" s="1"/>
      <c r="F9" s="1"/>
      <c r="G9" s="1"/>
      <c r="H9" s="1" t="s">
        <v>71</v>
      </c>
      <c r="I9" s="1" t="s">
        <v>72</v>
      </c>
      <c r="J9" s="5">
        <v>44812</v>
      </c>
      <c r="K9" s="12">
        <v>154840</v>
      </c>
      <c r="L9" s="12">
        <v>154840</v>
      </c>
      <c r="M9" s="1" t="s">
        <v>59</v>
      </c>
      <c r="N9" s="1" t="s">
        <v>81</v>
      </c>
      <c r="O9" s="1"/>
      <c r="P9" s="1"/>
      <c r="Q9" s="1"/>
      <c r="R9" s="1"/>
      <c r="S9" s="1"/>
      <c r="T9" s="1" t="s">
        <v>60</v>
      </c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5">
        <v>44819</v>
      </c>
      <c r="AK9" s="1"/>
      <c r="AL9" s="1"/>
      <c r="AM9" s="1"/>
      <c r="AN9" s="1"/>
      <c r="AO9" s="1"/>
      <c r="AP9" s="1"/>
      <c r="AQ9" s="1"/>
      <c r="AR9" s="1"/>
      <c r="AS9" s="1"/>
      <c r="AT9" s="1">
        <v>20221027</v>
      </c>
    </row>
    <row r="10" spans="1:46" x14ac:dyDescent="0.25">
      <c r="A10" s="1">
        <v>900076101</v>
      </c>
      <c r="B10" s="1" t="s">
        <v>8</v>
      </c>
      <c r="C10" s="1" t="s">
        <v>9</v>
      </c>
      <c r="D10" s="1">
        <v>14888</v>
      </c>
      <c r="E10" s="1"/>
      <c r="F10" s="1"/>
      <c r="G10" s="1"/>
      <c r="H10" s="1" t="s">
        <v>73</v>
      </c>
      <c r="I10" s="1" t="s">
        <v>74</v>
      </c>
      <c r="J10" s="5">
        <v>44812</v>
      </c>
      <c r="K10" s="12">
        <v>154840</v>
      </c>
      <c r="L10" s="12">
        <v>154840</v>
      </c>
      <c r="M10" s="1" t="s">
        <v>59</v>
      </c>
      <c r="N10" s="1" t="s">
        <v>81</v>
      </c>
      <c r="O10" s="1"/>
      <c r="P10" s="1"/>
      <c r="Q10" s="1"/>
      <c r="R10" s="1"/>
      <c r="S10" s="1"/>
      <c r="T10" s="1" t="s">
        <v>60</v>
      </c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5">
        <v>44819</v>
      </c>
      <c r="AK10" s="1"/>
      <c r="AL10" s="1"/>
      <c r="AM10" s="1"/>
      <c r="AN10" s="1"/>
      <c r="AO10" s="1"/>
      <c r="AP10" s="1"/>
      <c r="AQ10" s="1"/>
      <c r="AR10" s="1"/>
      <c r="AS10" s="1"/>
      <c r="AT10" s="1">
        <v>20221027</v>
      </c>
    </row>
    <row r="11" spans="1:46" x14ac:dyDescent="0.25">
      <c r="A11" s="1">
        <v>900076101</v>
      </c>
      <c r="B11" s="1" t="s">
        <v>8</v>
      </c>
      <c r="C11" s="1" t="s">
        <v>9</v>
      </c>
      <c r="D11" s="1">
        <v>14891</v>
      </c>
      <c r="E11" s="1"/>
      <c r="F11" s="1"/>
      <c r="G11" s="1"/>
      <c r="H11" s="1" t="s">
        <v>75</v>
      </c>
      <c r="I11" s="1" t="s">
        <v>76</v>
      </c>
      <c r="J11" s="5">
        <v>44812</v>
      </c>
      <c r="K11" s="12">
        <v>154840</v>
      </c>
      <c r="L11" s="12">
        <v>154840</v>
      </c>
      <c r="M11" s="1" t="s">
        <v>59</v>
      </c>
      <c r="N11" s="1" t="s">
        <v>81</v>
      </c>
      <c r="O11" s="1"/>
      <c r="P11" s="1"/>
      <c r="Q11" s="1"/>
      <c r="R11" s="1"/>
      <c r="S11" s="1"/>
      <c r="T11" s="1" t="s">
        <v>60</v>
      </c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5">
        <v>44819</v>
      </c>
      <c r="AK11" s="1"/>
      <c r="AL11" s="1"/>
      <c r="AM11" s="1"/>
      <c r="AN11" s="1"/>
      <c r="AO11" s="1"/>
      <c r="AP11" s="1"/>
      <c r="AQ11" s="1"/>
      <c r="AR11" s="1"/>
      <c r="AS11" s="1"/>
      <c r="AT11" s="1">
        <v>20221027</v>
      </c>
    </row>
    <row r="12" spans="1:46" x14ac:dyDescent="0.25">
      <c r="A12" s="1">
        <v>900076101</v>
      </c>
      <c r="B12" s="1" t="s">
        <v>8</v>
      </c>
      <c r="C12" s="1" t="s">
        <v>9</v>
      </c>
      <c r="D12" s="1">
        <v>14895</v>
      </c>
      <c r="E12" s="1"/>
      <c r="F12" s="1"/>
      <c r="G12" s="1"/>
      <c r="H12" s="1" t="s">
        <v>77</v>
      </c>
      <c r="I12" s="1" t="s">
        <v>78</v>
      </c>
      <c r="J12" s="5">
        <v>44812</v>
      </c>
      <c r="K12" s="12">
        <v>154840</v>
      </c>
      <c r="L12" s="12">
        <v>154840</v>
      </c>
      <c r="M12" s="1" t="s">
        <v>59</v>
      </c>
      <c r="N12" s="1" t="s">
        <v>81</v>
      </c>
      <c r="O12" s="1"/>
      <c r="P12" s="1"/>
      <c r="Q12" s="1"/>
      <c r="R12" s="1"/>
      <c r="S12" s="1"/>
      <c r="T12" s="1" t="s">
        <v>60</v>
      </c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5">
        <v>44819</v>
      </c>
      <c r="AK12" s="1"/>
      <c r="AL12" s="1"/>
      <c r="AM12" s="1"/>
      <c r="AN12" s="1"/>
      <c r="AO12" s="1"/>
      <c r="AP12" s="1"/>
      <c r="AQ12" s="1"/>
      <c r="AR12" s="1"/>
      <c r="AS12" s="1"/>
      <c r="AT12" s="1">
        <v>20221027</v>
      </c>
    </row>
    <row r="13" spans="1:46" x14ac:dyDescent="0.25">
      <c r="A13" s="1">
        <v>900076101</v>
      </c>
      <c r="B13" s="1" t="s">
        <v>8</v>
      </c>
      <c r="C13" s="1" t="s">
        <v>9</v>
      </c>
      <c r="D13" s="1">
        <v>14898</v>
      </c>
      <c r="E13" s="1"/>
      <c r="F13" s="1"/>
      <c r="G13" s="1"/>
      <c r="H13" s="1" t="s">
        <v>79</v>
      </c>
      <c r="I13" s="1" t="s">
        <v>80</v>
      </c>
      <c r="J13" s="5">
        <v>44813</v>
      </c>
      <c r="K13" s="12">
        <v>154840</v>
      </c>
      <c r="L13" s="12">
        <v>154840</v>
      </c>
      <c r="M13" s="1" t="s">
        <v>59</v>
      </c>
      <c r="N13" s="1" t="s">
        <v>81</v>
      </c>
      <c r="O13" s="1"/>
      <c r="P13" s="1"/>
      <c r="Q13" s="1"/>
      <c r="R13" s="1"/>
      <c r="S13" s="1"/>
      <c r="T13" s="1" t="s">
        <v>60</v>
      </c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5">
        <v>44819</v>
      </c>
      <c r="AK13" s="1"/>
      <c r="AL13" s="1"/>
      <c r="AM13" s="1"/>
      <c r="AN13" s="1"/>
      <c r="AO13" s="1"/>
      <c r="AP13" s="1"/>
      <c r="AQ13" s="1"/>
      <c r="AR13" s="1"/>
      <c r="AS13" s="1"/>
      <c r="AT13" s="1">
        <v>20221027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C0F3FD-6751-4DAC-8CA9-8BE47CCB56D0}">
  <dimension ref="B1:J41"/>
  <sheetViews>
    <sheetView showGridLines="0" tabSelected="1" topLeftCell="A12" zoomScale="90" zoomScaleNormal="90" zoomScaleSheetLayoutView="100" workbookViewId="0">
      <selection activeCell="L27" sqref="L27"/>
    </sheetView>
  </sheetViews>
  <sheetFormatPr baseColWidth="10" defaultRowHeight="12.75" x14ac:dyDescent="0.2"/>
  <cols>
    <col min="1" max="1" width="1" style="22" customWidth="1"/>
    <col min="2" max="2" width="11.42578125" style="22"/>
    <col min="3" max="3" width="17.5703125" style="22" customWidth="1"/>
    <col min="4" max="4" width="11.5703125" style="22" customWidth="1"/>
    <col min="5" max="8" width="11.42578125" style="22"/>
    <col min="9" max="9" width="22.5703125" style="22" customWidth="1"/>
    <col min="10" max="10" width="14" style="22" customWidth="1"/>
    <col min="11" max="16384" width="11.42578125" style="22"/>
  </cols>
  <sheetData>
    <row r="1" spans="2:10" ht="6" customHeight="1" thickBot="1" x14ac:dyDescent="0.25"/>
    <row r="2" spans="2:10" ht="19.5" customHeight="1" x14ac:dyDescent="0.2">
      <c r="B2" s="23"/>
      <c r="C2" s="24"/>
      <c r="D2" s="25" t="s">
        <v>86</v>
      </c>
      <c r="E2" s="26"/>
      <c r="F2" s="26"/>
      <c r="G2" s="26"/>
      <c r="H2" s="26"/>
      <c r="I2" s="27"/>
      <c r="J2" s="28" t="s">
        <v>87</v>
      </c>
    </row>
    <row r="3" spans="2:10" ht="13.5" thickBot="1" x14ac:dyDescent="0.25">
      <c r="B3" s="29"/>
      <c r="C3" s="30"/>
      <c r="D3" s="31"/>
      <c r="E3" s="32"/>
      <c r="F3" s="32"/>
      <c r="G3" s="32"/>
      <c r="H3" s="32"/>
      <c r="I3" s="33"/>
      <c r="J3" s="34"/>
    </row>
    <row r="4" spans="2:10" x14ac:dyDescent="0.2">
      <c r="B4" s="29"/>
      <c r="C4" s="30"/>
      <c r="D4" s="25" t="s">
        <v>88</v>
      </c>
      <c r="E4" s="26"/>
      <c r="F4" s="26"/>
      <c r="G4" s="26"/>
      <c r="H4" s="26"/>
      <c r="I4" s="27"/>
      <c r="J4" s="28" t="s">
        <v>89</v>
      </c>
    </row>
    <row r="5" spans="2:10" x14ac:dyDescent="0.2">
      <c r="B5" s="29"/>
      <c r="C5" s="30"/>
      <c r="D5" s="35"/>
      <c r="E5" s="36"/>
      <c r="F5" s="36"/>
      <c r="G5" s="36"/>
      <c r="H5" s="36"/>
      <c r="I5" s="37"/>
      <c r="J5" s="38"/>
    </row>
    <row r="6" spans="2:10" ht="13.5" thickBot="1" x14ac:dyDescent="0.25">
      <c r="B6" s="39"/>
      <c r="C6" s="40"/>
      <c r="D6" s="31"/>
      <c r="E6" s="32"/>
      <c r="F6" s="32"/>
      <c r="G6" s="32"/>
      <c r="H6" s="32"/>
      <c r="I6" s="33"/>
      <c r="J6" s="34"/>
    </row>
    <row r="7" spans="2:10" x14ac:dyDescent="0.2">
      <c r="B7" s="41"/>
      <c r="J7" s="42"/>
    </row>
    <row r="8" spans="2:10" x14ac:dyDescent="0.2">
      <c r="B8" s="41"/>
      <c r="J8" s="42"/>
    </row>
    <row r="9" spans="2:10" x14ac:dyDescent="0.2">
      <c r="B9" s="41"/>
      <c r="J9" s="42"/>
    </row>
    <row r="10" spans="2:10" x14ac:dyDescent="0.2">
      <c r="B10" s="41"/>
      <c r="C10" s="43" t="s">
        <v>111</v>
      </c>
      <c r="E10" s="44"/>
      <c r="J10" s="42"/>
    </row>
    <row r="11" spans="2:10" x14ac:dyDescent="0.2">
      <c r="B11" s="41"/>
      <c r="J11" s="42"/>
    </row>
    <row r="12" spans="2:10" x14ac:dyDescent="0.2">
      <c r="B12" s="41"/>
      <c r="C12" s="43" t="s">
        <v>109</v>
      </c>
      <c r="J12" s="42"/>
    </row>
    <row r="13" spans="2:10" x14ac:dyDescent="0.2">
      <c r="B13" s="41"/>
      <c r="C13" s="43" t="s">
        <v>110</v>
      </c>
      <c r="J13" s="42"/>
    </row>
    <row r="14" spans="2:10" x14ac:dyDescent="0.2">
      <c r="B14" s="41"/>
      <c r="J14" s="42"/>
    </row>
    <row r="15" spans="2:10" x14ac:dyDescent="0.2">
      <c r="B15" s="41"/>
      <c r="C15" s="22" t="s">
        <v>113</v>
      </c>
      <c r="J15" s="42"/>
    </row>
    <row r="16" spans="2:10" x14ac:dyDescent="0.2">
      <c r="B16" s="41"/>
      <c r="C16" s="45"/>
      <c r="J16" s="42"/>
    </row>
    <row r="17" spans="2:10" x14ac:dyDescent="0.2">
      <c r="B17" s="41"/>
      <c r="C17" s="22" t="s">
        <v>112</v>
      </c>
      <c r="D17" s="44"/>
      <c r="H17" s="46" t="s">
        <v>90</v>
      </c>
      <c r="I17" s="46" t="s">
        <v>91</v>
      </c>
      <c r="J17" s="42"/>
    </row>
    <row r="18" spans="2:10" x14ac:dyDescent="0.2">
      <c r="B18" s="41"/>
      <c r="C18" s="43" t="s">
        <v>92</v>
      </c>
      <c r="D18" s="43"/>
      <c r="E18" s="43"/>
      <c r="F18" s="43"/>
      <c r="H18" s="47">
        <v>11</v>
      </c>
      <c r="I18" s="48">
        <v>3640786</v>
      </c>
      <c r="J18" s="42"/>
    </row>
    <row r="19" spans="2:10" x14ac:dyDescent="0.2">
      <c r="B19" s="41"/>
      <c r="C19" s="22" t="s">
        <v>93</v>
      </c>
      <c r="H19" s="49">
        <v>0</v>
      </c>
      <c r="I19" s="50">
        <v>0</v>
      </c>
      <c r="J19" s="42"/>
    </row>
    <row r="20" spans="2:10" x14ac:dyDescent="0.2">
      <c r="B20" s="41"/>
      <c r="C20" s="22" t="s">
        <v>94</v>
      </c>
      <c r="H20" s="49">
        <v>0</v>
      </c>
      <c r="I20" s="50">
        <v>0</v>
      </c>
      <c r="J20" s="42"/>
    </row>
    <row r="21" spans="2:10" x14ac:dyDescent="0.2">
      <c r="B21" s="41"/>
      <c r="C21" s="22" t="s">
        <v>95</v>
      </c>
      <c r="H21" s="49">
        <v>0</v>
      </c>
      <c r="I21" s="51">
        <v>0</v>
      </c>
      <c r="J21" s="42"/>
    </row>
    <row r="22" spans="2:10" x14ac:dyDescent="0.2">
      <c r="B22" s="41"/>
      <c r="C22" s="22" t="s">
        <v>96</v>
      </c>
      <c r="H22" s="49">
        <v>0</v>
      </c>
      <c r="I22" s="50">
        <v>0</v>
      </c>
      <c r="J22" s="42"/>
    </row>
    <row r="23" spans="2:10" ht="13.5" thickBot="1" x14ac:dyDescent="0.25">
      <c r="B23" s="41"/>
      <c r="C23" s="22" t="s">
        <v>97</v>
      </c>
      <c r="H23" s="52">
        <v>0</v>
      </c>
      <c r="I23" s="53">
        <v>0</v>
      </c>
      <c r="J23" s="42"/>
    </row>
    <row r="24" spans="2:10" x14ac:dyDescent="0.2">
      <c r="B24" s="41"/>
      <c r="C24" s="43" t="s">
        <v>98</v>
      </c>
      <c r="D24" s="43"/>
      <c r="E24" s="43"/>
      <c r="F24" s="43"/>
      <c r="H24" s="47">
        <f>H19+H20+H21+H22+H23</f>
        <v>0</v>
      </c>
      <c r="I24" s="54">
        <f>I19+I20+I21+I22+I23</f>
        <v>0</v>
      </c>
      <c r="J24" s="42"/>
    </row>
    <row r="25" spans="2:10" x14ac:dyDescent="0.2">
      <c r="B25" s="41"/>
      <c r="C25" s="22" t="s">
        <v>99</v>
      </c>
      <c r="H25" s="49">
        <v>11</v>
      </c>
      <c r="I25" s="50">
        <v>3640786</v>
      </c>
      <c r="J25" s="42"/>
    </row>
    <row r="26" spans="2:10" x14ac:dyDescent="0.2">
      <c r="B26" s="41"/>
      <c r="C26" s="22" t="s">
        <v>100</v>
      </c>
      <c r="H26" s="49">
        <v>0</v>
      </c>
      <c r="I26" s="50">
        <v>0</v>
      </c>
      <c r="J26" s="42"/>
    </row>
    <row r="27" spans="2:10" ht="13.5" thickBot="1" x14ac:dyDescent="0.25">
      <c r="B27" s="41"/>
      <c r="C27" s="22" t="s">
        <v>101</v>
      </c>
      <c r="H27" s="52">
        <v>0</v>
      </c>
      <c r="I27" s="53">
        <v>0</v>
      </c>
      <c r="J27" s="42"/>
    </row>
    <row r="28" spans="2:10" x14ac:dyDescent="0.2">
      <c r="B28" s="41"/>
      <c r="C28" s="43" t="s">
        <v>102</v>
      </c>
      <c r="D28" s="43"/>
      <c r="E28" s="43"/>
      <c r="F28" s="43"/>
      <c r="H28" s="47">
        <f>H25+H26+H27</f>
        <v>11</v>
      </c>
      <c r="I28" s="54">
        <f>I25+I26+I27</f>
        <v>3640786</v>
      </c>
      <c r="J28" s="42"/>
    </row>
    <row r="29" spans="2:10" ht="13.5" thickBot="1" x14ac:dyDescent="0.25">
      <c r="B29" s="41"/>
      <c r="C29" s="22" t="s">
        <v>103</v>
      </c>
      <c r="D29" s="43"/>
      <c r="E29" s="43"/>
      <c r="F29" s="43"/>
      <c r="H29" s="52">
        <v>0</v>
      </c>
      <c r="I29" s="53">
        <v>0</v>
      </c>
      <c r="J29" s="42"/>
    </row>
    <row r="30" spans="2:10" x14ac:dyDescent="0.2">
      <c r="B30" s="41"/>
      <c r="C30" s="43" t="s">
        <v>104</v>
      </c>
      <c r="D30" s="43"/>
      <c r="E30" s="43"/>
      <c r="F30" s="43"/>
      <c r="H30" s="49">
        <f>H29</f>
        <v>0</v>
      </c>
      <c r="I30" s="50">
        <f>I29</f>
        <v>0</v>
      </c>
      <c r="J30" s="42"/>
    </row>
    <row r="31" spans="2:10" x14ac:dyDescent="0.2">
      <c r="B31" s="41"/>
      <c r="C31" s="43"/>
      <c r="D31" s="43"/>
      <c r="E31" s="43"/>
      <c r="F31" s="43"/>
      <c r="H31" s="55"/>
      <c r="I31" s="54"/>
      <c r="J31" s="42"/>
    </row>
    <row r="32" spans="2:10" ht="13.5" thickBot="1" x14ac:dyDescent="0.25">
      <c r="B32" s="41"/>
      <c r="C32" s="43" t="s">
        <v>105</v>
      </c>
      <c r="D32" s="43"/>
      <c r="H32" s="56">
        <f>H24+H28+H30</f>
        <v>11</v>
      </c>
      <c r="I32" s="57">
        <f>I24+I28+I30</f>
        <v>3640786</v>
      </c>
      <c r="J32" s="42"/>
    </row>
    <row r="33" spans="2:10" ht="13.5" thickTop="1" x14ac:dyDescent="0.2">
      <c r="B33" s="41"/>
      <c r="C33" s="43"/>
      <c r="D33" s="43"/>
      <c r="H33" s="58"/>
      <c r="I33" s="50"/>
      <c r="J33" s="42"/>
    </row>
    <row r="34" spans="2:10" x14ac:dyDescent="0.2">
      <c r="B34" s="41"/>
      <c r="G34" s="58"/>
      <c r="H34" s="58"/>
      <c r="I34" s="58"/>
      <c r="J34" s="42"/>
    </row>
    <row r="35" spans="2:10" x14ac:dyDescent="0.2">
      <c r="B35" s="41"/>
      <c r="G35" s="58"/>
      <c r="H35" s="58"/>
      <c r="I35" s="58"/>
      <c r="J35" s="42"/>
    </row>
    <row r="36" spans="2:10" x14ac:dyDescent="0.2">
      <c r="B36" s="41"/>
      <c r="G36" s="58"/>
      <c r="H36" s="58"/>
      <c r="I36" s="58"/>
      <c r="J36" s="42"/>
    </row>
    <row r="37" spans="2:10" ht="13.5" thickBot="1" x14ac:dyDescent="0.25">
      <c r="B37" s="41"/>
      <c r="C37" s="59"/>
      <c r="D37" s="59"/>
      <c r="G37" s="60" t="s">
        <v>106</v>
      </c>
      <c r="H37" s="59"/>
      <c r="I37" s="58"/>
      <c r="J37" s="42"/>
    </row>
    <row r="38" spans="2:10" ht="4.5" customHeight="1" x14ac:dyDescent="0.2">
      <c r="B38" s="41"/>
      <c r="C38" s="58"/>
      <c r="D38" s="58"/>
      <c r="G38" s="58"/>
      <c r="H38" s="58"/>
      <c r="I38" s="58"/>
      <c r="J38" s="42"/>
    </row>
    <row r="39" spans="2:10" x14ac:dyDescent="0.2">
      <c r="B39" s="41"/>
      <c r="C39" s="43" t="s">
        <v>107</v>
      </c>
      <c r="G39" s="61" t="s">
        <v>108</v>
      </c>
      <c r="H39" s="58"/>
      <c r="I39" s="58"/>
      <c r="J39" s="42"/>
    </row>
    <row r="40" spans="2:10" x14ac:dyDescent="0.2">
      <c r="B40" s="41"/>
      <c r="G40" s="58"/>
      <c r="H40" s="58"/>
      <c r="I40" s="58"/>
      <c r="J40" s="42"/>
    </row>
    <row r="41" spans="2:10" ht="18.75" customHeight="1" thickBot="1" x14ac:dyDescent="0.25">
      <c r="B41" s="62"/>
      <c r="C41" s="63"/>
      <c r="D41" s="63"/>
      <c r="E41" s="63"/>
      <c r="F41" s="63"/>
      <c r="G41" s="59"/>
      <c r="H41" s="59"/>
      <c r="I41" s="59"/>
      <c r="J41" s="64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Diego Fernando Fernandez Valencia</cp:lastModifiedBy>
  <dcterms:created xsi:type="dcterms:W3CDTF">2022-06-01T14:39:12Z</dcterms:created>
  <dcterms:modified xsi:type="dcterms:W3CDTF">2022-11-25T22:31:16Z</dcterms:modified>
</cp:coreProperties>
</file>