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807591_SERVICIOS ESPECIALES DE SALUD -SES\"/>
    </mc:Choice>
  </mc:AlternateContent>
  <bookViews>
    <workbookView xWindow="0" yWindow="0" windowWidth="20490" windowHeight="7155" activeTab="3"/>
  </bookViews>
  <sheets>
    <sheet name="INFO IPS" sheetId="2" r:id="rId1"/>
    <sheet name="ESTADO DE CADA FACTURA" sheetId="3" r:id="rId2"/>
    <sheet name="TD" sheetId="5" r:id="rId3"/>
    <sheet name="FOR-CSA-018" sheetId="4" r:id="rId4"/>
  </sheets>
  <definedNames>
    <definedName name="_xlnm._FilterDatabase" localSheetId="1" hidden="1">'ESTADO DE CADA FACTURA'!$A$2:$AP$9</definedName>
  </definedNames>
  <calcPr calcId="152511"/>
  <pivotCaches>
    <pivotCache cacheId="4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4" l="1"/>
  <c r="H30" i="4"/>
  <c r="I28" i="4"/>
  <c r="H28" i="4"/>
  <c r="I24" i="4"/>
  <c r="I32" i="4" s="1"/>
  <c r="H24" i="4"/>
  <c r="H32" i="4" l="1"/>
  <c r="N11" i="2"/>
  <c r="N12" i="2"/>
  <c r="N13" i="2"/>
  <c r="N14" i="2"/>
  <c r="N15" i="2"/>
  <c r="N16" i="2"/>
  <c r="N17" i="2"/>
  <c r="N10" i="2"/>
</calcChain>
</file>

<file path=xl/sharedStrings.xml><?xml version="1.0" encoding="utf-8"?>
<sst xmlns="http://schemas.openxmlformats.org/spreadsheetml/2006/main" count="184" uniqueCount="135">
  <si>
    <t>Noviembre 29 de 2022</t>
  </si>
  <si>
    <t>SERVICIOS ESPECIALES DE SALUD - 890807591</t>
  </si>
  <si>
    <t>CARTERA POR EDADES AGRUPADO POR TERCERO</t>
  </si>
  <si>
    <r>
      <t xml:space="preserve">Tipo documento: </t>
    </r>
    <r>
      <rPr>
        <sz val="8"/>
        <color theme="1"/>
        <rFont val="Calibri"/>
        <family val="2"/>
        <scheme val="minor"/>
      </rPr>
      <t xml:space="preserve">NIT      </t>
    </r>
    <r>
      <rPr>
        <b/>
        <sz val="8"/>
        <color theme="1"/>
        <rFont val="Calibri"/>
        <family val="2"/>
        <scheme val="minor"/>
      </rPr>
      <t xml:space="preserve">Tercero: </t>
    </r>
    <r>
      <rPr>
        <sz val="8"/>
        <color theme="1"/>
        <rFont val="Calibri"/>
        <family val="2"/>
        <scheme val="minor"/>
      </rPr>
      <t xml:space="preserve">890303093      </t>
    </r>
    <r>
      <rPr>
        <b/>
        <sz val="8"/>
        <color theme="1"/>
        <rFont val="Calibri"/>
        <family val="2"/>
        <scheme val="minor"/>
      </rPr>
      <t xml:space="preserve">Nombre: </t>
    </r>
    <r>
      <rPr>
        <sz val="8"/>
        <color theme="1"/>
        <rFont val="Calibri"/>
        <family val="2"/>
        <scheme val="minor"/>
      </rPr>
      <t>CAJA DE COMPENSACION FAMILIAR DEL VALLE DEL CAUCA COMFENALCO VALLE .</t>
    </r>
  </si>
  <si>
    <r>
      <t>Fecha Corte:</t>
    </r>
    <r>
      <rPr>
        <sz val="8"/>
        <color theme="1"/>
        <rFont val="Calibri"/>
        <family val="2"/>
        <scheme val="minor"/>
      </rPr>
      <t>   29/11/2022</t>
    </r>
  </si>
  <si>
    <t>Factura</t>
  </si>
  <si>
    <t>Fecha</t>
  </si>
  <si>
    <t>Fec.Vencimiento</t>
  </si>
  <si>
    <t>Estado cartera</t>
  </si>
  <si>
    <t>Fec. Rad. Ent.</t>
  </si>
  <si>
    <t>Atraso</t>
  </si>
  <si>
    <t>Sin vencer</t>
  </si>
  <si>
    <t>R1 0-30</t>
  </si>
  <si>
    <t>R2 31-60</t>
  </si>
  <si>
    <t>R3 61-90</t>
  </si>
  <si>
    <t>R4 91-180</t>
  </si>
  <si>
    <t>R4 181-360</t>
  </si>
  <si>
    <t>R6 + a 360</t>
  </si>
  <si>
    <t>FE0000131133</t>
  </si>
  <si>
    <t>RADICADA ENTIDAD</t>
  </si>
  <si>
    <t>FE0000131298</t>
  </si>
  <si>
    <t>FE0000150634</t>
  </si>
  <si>
    <t>FE0000182410</t>
  </si>
  <si>
    <t>FE0000190927</t>
  </si>
  <si>
    <t>FE0000200185</t>
  </si>
  <si>
    <t>FE0000253560</t>
  </si>
  <si>
    <t>SIN RADICAR</t>
  </si>
  <si>
    <t>Total cuentas por cobrar:</t>
  </si>
  <si>
    <t>Total Informe</t>
  </si>
  <si>
    <t>Anticipos</t>
  </si>
  <si>
    <t>R5 181-360</t>
  </si>
  <si>
    <t>TOTAL</t>
  </si>
  <si>
    <t>NIT   890303093    CAJA DE COMPENSACION FAMILIAR DEL VALLE DEL CAUCA COMFENALCO VALLE .</t>
  </si>
  <si>
    <t>FOR-CSA-018</t>
  </si>
  <si>
    <t>HOJA 1 DE 2</t>
  </si>
  <si>
    <t>RESUMEN DE CARTERA REVISADA POR LA EPS</t>
  </si>
  <si>
    <t>VERSION 1</t>
  </si>
  <si>
    <t>SANTIAGO DE CALI , DICIEMBRE 06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</si>
  <si>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</si>
  <si>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</si>
  <si>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</si>
  <si>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</si>
  <si>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</si>
  <si>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</si>
  <si>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</si>
  <si>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</si>
  <si>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</si>
  <si>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</si>
  <si>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</si>
  <si>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</si>
  <si>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</si>
  <si>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</si>
  <si>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</si>
  <si>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</si>
  <si>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</si>
  <si>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</si>
  <si>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</si>
  <si>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</si>
  <si>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</si>
  <si>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</si>
  <si>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</si>
  <si>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</si>
  <si>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</si>
  <si>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</si>
  <si>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</si>
  <si>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</si>
  <si>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</si>
  <si>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</si>
  <si>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</si>
  <si>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</si>
  <si>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DICIEMBRE 06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</si>
  <si>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</si>
  <si>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</si>
  <si>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</si>
  <si>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</si>
  <si>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</si>
  <si>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</si>
  <si>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</si>
  <si>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</si>
  <si>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</si>
  <si>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</si>
  <si>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</si>
  <si>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</si>
  <si>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</si>
  <si>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</si>
  <si>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</si>
  <si>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</si>
  <si>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</si>
  <si>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</si>
  <si>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</si>
  <si>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</si>
  <si>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</si>
  <si>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</si>
  <si>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</si>
  <si>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</si>
  <si>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</si>
  <si>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</si>
  <si>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</si>
  <si>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</si>
  <si>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</si>
  <si>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SERVICIOS ESPECIALES DE SALUD -SES.</t>
  </si>
  <si>
    <t>FE</t>
  </si>
  <si>
    <t>FE_150634</t>
  </si>
  <si>
    <t>890807591_FE_150634</t>
  </si>
  <si>
    <t>A)Factura no radicada en ERP</t>
  </si>
  <si>
    <t>no_cruza</t>
  </si>
  <si>
    <t>FE_253560</t>
  </si>
  <si>
    <t>890807591_FE_253560</t>
  </si>
  <si>
    <t>FE_131133</t>
  </si>
  <si>
    <t>890807591_FE_131133</t>
  </si>
  <si>
    <t>B)Factura sin saldo ERP</t>
  </si>
  <si>
    <t>OK</t>
  </si>
  <si>
    <t>FE_131298</t>
  </si>
  <si>
    <t>890807591_FE_131298</t>
  </si>
  <si>
    <t>FE_190927</t>
  </si>
  <si>
    <t>890807591_FE_190927</t>
  </si>
  <si>
    <t>FE_200185</t>
  </si>
  <si>
    <t>890807591_FE_200185</t>
  </si>
  <si>
    <t>C)Glosas total pendiente por respuesta de IPS</t>
  </si>
  <si>
    <t>FACTURA DEVUELTA</t>
  </si>
  <si>
    <t>DEVOLUCION</t>
  </si>
  <si>
    <t xml:space="preserve">AUT_DEVOLUCION DE FACTURA CON SOPORTES COMPLETOS; 1.NO SE EVIDENCIA AUTORIZACIN PARA LOS SERVICIOS FACTURADOS.          2.LAS LINEA DE ATENCION DE URGECIAS 018000185462 (servicio 2 4 horas)  3168341823 (servicio 24 horas) CORREO ELECTRONICOautorizacionescap@epsdelagente.com.co EGRESOS HOSPITALARIOS capautorizaciones@epsdelagente.com.co                       3. UNA VEZ SOLICITADA LA AUTORIZACION PRESENTAR NUEVAMEMTE.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</si>
  <si>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</t>
  </si>
  <si>
    <t>SI</t>
  </si>
  <si>
    <t>FE_182410</t>
  </si>
  <si>
    <t>890807591_FE_182410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</si>
  <si>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</si>
  <si>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</si>
  <si>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</si>
  <si>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</si>
  <si>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</si>
  <si>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</si>
  <si>
    <t>Señores : SERVICIOS ESPECIALES DE SALUD -SES.</t>
  </si>
  <si>
    <t>NIT: 890807591</t>
  </si>
  <si>
    <t>A continuacion me permito remitir nuestra respuesta al estado de cartera presentado en la fecha: 29/11/2022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</si>
</sst>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9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14" fontId="18" fillId="0" borderId="10" xfId="0" applyNumberFormat="1" applyFont="1" applyBorder="1" applyAlignment="1">
      <alignment horizontal="center" wrapText="1"/>
    </xf>
    <xf numFmtId="0" fontId="18" fillId="0" borderId="10" xfId="0" applyFont="1" applyBorder="1" applyAlignment="1">
      <alignment horizontal="right" wrapText="1"/>
    </xf>
    <xf numFmtId="8" fontId="18" fillId="0" borderId="10" xfId="0" applyNumberFormat="1" applyFont="1" applyBorder="1" applyAlignment="1">
      <alignment horizontal="right" wrapText="1"/>
    </xf>
    <xf numFmtId="0" fontId="19" fillId="0" borderId="11" xfId="0" applyFont="1" applyBorder="1" applyAlignment="1">
      <alignment horizontal="center" wrapText="1"/>
    </xf>
    <xf numFmtId="8" fontId="18" fillId="0" borderId="10" xfId="0" applyNumberFormat="1" applyFont="1" applyBorder="1" applyAlignment="1">
      <alignment wrapText="1"/>
    </xf>
    <xf numFmtId="8" fontId="18" fillId="0" borderId="15" xfId="0" applyNumberFormat="1" applyFont="1" applyBorder="1" applyAlignment="1">
      <alignment horizontal="right" wrapText="1"/>
    </xf>
    <xf numFmtId="0" fontId="19" fillId="0" borderId="14" xfId="0" applyFont="1" applyFill="1" applyBorder="1" applyAlignment="1">
      <alignment horizontal="center" wrapText="1"/>
    </xf>
    <xf numFmtId="0" fontId="21" fillId="0" borderId="0" xfId="42" applyFont="1"/>
    <xf numFmtId="0" fontId="21" fillId="0" borderId="16" xfId="42" applyFont="1" applyBorder="1" applyAlignment="1">
      <alignment horizontal="centerContinuous"/>
    </xf>
    <xf numFmtId="0" fontId="21" fillId="0" borderId="17" xfId="42" applyFont="1" applyBorder="1" applyAlignment="1">
      <alignment horizontal="centerContinuous"/>
    </xf>
    <xf numFmtId="0" fontId="22" fillId="0" borderId="16" xfId="42" applyFont="1" applyBorder="1" applyAlignment="1">
      <alignment horizontal="centerContinuous" vertical="center"/>
    </xf>
    <xf numFmtId="0" fontId="22" fillId="0" borderId="18" xfId="42" applyFont="1" applyBorder="1" applyAlignment="1">
      <alignment horizontal="centerContinuous" vertical="center"/>
    </xf>
    <xf numFmtId="0" fontId="22" fillId="0" borderId="17" xfId="42" applyFont="1" applyBorder="1" applyAlignment="1">
      <alignment horizontal="centerContinuous" vertical="center"/>
    </xf>
    <xf numFmtId="0" fontId="22" fillId="0" borderId="19" xfId="42" applyFont="1" applyBorder="1" applyAlignment="1">
      <alignment horizontal="centerContinuous" vertical="center"/>
    </xf>
    <xf numFmtId="0" fontId="21" fillId="0" borderId="20" xfId="42" applyFont="1" applyBorder="1" applyAlignment="1">
      <alignment horizontal="centerContinuous"/>
    </xf>
    <xf numFmtId="0" fontId="21" fillId="0" borderId="21" xfId="42" applyFont="1" applyBorder="1" applyAlignment="1">
      <alignment horizontal="centerContinuous"/>
    </xf>
    <xf numFmtId="0" fontId="22" fillId="0" borderId="22" xfId="42" applyFont="1" applyBorder="1" applyAlignment="1">
      <alignment horizontal="centerContinuous" vertical="center"/>
    </xf>
    <xf numFmtId="0" fontId="22" fillId="0" borderId="23" xfId="42" applyFont="1" applyBorder="1" applyAlignment="1">
      <alignment horizontal="centerContinuous" vertical="center"/>
    </xf>
    <xf numFmtId="0" fontId="22" fillId="0" borderId="24" xfId="42" applyFont="1" applyBorder="1" applyAlignment="1">
      <alignment horizontal="centerContinuous" vertical="center"/>
    </xf>
    <xf numFmtId="0" fontId="22" fillId="0" borderId="25" xfId="42" applyFont="1" applyBorder="1" applyAlignment="1">
      <alignment horizontal="centerContinuous" vertical="center"/>
    </xf>
    <xf numFmtId="0" fontId="22" fillId="0" borderId="20" xfId="42" applyFont="1" applyBorder="1" applyAlignment="1">
      <alignment horizontal="centerContinuous" vertical="center"/>
    </xf>
    <xf numFmtId="0" fontId="22" fillId="0" borderId="0" xfId="42" applyFont="1" applyAlignment="1">
      <alignment horizontal="centerContinuous" vertical="center"/>
    </xf>
    <xf numFmtId="0" fontId="22" fillId="0" borderId="21" xfId="42" applyFont="1" applyBorder="1" applyAlignment="1">
      <alignment horizontal="centerContinuous" vertical="center"/>
    </xf>
    <xf numFmtId="0" fontId="22" fillId="0" borderId="26" xfId="42" applyFont="1" applyBorder="1" applyAlignment="1">
      <alignment horizontal="centerContinuous" vertical="center"/>
    </xf>
    <xf numFmtId="0" fontId="21" fillId="0" borderId="22" xfId="42" applyFont="1" applyBorder="1" applyAlignment="1">
      <alignment horizontal="centerContinuous"/>
    </xf>
    <xf numFmtId="0" fontId="21" fillId="0" borderId="24" xfId="42" applyFont="1" applyBorder="1" applyAlignment="1">
      <alignment horizontal="centerContinuous"/>
    </xf>
    <xf numFmtId="0" fontId="21" fillId="0" borderId="20" xfId="42" applyFont="1" applyBorder="1"/>
    <xf numFmtId="0" fontId="21" fillId="0" borderId="21" xfId="42" applyFont="1" applyBorder="1"/>
    <xf numFmtId="0" fontId="22" fillId="0" borderId="0" xfId="42" applyFont="1"/>
    <xf numFmtId="14" fontId="21" fillId="0" borderId="0" xfId="42" applyNumberFormat="1" applyFont="1"/>
    <xf numFmtId="14" fontId="21" fillId="0" borderId="0" xfId="42" applyNumberFormat="1" applyFont="1" applyAlignment="1">
      <alignment horizontal="left"/>
    </xf>
    <xf numFmtId="0" fontId="22" fillId="0" borderId="0" xfId="42" applyFont="1" applyAlignment="1">
      <alignment horizontal="center"/>
    </xf>
    <xf numFmtId="1" fontId="22" fillId="0" borderId="0" xfId="42" applyNumberFormat="1" applyFont="1" applyAlignment="1">
      <alignment horizontal="center"/>
    </xf>
    <xf numFmtId="1" fontId="21" fillId="0" borderId="0" xfId="42" applyNumberFormat="1" applyFont="1" applyAlignment="1">
      <alignment horizontal="center"/>
    </xf>
    <xf numFmtId="165" fontId="21" fillId="0" borderId="0" xfId="42" applyNumberFormat="1" applyFont="1" applyAlignment="1">
      <alignment horizontal="right"/>
    </xf>
    <xf numFmtId="166" fontId="21" fillId="0" borderId="0" xfId="42" applyNumberFormat="1" applyFont="1" applyAlignment="1">
      <alignment horizontal="right"/>
    </xf>
    <xf numFmtId="1" fontId="21" fillId="0" borderId="23" xfId="42" applyNumberFormat="1" applyFont="1" applyBorder="1" applyAlignment="1">
      <alignment horizontal="center"/>
    </xf>
    <xf numFmtId="165" fontId="21" fillId="0" borderId="23" xfId="42" applyNumberFormat="1" applyFont="1" applyBorder="1" applyAlignment="1">
      <alignment horizontal="right"/>
    </xf>
    <xf numFmtId="165" fontId="22" fillId="0" borderId="0" xfId="42" applyNumberFormat="1" applyFont="1" applyAlignment="1">
      <alignment horizontal="right"/>
    </xf>
    <xf numFmtId="0" fontId="21" fillId="0" borderId="0" xfId="42" applyFont="1" applyAlignment="1">
      <alignment horizontal="center"/>
    </xf>
    <xf numFmtId="1" fontId="22" fillId="0" borderId="27" xfId="42" applyNumberFormat="1" applyFont="1" applyBorder="1" applyAlignment="1">
      <alignment horizontal="center"/>
    </xf>
    <xf numFmtId="165" fontId="22" fillId="0" borderId="27" xfId="42" applyNumberFormat="1" applyFont="1" applyBorder="1" applyAlignment="1">
      <alignment horizontal="right"/>
    </xf>
    <xf numFmtId="165" fontId="21" fillId="0" borderId="0" xfId="42" applyNumberFormat="1" applyFont="1"/>
    <xf numFmtId="165" fontId="21" fillId="0" borderId="23" xfId="42" applyNumberFormat="1" applyFont="1" applyBorder="1"/>
    <xf numFmtId="165" fontId="22" fillId="0" borderId="23" xfId="42" applyNumberFormat="1" applyFont="1" applyBorder="1"/>
    <xf numFmtId="165" fontId="22" fillId="0" borderId="0" xfId="42" applyNumberFormat="1" applyFont="1"/>
    <xf numFmtId="0" fontId="21" fillId="0" borderId="22" xfId="42" applyFont="1" applyBorder="1"/>
    <xf numFmtId="0" fontId="21" fillId="0" borderId="23" xfId="42" applyFont="1" applyBorder="1"/>
    <xf numFmtId="0" fontId="21" fillId="0" borderId="24" xfId="42" applyFont="1" applyBorder="1"/>
    <xf numFmtId="0" fontId="19" fillId="0" borderId="11" xfId="0" applyFont="1" applyBorder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19" fillId="0" borderId="13" xfId="0" applyFont="1" applyBorder="1" applyAlignment="1">
      <alignment horizontal="left"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8" fillId="0" borderId="0" xfId="0" applyFont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vertical="center" wrapText="1"/>
    </xf>
    <xf numFmtId="0" fontId="16" fillId="33" borderId="14" xfId="0" applyFont="1" applyFill="1" applyBorder="1" applyAlignment="1">
      <alignment horizontal="center" vertical="center" wrapText="1"/>
    </xf>
    <xf numFmtId="167" fontId="16" fillId="0" borderId="14" xfId="43" applyNumberFormat="1" applyFont="1" applyBorder="1" applyAlignment="1">
      <alignment horizontal="center" vertical="center" wrapText="1"/>
    </xf>
    <xf numFmtId="0" fontId="16" fillId="34" borderId="14" xfId="0" applyFont="1" applyFill="1" applyBorder="1" applyAlignment="1">
      <alignment horizontal="center" vertical="center" wrapText="1"/>
    </xf>
    <xf numFmtId="167" fontId="16" fillId="34" borderId="14" xfId="43" applyNumberFormat="1" applyFont="1" applyFill="1" applyBorder="1" applyAlignment="1">
      <alignment horizontal="center" vertical="center" wrapText="1"/>
    </xf>
    <xf numFmtId="167" fontId="16" fillId="35" borderId="14" xfId="43" applyNumberFormat="1" applyFont="1" applyFill="1" applyBorder="1" applyAlignment="1">
      <alignment horizontal="center" vertical="center" wrapText="1"/>
    </xf>
    <xf numFmtId="167" fontId="16" fillId="36" borderId="14" xfId="43" applyNumberFormat="1" applyFont="1" applyFill="1" applyBorder="1" applyAlignment="1">
      <alignment horizontal="center" vertical="center" wrapText="1"/>
    </xf>
    <xf numFmtId="0" fontId="0" fillId="0" borderId="14" xfId="0" applyBorder="1"/>
    <xf numFmtId="14" fontId="0" fillId="0" borderId="14" xfId="0" applyNumberFormat="1" applyBorder="1"/>
    <xf numFmtId="167" fontId="0" fillId="0" borderId="14" xfId="43" applyNumberFormat="1" applyFont="1" applyBorder="1"/>
    <xf numFmtId="167" fontId="0" fillId="0" borderId="0" xfId="43" applyNumberFormat="1" applyFont="1"/>
    <xf numFmtId="167" fontId="16" fillId="0" borderId="0" xfId="43" applyNumberFormat="1" applyFont="1"/>
    <xf numFmtId="0" fontId="0" fillId="0" borderId="0" xfId="0" applyAlignment="1">
      <alignment horizontal="center"/>
    </xf>
    <xf numFmtId="0" fontId="0" fillId="0" borderId="28" xfId="0" pivotButton="1" applyBorder="1" applyAlignment="1">
      <alignment horizontal="center"/>
    </xf>
    <xf numFmtId="0" fontId="0" fillId="0" borderId="29" xfId="0" applyBorder="1" applyAlignment="1">
      <alignment horizontal="center"/>
    </xf>
    <xf numFmtId="167" fontId="0" fillId="0" borderId="30" xfId="43" applyNumberFormat="1" applyFont="1" applyBorder="1" applyAlignment="1">
      <alignment horizontal="center"/>
    </xf>
    <xf numFmtId="0" fontId="0" fillId="0" borderId="31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7" fontId="0" fillId="0" borderId="32" xfId="43" applyNumberFormat="1" applyFont="1" applyBorder="1"/>
    <xf numFmtId="0" fontId="0" fillId="0" borderId="33" xfId="0" applyBorder="1" applyAlignment="1">
      <alignment horizontal="center"/>
    </xf>
    <xf numFmtId="0" fontId="0" fillId="0" borderId="34" xfId="0" applyNumberFormat="1" applyBorder="1" applyAlignment="1">
      <alignment horizontal="center"/>
    </xf>
    <xf numFmtId="167" fontId="0" fillId="0" borderId="35" xfId="43" applyNumberFormat="1" applyFont="1" applyBorder="1" applyAlignment="1">
      <alignment horizontal="center"/>
    </xf>
    <xf numFmtId="166" fontId="22" fillId="0" borderId="0" xfId="42" applyNumberFormat="1" applyFont="1" applyAlignment="1">
      <alignment horizontal="righ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1.549780787034" createdVersion="5" refreshedVersion="5" minRefreshableVersion="3" recordCount="7">
  <cacheSource type="worksheet">
    <worksheetSource ref="A2:AP9" sheet="ESTADO DE CADA FACTURA"/>
  </cacheSource>
  <cacheFields count="42">
    <cacheField name="NIT IPS" numFmtId="0">
      <sharedItems containsSemiMixedTypes="0" containsString="0" containsNumber="1" containsInteger="1" minValue="890807591" maxValue="89080759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1133" maxValue="25356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1133" maxValue="200185"/>
    </cacheField>
    <cacheField name="FECHA FACT IPS" numFmtId="14">
      <sharedItems containsSemiMixedTypes="0" containsNonDate="0" containsDate="1" containsString="0" minDate="2021-11-30T00:00:00" maxDate="2022-11-22T00:00:00"/>
    </cacheField>
    <cacheField name="VALOR FACT IPS" numFmtId="167">
      <sharedItems containsSemiMixedTypes="0" containsString="0" containsNumber="1" containsInteger="1" minValue="76300" maxValue="3156227"/>
    </cacheField>
    <cacheField name="SALDO FACT IPS" numFmtId="167">
      <sharedItems containsSemiMixedTypes="0" containsString="0" containsNumber="1" containsInteger="1" minValue="76300" maxValue="3156227"/>
    </cacheField>
    <cacheField name="OBSERVACION SASS" numFmtId="0">
      <sharedItems/>
    </cacheField>
    <cacheField name="ESTADO EPS DICIEMBRE 06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235000"/>
    </cacheField>
    <cacheField name="DETALLE VAGLO" numFmtId="0">
      <sharedItems containsBlank="1" longText="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12350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3180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167">
      <sharedItems containsSemiMixedTypes="0" containsString="0" containsNumber="1" containsInteger="1" minValue="0" maxValue="0"/>
    </cacheField>
    <cacheField name="VALOR GLOSA DEVUELTA" numFmtId="167">
      <sharedItems containsSemiMixedTypes="0" containsString="0" containsNumber="1" containsInteger="1" minValue="0" maxValue="1235000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123500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6T00:00:00" maxDate="2022-11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04" maxValue="20221004"/>
    </cacheField>
    <cacheField name="VALOR REPORTADO CRICULAR 030" numFmtId="0">
      <sharedItems containsString="0" containsBlank="1" containsNumber="1" containsInteger="1" minValue="76300" maxValue="123500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807591"/>
    <s v="SERVICIOS ESPECIALES DE SALUD -SES."/>
    <s v="FE"/>
    <n v="150634"/>
    <s v="FE_150634"/>
    <s v="890807591_FE_150634"/>
    <m/>
    <m/>
    <d v="2022-02-03T00:00:00"/>
    <n v="100600"/>
    <n v="100600"/>
    <s v="A)Factura no radicada en ERP"/>
    <x v="0"/>
    <m/>
    <n v="0"/>
    <m/>
    <s v="no_cruza"/>
    <n v="0"/>
    <n v="0"/>
    <n v="0"/>
    <n v="0"/>
    <n v="0"/>
    <n v="0"/>
    <n v="0"/>
    <n v="0"/>
    <m/>
    <n v="0"/>
    <n v="0"/>
    <n v="0"/>
    <m/>
    <m/>
    <d v="2022-03-30T00:00:00"/>
    <m/>
    <m/>
    <m/>
    <m/>
    <m/>
    <m/>
    <m/>
    <m/>
    <n v="0"/>
    <m/>
  </r>
  <r>
    <n v="890807591"/>
    <s v="SERVICIOS ESPECIALES DE SALUD -SES."/>
    <s v="FE"/>
    <n v="253560"/>
    <s v="FE_253560"/>
    <s v="890807591_FE_253560"/>
    <m/>
    <m/>
    <d v="2022-11-21T00:00:00"/>
    <n v="3156227"/>
    <n v="3156227"/>
    <s v="A)Factura no radicada en ERP"/>
    <x v="0"/>
    <m/>
    <n v="0"/>
    <m/>
    <s v="no_cruza"/>
    <n v="0"/>
    <n v="0"/>
    <n v="0"/>
    <n v="0"/>
    <n v="0"/>
    <n v="0"/>
    <n v="0"/>
    <n v="0"/>
    <m/>
    <n v="0"/>
    <n v="0"/>
    <n v="0"/>
    <m/>
    <m/>
    <d v="2022-11-21T00:00:00"/>
    <m/>
    <m/>
    <m/>
    <m/>
    <m/>
    <m/>
    <m/>
    <m/>
    <n v="0"/>
    <m/>
  </r>
  <r>
    <n v="890807591"/>
    <s v="SERVICIOS ESPECIALES DE SALUD -SES."/>
    <s v="FE"/>
    <n v="131133"/>
    <s v="FE_131133"/>
    <s v="890807591_FE_131133"/>
    <s v="FE"/>
    <n v="131133"/>
    <d v="2021-11-30T00:00:00"/>
    <n v="231800"/>
    <n v="231800"/>
    <s v="B)Factura sin saldo ERP"/>
    <x v="1"/>
    <m/>
    <n v="0"/>
    <m/>
    <s v="OK"/>
    <n v="231800"/>
    <n v="0"/>
    <n v="0"/>
    <n v="0"/>
    <n v="231800"/>
    <n v="0"/>
    <n v="0"/>
    <n v="0"/>
    <m/>
    <n v="0"/>
    <n v="0"/>
    <n v="0"/>
    <m/>
    <m/>
    <d v="2022-02-16T00:00:00"/>
    <m/>
    <n v="2"/>
    <m/>
    <m/>
    <n v="1"/>
    <n v="20221030"/>
    <n v="20221004"/>
    <n v="231800"/>
    <n v="0"/>
    <m/>
  </r>
  <r>
    <n v="890807591"/>
    <s v="SERVICIOS ESPECIALES DE SALUD -SES."/>
    <s v="FE"/>
    <n v="131298"/>
    <s v="FE_131298"/>
    <s v="890807591_FE_131298"/>
    <s v="FE"/>
    <n v="131298"/>
    <d v="2021-11-30T00:00:00"/>
    <n v="110200"/>
    <n v="110200"/>
    <s v="B)Factura sin saldo ERP"/>
    <x v="1"/>
    <m/>
    <n v="0"/>
    <m/>
    <s v="OK"/>
    <n v="110200"/>
    <n v="0"/>
    <n v="0"/>
    <n v="0"/>
    <n v="110200"/>
    <n v="0"/>
    <n v="0"/>
    <n v="0"/>
    <m/>
    <n v="0"/>
    <n v="0"/>
    <n v="0"/>
    <m/>
    <m/>
    <d v="2022-02-16T00:00:00"/>
    <m/>
    <n v="2"/>
    <m/>
    <m/>
    <n v="1"/>
    <n v="20221030"/>
    <n v="20221004"/>
    <n v="110200"/>
    <n v="0"/>
    <m/>
  </r>
  <r>
    <n v="890807591"/>
    <s v="SERVICIOS ESPECIALES DE SALUD -SES."/>
    <s v="FE"/>
    <n v="190927"/>
    <s v="FE_190927"/>
    <s v="890807591_FE_190927"/>
    <s v="FE"/>
    <n v="190927"/>
    <d v="2022-05-31T00:00:00"/>
    <n v="76300"/>
    <n v="76300"/>
    <s v="B)Factura sin saldo ERP"/>
    <x v="1"/>
    <m/>
    <n v="0"/>
    <m/>
    <s v="OK"/>
    <n v="76300"/>
    <n v="0"/>
    <n v="0"/>
    <n v="0"/>
    <n v="76300"/>
    <n v="0"/>
    <n v="0"/>
    <n v="0"/>
    <m/>
    <n v="0"/>
    <n v="0"/>
    <n v="0"/>
    <m/>
    <m/>
    <d v="2022-10-10T00:00:00"/>
    <m/>
    <n v="2"/>
    <m/>
    <m/>
    <n v="1"/>
    <n v="20221030"/>
    <n v="20221004"/>
    <n v="76300"/>
    <n v="0"/>
    <m/>
  </r>
  <r>
    <n v="890807591"/>
    <s v="SERVICIOS ESPECIALES DE SALUD -SES."/>
    <s v="FE"/>
    <n v="200185"/>
    <s v="FE_200185"/>
    <s v="890807591_FE_200185"/>
    <s v="FE"/>
    <n v="200185"/>
    <d v="2022-06-29T00:00:00"/>
    <n v="1235000"/>
    <n v="1235000"/>
    <s v="C)Glosas total pendiente por respuesta de IPS"/>
    <x v="2"/>
    <s v="DEVOLUCION"/>
    <n v="1235000"/>
    <s v="AUT_DEVOLUCION DE FACTURA CON SOPORTES COMPLETOS; 1.NO SE EVIDENCIA AUTORIZACIN PARA LOS SERVICIOS FACTURADOS.          2.LAS LINEA DE ATENCION DE URGECIAS 018000185462 (servicio 2 4 horas)  3168341823 (servicio 24 horas) CORREO ELECTRONICOautorizacionescap@epsdelagente.com.co EGRESOS HOSPITALARIOS capautorizaciones@epsdelagente.com.co                       3. UNA VEZ SOLICITADA LA AUTORIZACION PRESENTAR NUEVAMEM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235000"/>
    <n v="0"/>
    <n v="0"/>
    <n v="0"/>
    <n v="0"/>
    <n v="0"/>
    <n v="0"/>
    <n v="1235000"/>
    <s v="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"/>
    <n v="1235000"/>
    <n v="0"/>
    <n v="0"/>
    <m/>
    <m/>
    <d v="2022-10-10T00:00:00"/>
    <m/>
    <n v="9"/>
    <m/>
    <s v="SI"/>
    <n v="1"/>
    <n v="21001231"/>
    <n v="20221004"/>
    <n v="1235000"/>
    <n v="0"/>
    <m/>
  </r>
  <r>
    <n v="890807591"/>
    <s v="SERVICIOS ESPECIALES DE SALUD -SES."/>
    <s v="FE"/>
    <n v="182410"/>
    <s v="FE_182410"/>
    <s v="890807591_FE_182410"/>
    <s v="FE"/>
    <n v="182410"/>
    <d v="2022-05-10T00:00:00"/>
    <n v="139732"/>
    <n v="139732"/>
    <s v="C)Glosas total pendiente por respuesta de IPS"/>
    <x v="2"/>
    <s v="DEVOLUCION"/>
    <n v="139732"/>
    <s v="AUT_DEVOLUCION DE FACTURA CON SOPORTES COMPLETOS; 1.NO SE EVIDENCIA AUTORIZACIN PARA LOS SERVICIOS FACTURADOS.          2.LAS LINEA DE ATENCION DE URGECIAS 018000185462 (servicio 2 4 horas)  3168341823 (servicio 24 horas) CORREO ELECTRONICOautorizacionescap@epsdelagente.com.co EGRESOS HOSPITALARIOS capautorizaciones@epsdelagente.com.co                       3. UNA VEZ SOLICITADA LA AUTORIZACION PRESENTAR NUEVAMEM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39732"/>
    <n v="0"/>
    <n v="0"/>
    <n v="0"/>
    <n v="0"/>
    <n v="0"/>
    <n v="0"/>
    <n v="139732"/>
    <s v="AUT_DEVOLUCION DE FACTURA CON SOPORTES COMPLETOS;1.NO SE EVIDENCIA AUTORIZACIN PARA LOS SERVICIOS FACTURADOS.2.LAS LINEA DE ATENCION DE URGECIAS 018000185462 (servicio 24 horas)  3168341823 (servicio 24 horas) CORREO ELECTRONICOautorizacionescap@epsdelagente.com.coEGRESOS HOSPITALARIOS capautorizaciones@epsdelagente.com.co3. UNA VEZ SOLICITADA LA AUTORIZACION PRESENTAR NUEVAMEMTE.KEVIN YALANDA"/>
    <n v="139732"/>
    <n v="0"/>
    <n v="0"/>
    <m/>
    <m/>
    <d v="2022-10-10T00:00:00"/>
    <m/>
    <n v="9"/>
    <m/>
    <s v="SI"/>
    <n v="1"/>
    <n v="21001231"/>
    <n v="20221004"/>
    <n v="13973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4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field="12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O16" sqref="O16"/>
    </sheetView>
  </sheetViews>
  <sheetFormatPr baseColWidth="10" defaultRowHeight="15" x14ac:dyDescent="0.25"/>
  <cols>
    <col min="1" max="1" width="25.28515625" customWidth="1"/>
    <col min="2" max="2" width="22.42578125" customWidth="1"/>
    <col min="3" max="3" width="17.140625" customWidth="1"/>
    <col min="4" max="4" width="13.7109375" bestFit="1" customWidth="1"/>
    <col min="5" max="5" width="11.140625" bestFit="1" customWidth="1"/>
    <col min="6" max="6" width="6" bestFit="1" customWidth="1"/>
    <col min="7" max="7" width="11.140625" bestFit="1" customWidth="1"/>
    <col min="8" max="8" width="6.85546875" bestFit="1" customWidth="1"/>
    <col min="9" max="9" width="7.7109375" bestFit="1" customWidth="1"/>
    <col min="10" max="10" width="9.85546875" bestFit="1" customWidth="1"/>
    <col min="11" max="11" width="7.7109375" bestFit="1" customWidth="1"/>
    <col min="12" max="12" width="11.140625" bestFit="1" customWidth="1"/>
    <col min="13" max="13" width="7.5703125" bestFit="1" customWidth="1"/>
  </cols>
  <sheetData>
    <row r="1" spans="1:14" x14ac:dyDescent="0.25">
      <c r="A1" s="1"/>
      <c r="B1" s="2" t="s">
        <v>0</v>
      </c>
    </row>
    <row r="2" spans="1:14" x14ac:dyDescent="0.25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4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4" x14ac:dyDescent="0.25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4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4" x14ac:dyDescent="0.25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</row>
    <row r="8" spans="1:14" x14ac:dyDescent="0.25">
      <c r="A8" s="3" t="s">
        <v>4</v>
      </c>
    </row>
    <row r="9" spans="1:14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9" t="s">
        <v>17</v>
      </c>
      <c r="N9" s="12" t="s">
        <v>31</v>
      </c>
    </row>
    <row r="10" spans="1:14" x14ac:dyDescent="0.25">
      <c r="A10" s="5" t="s">
        <v>18</v>
      </c>
      <c r="B10" s="6">
        <v>44530</v>
      </c>
      <c r="C10" s="6">
        <v>44590</v>
      </c>
      <c r="D10" s="5" t="s">
        <v>19</v>
      </c>
      <c r="E10" s="6">
        <v>44608</v>
      </c>
      <c r="F10" s="5">
        <v>226</v>
      </c>
      <c r="G10" s="7"/>
      <c r="H10" s="7"/>
      <c r="I10" s="7"/>
      <c r="J10" s="7"/>
      <c r="K10" s="7"/>
      <c r="L10" s="8">
        <v>231800</v>
      </c>
      <c r="M10" s="7"/>
      <c r="N10" s="11">
        <f>SUM(G10:M10)</f>
        <v>231800</v>
      </c>
    </row>
    <row r="11" spans="1:14" x14ac:dyDescent="0.25">
      <c r="A11" s="5" t="s">
        <v>20</v>
      </c>
      <c r="B11" s="6">
        <v>44530</v>
      </c>
      <c r="C11" s="6">
        <v>44590</v>
      </c>
      <c r="D11" s="5" t="s">
        <v>19</v>
      </c>
      <c r="E11" s="6">
        <v>44608</v>
      </c>
      <c r="F11" s="5">
        <v>226</v>
      </c>
      <c r="G11" s="7"/>
      <c r="H11" s="7"/>
      <c r="I11" s="7"/>
      <c r="J11" s="7"/>
      <c r="K11" s="7"/>
      <c r="L11" s="8">
        <v>110200</v>
      </c>
      <c r="M11" s="7"/>
      <c r="N11" s="8">
        <f t="shared" ref="N11:N17" si="0">SUM(G11:M11)</f>
        <v>110200</v>
      </c>
    </row>
    <row r="12" spans="1:14" x14ac:dyDescent="0.25">
      <c r="A12" s="5" t="s">
        <v>21</v>
      </c>
      <c r="B12" s="6">
        <v>44595</v>
      </c>
      <c r="C12" s="6">
        <v>44655</v>
      </c>
      <c r="D12" s="5" t="s">
        <v>19</v>
      </c>
      <c r="E12" s="6">
        <v>44650</v>
      </c>
      <c r="F12" s="5">
        <v>184</v>
      </c>
      <c r="G12" s="7"/>
      <c r="H12" s="7"/>
      <c r="I12" s="7"/>
      <c r="J12" s="7"/>
      <c r="K12" s="7"/>
      <c r="L12" s="8">
        <v>100600</v>
      </c>
      <c r="M12" s="7"/>
      <c r="N12" s="8">
        <f t="shared" si="0"/>
        <v>100600</v>
      </c>
    </row>
    <row r="13" spans="1:14" x14ac:dyDescent="0.25">
      <c r="A13" s="5" t="s">
        <v>22</v>
      </c>
      <c r="B13" s="6">
        <v>44691</v>
      </c>
      <c r="C13" s="6">
        <v>44751</v>
      </c>
      <c r="D13" s="5" t="s">
        <v>19</v>
      </c>
      <c r="E13" s="6">
        <v>44844</v>
      </c>
      <c r="F13" s="5">
        <v>0</v>
      </c>
      <c r="G13" s="8">
        <v>139732</v>
      </c>
      <c r="H13" s="7"/>
      <c r="I13" s="7"/>
      <c r="J13" s="7"/>
      <c r="K13" s="7"/>
      <c r="L13" s="7"/>
      <c r="M13" s="7"/>
      <c r="N13" s="8">
        <f t="shared" si="0"/>
        <v>139732</v>
      </c>
    </row>
    <row r="14" spans="1:14" x14ac:dyDescent="0.25">
      <c r="A14" s="5" t="s">
        <v>23</v>
      </c>
      <c r="B14" s="6">
        <v>44712</v>
      </c>
      <c r="C14" s="6">
        <v>44772</v>
      </c>
      <c r="D14" s="5" t="s">
        <v>19</v>
      </c>
      <c r="E14" s="6">
        <v>44844</v>
      </c>
      <c r="F14" s="5">
        <v>0</v>
      </c>
      <c r="G14" s="8">
        <v>76300</v>
      </c>
      <c r="H14" s="7"/>
      <c r="I14" s="7"/>
      <c r="J14" s="7"/>
      <c r="K14" s="7"/>
      <c r="L14" s="7"/>
      <c r="M14" s="7"/>
      <c r="N14" s="8">
        <f t="shared" si="0"/>
        <v>76300</v>
      </c>
    </row>
    <row r="15" spans="1:14" x14ac:dyDescent="0.25">
      <c r="A15" s="5" t="s">
        <v>24</v>
      </c>
      <c r="B15" s="6">
        <v>44741</v>
      </c>
      <c r="C15" s="6">
        <v>44801</v>
      </c>
      <c r="D15" s="5" t="s">
        <v>19</v>
      </c>
      <c r="E15" s="6">
        <v>44844</v>
      </c>
      <c r="F15" s="5">
        <v>0</v>
      </c>
      <c r="G15" s="8">
        <v>1235000</v>
      </c>
      <c r="H15" s="7"/>
      <c r="I15" s="7"/>
      <c r="J15" s="7"/>
      <c r="K15" s="7"/>
      <c r="L15" s="7"/>
      <c r="M15" s="7"/>
      <c r="N15" s="8">
        <f t="shared" si="0"/>
        <v>1235000</v>
      </c>
    </row>
    <row r="16" spans="1:14" x14ac:dyDescent="0.25">
      <c r="A16" s="5" t="s">
        <v>25</v>
      </c>
      <c r="B16" s="6">
        <v>44886</v>
      </c>
      <c r="C16" s="6">
        <v>44946</v>
      </c>
      <c r="D16" s="5" t="s">
        <v>26</v>
      </c>
      <c r="E16" s="5"/>
      <c r="F16" s="5">
        <v>0</v>
      </c>
      <c r="G16" s="8">
        <v>3156227</v>
      </c>
      <c r="H16" s="7"/>
      <c r="I16" s="7"/>
      <c r="J16" s="7"/>
      <c r="K16" s="7"/>
      <c r="L16" s="7"/>
      <c r="M16" s="7"/>
      <c r="N16" s="8">
        <f t="shared" si="0"/>
        <v>3156227</v>
      </c>
    </row>
    <row r="17" spans="1:14" x14ac:dyDescent="0.25">
      <c r="A17" s="64" t="s">
        <v>27</v>
      </c>
      <c r="B17" s="65"/>
      <c r="C17" s="65"/>
      <c r="D17" s="65"/>
      <c r="E17" s="65"/>
      <c r="F17" s="66"/>
      <c r="G17" s="8">
        <v>4607259</v>
      </c>
      <c r="H17" s="8">
        <v>0</v>
      </c>
      <c r="I17" s="8">
        <v>0</v>
      </c>
      <c r="J17" s="8">
        <v>0</v>
      </c>
      <c r="K17" s="8">
        <v>0</v>
      </c>
      <c r="L17" s="8">
        <v>442600</v>
      </c>
      <c r="M17" s="8">
        <v>0</v>
      </c>
      <c r="N17" s="8">
        <f t="shared" si="0"/>
        <v>5049859</v>
      </c>
    </row>
    <row r="25" spans="1:14" x14ac:dyDescent="0.25">
      <c r="A25" s="55" t="s">
        <v>28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7"/>
    </row>
    <row r="26" spans="1:14" x14ac:dyDescent="0.25">
      <c r="A26" s="58"/>
      <c r="B26" s="59"/>
      <c r="C26" s="60"/>
      <c r="D26" s="4" t="s">
        <v>29</v>
      </c>
      <c r="E26" s="4" t="s">
        <v>11</v>
      </c>
      <c r="F26" s="4" t="s">
        <v>12</v>
      </c>
      <c r="G26" s="4" t="s">
        <v>13</v>
      </c>
      <c r="H26" s="4" t="s">
        <v>14</v>
      </c>
      <c r="I26" s="4" t="s">
        <v>15</v>
      </c>
      <c r="J26" s="4" t="s">
        <v>30</v>
      </c>
      <c r="K26" s="4" t="s">
        <v>17</v>
      </c>
      <c r="L26" s="4" t="s">
        <v>31</v>
      </c>
    </row>
    <row r="27" spans="1:14" x14ac:dyDescent="0.25">
      <c r="A27" s="58" t="s">
        <v>32</v>
      </c>
      <c r="B27" s="59"/>
      <c r="C27" s="60"/>
      <c r="D27" s="8">
        <v>0</v>
      </c>
      <c r="E27" s="8">
        <v>4607259</v>
      </c>
      <c r="F27" s="10">
        <v>0</v>
      </c>
      <c r="G27" s="8">
        <v>0</v>
      </c>
      <c r="H27" s="8">
        <v>0</v>
      </c>
      <c r="I27" s="8">
        <v>0</v>
      </c>
      <c r="J27" s="8">
        <v>442600</v>
      </c>
      <c r="K27" s="8">
        <v>0</v>
      </c>
      <c r="L27" s="8">
        <v>5049859</v>
      </c>
    </row>
  </sheetData>
  <mergeCells count="9">
    <mergeCell ref="A25:L25"/>
    <mergeCell ref="A26:C26"/>
    <mergeCell ref="A27:C27"/>
    <mergeCell ref="A2:M2"/>
    <mergeCell ref="A3:M3"/>
    <mergeCell ref="A4:M4"/>
    <mergeCell ref="A5:M5"/>
    <mergeCell ref="A6:M6"/>
    <mergeCell ref="A17:F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"/>
  <sheetViews>
    <sheetView showGridLines="0" workbookViewId="0">
      <selection activeCell="E16" sqref="E16"/>
    </sheetView>
  </sheetViews>
  <sheetFormatPr baseColWidth="10" defaultRowHeight="15" x14ac:dyDescent="0.25"/>
  <cols>
    <col min="2" max="2" width="34.7109375" bestFit="1" customWidth="1"/>
    <col min="3" max="3" width="7.42578125" bestFit="1" customWidth="1"/>
    <col min="4" max="4" width="9.28515625" bestFit="1" customWidth="1"/>
    <col min="6" max="6" width="20.140625" bestFit="1" customWidth="1"/>
    <col min="7" max="7" width="8" bestFit="1" customWidth="1"/>
    <col min="10" max="11" width="13.140625" bestFit="1" customWidth="1"/>
    <col min="12" max="12" width="14.140625" customWidth="1"/>
    <col min="13" max="13" width="47" bestFit="1" customWidth="1"/>
  </cols>
  <sheetData>
    <row r="1" spans="1:42" x14ac:dyDescent="0.25">
      <c r="J1" s="78">
        <f>SUBTOTAL(9,J3:J9)</f>
        <v>5049859</v>
      </c>
      <c r="K1" s="78">
        <f>SUBTOTAL(9,K3:K9)</f>
        <v>5049859</v>
      </c>
    </row>
    <row r="2" spans="1:42" ht="105" x14ac:dyDescent="0.25">
      <c r="A2" s="67" t="s">
        <v>58</v>
      </c>
      <c r="B2" s="67" t="s">
        <v>59</v>
      </c>
      <c r="C2" s="67" t="s">
        <v>60</v>
      </c>
      <c r="D2" s="67" t="s">
        <v>61</v>
      </c>
      <c r="E2" s="67" t="s">
        <v>62</v>
      </c>
      <c r="F2" s="68" t="s">
        <v>63</v>
      </c>
      <c r="G2" s="67" t="s">
        <v>64</v>
      </c>
      <c r="H2" s="67" t="s">
        <v>65</v>
      </c>
      <c r="I2" s="67" t="s">
        <v>66</v>
      </c>
      <c r="J2" s="69" t="s">
        <v>67</v>
      </c>
      <c r="K2" s="69" t="s">
        <v>68</v>
      </c>
      <c r="L2" s="67" t="s">
        <v>69</v>
      </c>
      <c r="M2" s="70" t="s">
        <v>70</v>
      </c>
      <c r="N2" s="70" t="s">
        <v>71</v>
      </c>
      <c r="O2" s="71" t="s">
        <v>72</v>
      </c>
      <c r="P2" s="70" t="s">
        <v>73</v>
      </c>
      <c r="Q2" s="69" t="s">
        <v>74</v>
      </c>
      <c r="R2" s="69" t="s">
        <v>75</v>
      </c>
      <c r="S2" s="72" t="s">
        <v>76</v>
      </c>
      <c r="T2" s="72" t="s">
        <v>77</v>
      </c>
      <c r="U2" s="69" t="s">
        <v>78</v>
      </c>
      <c r="V2" s="69" t="s">
        <v>79</v>
      </c>
      <c r="W2" s="73" t="s">
        <v>80</v>
      </c>
      <c r="X2" s="73" t="s">
        <v>81</v>
      </c>
      <c r="Y2" s="73" t="s">
        <v>82</v>
      </c>
      <c r="Z2" s="73" t="s">
        <v>83</v>
      </c>
      <c r="AA2" s="69" t="s">
        <v>84</v>
      </c>
      <c r="AB2" s="71" t="s">
        <v>85</v>
      </c>
      <c r="AC2" s="71" t="s">
        <v>86</v>
      </c>
      <c r="AD2" s="70" t="s">
        <v>87</v>
      </c>
      <c r="AE2" s="70" t="s">
        <v>88</v>
      </c>
      <c r="AF2" s="67" t="s">
        <v>89</v>
      </c>
      <c r="AG2" s="67" t="s">
        <v>90</v>
      </c>
      <c r="AH2" s="68" t="s">
        <v>91</v>
      </c>
      <c r="AI2" s="67" t="s">
        <v>92</v>
      </c>
      <c r="AJ2" s="67" t="s">
        <v>93</v>
      </c>
      <c r="AK2" s="67" t="s">
        <v>94</v>
      </c>
      <c r="AL2" s="67" t="s">
        <v>95</v>
      </c>
      <c r="AM2" s="67" t="s">
        <v>96</v>
      </c>
      <c r="AN2" s="67" t="s">
        <v>97</v>
      </c>
      <c r="AO2" s="69" t="s">
        <v>98</v>
      </c>
      <c r="AP2" s="67" t="s">
        <v>99</v>
      </c>
    </row>
    <row r="3" spans="1:42" x14ac:dyDescent="0.25">
      <c r="A3" s="74">
        <v>890807591</v>
      </c>
      <c r="B3" s="74" t="s">
        <v>100</v>
      </c>
      <c r="C3" s="74" t="s">
        <v>101</v>
      </c>
      <c r="D3" s="74">
        <v>150634</v>
      </c>
      <c r="E3" s="74" t="s">
        <v>102</v>
      </c>
      <c r="F3" s="74" t="s">
        <v>103</v>
      </c>
      <c r="G3" s="74"/>
      <c r="H3" s="74"/>
      <c r="I3" s="75">
        <v>44595</v>
      </c>
      <c r="J3" s="76">
        <v>100600</v>
      </c>
      <c r="K3" s="76">
        <v>100600</v>
      </c>
      <c r="L3" s="74" t="s">
        <v>104</v>
      </c>
      <c r="M3" s="74" t="s">
        <v>126</v>
      </c>
      <c r="N3" s="74"/>
      <c r="O3" s="76">
        <v>0</v>
      </c>
      <c r="P3" s="74"/>
      <c r="Q3" s="76" t="s">
        <v>105</v>
      </c>
      <c r="R3" s="76">
        <v>0</v>
      </c>
      <c r="S3" s="76">
        <v>0</v>
      </c>
      <c r="T3" s="76">
        <v>0</v>
      </c>
      <c r="U3" s="76">
        <v>0</v>
      </c>
      <c r="V3" s="76">
        <v>0</v>
      </c>
      <c r="W3" s="76">
        <v>0</v>
      </c>
      <c r="X3" s="76">
        <v>0</v>
      </c>
      <c r="Y3" s="76">
        <v>0</v>
      </c>
      <c r="Z3" s="74"/>
      <c r="AA3" s="76">
        <v>0</v>
      </c>
      <c r="AB3" s="76">
        <v>0</v>
      </c>
      <c r="AC3" s="76">
        <v>0</v>
      </c>
      <c r="AD3" s="74"/>
      <c r="AE3" s="74"/>
      <c r="AF3" s="75">
        <v>44650</v>
      </c>
      <c r="AG3" s="74"/>
      <c r="AH3" s="74"/>
      <c r="AI3" s="74"/>
      <c r="AJ3" s="74"/>
      <c r="AK3" s="74"/>
      <c r="AL3" s="74"/>
      <c r="AM3" s="74"/>
      <c r="AN3" s="74"/>
      <c r="AO3" s="76">
        <v>0</v>
      </c>
      <c r="AP3" s="74"/>
    </row>
    <row r="4" spans="1:42" x14ac:dyDescent="0.25">
      <c r="A4" s="74">
        <v>890807591</v>
      </c>
      <c r="B4" s="74" t="s">
        <v>100</v>
      </c>
      <c r="C4" s="74" t="s">
        <v>101</v>
      </c>
      <c r="D4" s="74">
        <v>253560</v>
      </c>
      <c r="E4" s="74" t="s">
        <v>106</v>
      </c>
      <c r="F4" s="74" t="s">
        <v>107</v>
      </c>
      <c r="G4" s="74"/>
      <c r="H4" s="74"/>
      <c r="I4" s="75">
        <v>44886</v>
      </c>
      <c r="J4" s="76">
        <v>3156227</v>
      </c>
      <c r="K4" s="76">
        <v>3156227</v>
      </c>
      <c r="L4" s="74" t="s">
        <v>104</v>
      </c>
      <c r="M4" s="74" t="s">
        <v>126</v>
      </c>
      <c r="N4" s="74"/>
      <c r="O4" s="76">
        <v>0</v>
      </c>
      <c r="P4" s="74"/>
      <c r="Q4" s="76" t="s">
        <v>105</v>
      </c>
      <c r="R4" s="76">
        <v>0</v>
      </c>
      <c r="S4" s="76">
        <v>0</v>
      </c>
      <c r="T4" s="76">
        <v>0</v>
      </c>
      <c r="U4" s="76">
        <v>0</v>
      </c>
      <c r="V4" s="76">
        <v>0</v>
      </c>
      <c r="W4" s="76">
        <v>0</v>
      </c>
      <c r="X4" s="76">
        <v>0</v>
      </c>
      <c r="Y4" s="76">
        <v>0</v>
      </c>
      <c r="Z4" s="74"/>
      <c r="AA4" s="76">
        <v>0</v>
      </c>
      <c r="AB4" s="76">
        <v>0</v>
      </c>
      <c r="AC4" s="76">
        <v>0</v>
      </c>
      <c r="AD4" s="74"/>
      <c r="AE4" s="74"/>
      <c r="AF4" s="75">
        <v>44886</v>
      </c>
      <c r="AG4" s="74"/>
      <c r="AH4" s="74"/>
      <c r="AI4" s="74"/>
      <c r="AJ4" s="74"/>
      <c r="AK4" s="74"/>
      <c r="AL4" s="74"/>
      <c r="AM4" s="74"/>
      <c r="AN4" s="74"/>
      <c r="AO4" s="76">
        <v>0</v>
      </c>
      <c r="AP4" s="74"/>
    </row>
    <row r="5" spans="1:42" x14ac:dyDescent="0.25">
      <c r="A5" s="74">
        <v>890807591</v>
      </c>
      <c r="B5" s="74" t="s">
        <v>100</v>
      </c>
      <c r="C5" s="74" t="s">
        <v>101</v>
      </c>
      <c r="D5" s="74">
        <v>131133</v>
      </c>
      <c r="E5" s="74" t="s">
        <v>108</v>
      </c>
      <c r="F5" s="74" t="s">
        <v>109</v>
      </c>
      <c r="G5" s="74" t="s">
        <v>101</v>
      </c>
      <c r="H5" s="74">
        <v>131133</v>
      </c>
      <c r="I5" s="75">
        <v>44530</v>
      </c>
      <c r="J5" s="76">
        <v>231800</v>
      </c>
      <c r="K5" s="76">
        <v>231800</v>
      </c>
      <c r="L5" s="74" t="s">
        <v>110</v>
      </c>
      <c r="M5" s="74" t="s">
        <v>127</v>
      </c>
      <c r="N5" s="74"/>
      <c r="O5" s="76">
        <v>0</v>
      </c>
      <c r="P5" s="74"/>
      <c r="Q5" s="76" t="s">
        <v>111</v>
      </c>
      <c r="R5" s="76">
        <v>231800</v>
      </c>
      <c r="S5" s="76">
        <v>0</v>
      </c>
      <c r="T5" s="76">
        <v>0</v>
      </c>
      <c r="U5" s="76">
        <v>0</v>
      </c>
      <c r="V5" s="76">
        <v>231800</v>
      </c>
      <c r="W5" s="76">
        <v>0</v>
      </c>
      <c r="X5" s="76">
        <v>0</v>
      </c>
      <c r="Y5" s="76">
        <v>0</v>
      </c>
      <c r="Z5" s="74"/>
      <c r="AA5" s="76">
        <v>0</v>
      </c>
      <c r="AB5" s="76">
        <v>0</v>
      </c>
      <c r="AC5" s="76">
        <v>0</v>
      </c>
      <c r="AD5" s="74"/>
      <c r="AE5" s="74"/>
      <c r="AF5" s="75">
        <v>44608</v>
      </c>
      <c r="AG5" s="74"/>
      <c r="AH5" s="74">
        <v>2</v>
      </c>
      <c r="AI5" s="74"/>
      <c r="AJ5" s="74"/>
      <c r="AK5" s="74">
        <v>1</v>
      </c>
      <c r="AL5" s="74">
        <v>20221030</v>
      </c>
      <c r="AM5" s="74">
        <v>20221004</v>
      </c>
      <c r="AN5" s="74">
        <v>231800</v>
      </c>
      <c r="AO5" s="76">
        <v>0</v>
      </c>
      <c r="AP5" s="74"/>
    </row>
    <row r="6" spans="1:42" x14ac:dyDescent="0.25">
      <c r="A6" s="74">
        <v>890807591</v>
      </c>
      <c r="B6" s="74" t="s">
        <v>100</v>
      </c>
      <c r="C6" s="74" t="s">
        <v>101</v>
      </c>
      <c r="D6" s="74">
        <v>131298</v>
      </c>
      <c r="E6" s="74" t="s">
        <v>112</v>
      </c>
      <c r="F6" s="74" t="s">
        <v>113</v>
      </c>
      <c r="G6" s="74" t="s">
        <v>101</v>
      </c>
      <c r="H6" s="74">
        <v>131298</v>
      </c>
      <c r="I6" s="75">
        <v>44530</v>
      </c>
      <c r="J6" s="76">
        <v>110200</v>
      </c>
      <c r="K6" s="76">
        <v>110200</v>
      </c>
      <c r="L6" s="74" t="s">
        <v>110</v>
      </c>
      <c r="M6" s="74" t="s">
        <v>127</v>
      </c>
      <c r="N6" s="74"/>
      <c r="O6" s="76">
        <v>0</v>
      </c>
      <c r="P6" s="74"/>
      <c r="Q6" s="76" t="s">
        <v>111</v>
      </c>
      <c r="R6" s="76">
        <v>110200</v>
      </c>
      <c r="S6" s="76">
        <v>0</v>
      </c>
      <c r="T6" s="76">
        <v>0</v>
      </c>
      <c r="U6" s="76">
        <v>0</v>
      </c>
      <c r="V6" s="76">
        <v>110200</v>
      </c>
      <c r="W6" s="76">
        <v>0</v>
      </c>
      <c r="X6" s="76">
        <v>0</v>
      </c>
      <c r="Y6" s="76">
        <v>0</v>
      </c>
      <c r="Z6" s="74"/>
      <c r="AA6" s="76">
        <v>0</v>
      </c>
      <c r="AB6" s="76">
        <v>0</v>
      </c>
      <c r="AC6" s="76">
        <v>0</v>
      </c>
      <c r="AD6" s="74"/>
      <c r="AE6" s="74"/>
      <c r="AF6" s="75">
        <v>44608</v>
      </c>
      <c r="AG6" s="74"/>
      <c r="AH6" s="74">
        <v>2</v>
      </c>
      <c r="AI6" s="74"/>
      <c r="AJ6" s="74"/>
      <c r="AK6" s="74">
        <v>1</v>
      </c>
      <c r="AL6" s="74">
        <v>20221030</v>
      </c>
      <c r="AM6" s="74">
        <v>20221004</v>
      </c>
      <c r="AN6" s="74">
        <v>110200</v>
      </c>
      <c r="AO6" s="76">
        <v>0</v>
      </c>
      <c r="AP6" s="74"/>
    </row>
    <row r="7" spans="1:42" x14ac:dyDescent="0.25">
      <c r="A7" s="74">
        <v>890807591</v>
      </c>
      <c r="B7" s="74" t="s">
        <v>100</v>
      </c>
      <c r="C7" s="74" t="s">
        <v>101</v>
      </c>
      <c r="D7" s="74">
        <v>190927</v>
      </c>
      <c r="E7" s="74" t="s">
        <v>114</v>
      </c>
      <c r="F7" s="74" t="s">
        <v>115</v>
      </c>
      <c r="G7" s="74" t="s">
        <v>101</v>
      </c>
      <c r="H7" s="74">
        <v>190927</v>
      </c>
      <c r="I7" s="75">
        <v>44712</v>
      </c>
      <c r="J7" s="76">
        <v>76300</v>
      </c>
      <c r="K7" s="76">
        <v>76300</v>
      </c>
      <c r="L7" s="74" t="s">
        <v>110</v>
      </c>
      <c r="M7" s="74" t="s">
        <v>127</v>
      </c>
      <c r="N7" s="74"/>
      <c r="O7" s="76">
        <v>0</v>
      </c>
      <c r="P7" s="74"/>
      <c r="Q7" s="76" t="s">
        <v>111</v>
      </c>
      <c r="R7" s="76">
        <v>76300</v>
      </c>
      <c r="S7" s="76">
        <v>0</v>
      </c>
      <c r="T7" s="76">
        <v>0</v>
      </c>
      <c r="U7" s="76">
        <v>0</v>
      </c>
      <c r="V7" s="76">
        <v>76300</v>
      </c>
      <c r="W7" s="76">
        <v>0</v>
      </c>
      <c r="X7" s="76">
        <v>0</v>
      </c>
      <c r="Y7" s="76">
        <v>0</v>
      </c>
      <c r="Z7" s="74"/>
      <c r="AA7" s="76">
        <v>0</v>
      </c>
      <c r="AB7" s="76">
        <v>0</v>
      </c>
      <c r="AC7" s="76">
        <v>0</v>
      </c>
      <c r="AD7" s="74"/>
      <c r="AE7" s="74"/>
      <c r="AF7" s="75">
        <v>44844</v>
      </c>
      <c r="AG7" s="74"/>
      <c r="AH7" s="74">
        <v>2</v>
      </c>
      <c r="AI7" s="74"/>
      <c r="AJ7" s="74"/>
      <c r="AK7" s="74">
        <v>1</v>
      </c>
      <c r="AL7" s="74">
        <v>20221030</v>
      </c>
      <c r="AM7" s="74">
        <v>20221004</v>
      </c>
      <c r="AN7" s="74">
        <v>76300</v>
      </c>
      <c r="AO7" s="76">
        <v>0</v>
      </c>
      <c r="AP7" s="74"/>
    </row>
    <row r="8" spans="1:42" x14ac:dyDescent="0.25">
      <c r="A8" s="74">
        <v>890807591</v>
      </c>
      <c r="B8" s="74" t="s">
        <v>100</v>
      </c>
      <c r="C8" s="74" t="s">
        <v>101</v>
      </c>
      <c r="D8" s="74">
        <v>200185</v>
      </c>
      <c r="E8" s="74" t="s">
        <v>116</v>
      </c>
      <c r="F8" s="74" t="s">
        <v>117</v>
      </c>
      <c r="G8" s="74" t="s">
        <v>101</v>
      </c>
      <c r="H8" s="74">
        <v>200185</v>
      </c>
      <c r="I8" s="75">
        <v>44741</v>
      </c>
      <c r="J8" s="76">
        <v>1235000</v>
      </c>
      <c r="K8" s="76">
        <v>1235000</v>
      </c>
      <c r="L8" s="74" t="s">
        <v>118</v>
      </c>
      <c r="M8" s="74" t="s">
        <v>119</v>
      </c>
      <c r="N8" s="74" t="s">
        <v>120</v>
      </c>
      <c r="O8" s="76">
        <v>1235000</v>
      </c>
      <c r="P8" s="74" t="s">
        <v>121</v>
      </c>
      <c r="Q8" s="76" t="s">
        <v>111</v>
      </c>
      <c r="R8" s="76">
        <v>1235000</v>
      </c>
      <c r="S8" s="76">
        <v>0</v>
      </c>
      <c r="T8" s="76">
        <v>0</v>
      </c>
      <c r="U8" s="76">
        <v>0</v>
      </c>
      <c r="V8" s="76">
        <v>0</v>
      </c>
      <c r="W8" s="76">
        <v>0</v>
      </c>
      <c r="X8" s="76">
        <v>0</v>
      </c>
      <c r="Y8" s="76">
        <v>1235000</v>
      </c>
      <c r="Z8" s="74" t="s">
        <v>122</v>
      </c>
      <c r="AA8" s="76">
        <v>1235000</v>
      </c>
      <c r="AB8" s="76">
        <v>0</v>
      </c>
      <c r="AC8" s="76">
        <v>0</v>
      </c>
      <c r="AD8" s="74"/>
      <c r="AE8" s="74"/>
      <c r="AF8" s="75">
        <v>44844</v>
      </c>
      <c r="AG8" s="74"/>
      <c r="AH8" s="74">
        <v>9</v>
      </c>
      <c r="AI8" s="74"/>
      <c r="AJ8" s="74" t="s">
        <v>123</v>
      </c>
      <c r="AK8" s="74">
        <v>1</v>
      </c>
      <c r="AL8" s="74">
        <v>21001231</v>
      </c>
      <c r="AM8" s="74">
        <v>20221004</v>
      </c>
      <c r="AN8" s="74">
        <v>1235000</v>
      </c>
      <c r="AO8" s="76">
        <v>0</v>
      </c>
      <c r="AP8" s="74"/>
    </row>
    <row r="9" spans="1:42" x14ac:dyDescent="0.25">
      <c r="A9" s="74">
        <v>890807591</v>
      </c>
      <c r="B9" s="74" t="s">
        <v>100</v>
      </c>
      <c r="C9" s="74" t="s">
        <v>101</v>
      </c>
      <c r="D9" s="74">
        <v>182410</v>
      </c>
      <c r="E9" s="74" t="s">
        <v>124</v>
      </c>
      <c r="F9" s="74" t="s">
        <v>125</v>
      </c>
      <c r="G9" s="74" t="s">
        <v>101</v>
      </c>
      <c r="H9" s="74">
        <v>182410</v>
      </c>
      <c r="I9" s="75">
        <v>44691</v>
      </c>
      <c r="J9" s="76">
        <v>139732</v>
      </c>
      <c r="K9" s="76">
        <v>139732</v>
      </c>
      <c r="L9" s="74" t="s">
        <v>118</v>
      </c>
      <c r="M9" s="74" t="s">
        <v>119</v>
      </c>
      <c r="N9" s="74" t="s">
        <v>120</v>
      </c>
      <c r="O9" s="76">
        <v>139732</v>
      </c>
      <c r="P9" s="74" t="s">
        <v>121</v>
      </c>
      <c r="Q9" s="76" t="s">
        <v>111</v>
      </c>
      <c r="R9" s="76">
        <v>139732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139732</v>
      </c>
      <c r="Z9" s="74" t="s">
        <v>122</v>
      </c>
      <c r="AA9" s="76">
        <v>139732</v>
      </c>
      <c r="AB9" s="76">
        <v>0</v>
      </c>
      <c r="AC9" s="76">
        <v>0</v>
      </c>
      <c r="AD9" s="74"/>
      <c r="AE9" s="74"/>
      <c r="AF9" s="75">
        <v>44844</v>
      </c>
      <c r="AG9" s="74"/>
      <c r="AH9" s="74">
        <v>9</v>
      </c>
      <c r="AI9" s="74"/>
      <c r="AJ9" s="74" t="s">
        <v>123</v>
      </c>
      <c r="AK9" s="74">
        <v>1</v>
      </c>
      <c r="AL9" s="74">
        <v>21001231</v>
      </c>
      <c r="AM9" s="74">
        <v>20221004</v>
      </c>
      <c r="AN9" s="74">
        <v>139732</v>
      </c>
      <c r="AO9" s="76">
        <v>0</v>
      </c>
      <c r="AP9" s="7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B4" sqref="B4:C4"/>
    </sheetView>
  </sheetViews>
  <sheetFormatPr baseColWidth="10" defaultRowHeight="15" x14ac:dyDescent="0.25"/>
  <cols>
    <col min="1" max="1" width="47" bestFit="1" customWidth="1"/>
    <col min="2" max="2" width="12.7109375" style="79" bestFit="1" customWidth="1"/>
    <col min="3" max="3" width="15" style="77" bestFit="1" customWidth="1"/>
  </cols>
  <sheetData>
    <row r="3" spans="1:3" x14ac:dyDescent="0.25">
      <c r="A3" s="80" t="s">
        <v>129</v>
      </c>
      <c r="B3" s="81" t="s">
        <v>130</v>
      </c>
      <c r="C3" s="82" t="s">
        <v>131</v>
      </c>
    </row>
    <row r="4" spans="1:3" x14ac:dyDescent="0.25">
      <c r="A4" s="83" t="s">
        <v>119</v>
      </c>
      <c r="B4" s="84">
        <v>2</v>
      </c>
      <c r="C4" s="85">
        <v>1374732</v>
      </c>
    </row>
    <row r="5" spans="1:3" x14ac:dyDescent="0.25">
      <c r="A5" s="83" t="s">
        <v>126</v>
      </c>
      <c r="B5" s="84">
        <v>2</v>
      </c>
      <c r="C5" s="85">
        <v>3256827</v>
      </c>
    </row>
    <row r="6" spans="1:3" x14ac:dyDescent="0.25">
      <c r="A6" s="83" t="s">
        <v>127</v>
      </c>
      <c r="B6" s="84">
        <v>3</v>
      </c>
      <c r="C6" s="85">
        <v>418300</v>
      </c>
    </row>
    <row r="7" spans="1:3" x14ac:dyDescent="0.25">
      <c r="A7" s="86" t="s">
        <v>128</v>
      </c>
      <c r="B7" s="87">
        <v>7</v>
      </c>
      <c r="C7" s="88">
        <v>5049859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33</v>
      </c>
      <c r="E2" s="17"/>
      <c r="F2" s="17"/>
      <c r="G2" s="17"/>
      <c r="H2" s="17"/>
      <c r="I2" s="18"/>
      <c r="J2" s="19" t="s">
        <v>34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35</v>
      </c>
      <c r="E4" s="17"/>
      <c r="F4" s="17"/>
      <c r="G4" s="17"/>
      <c r="H4" s="17"/>
      <c r="I4" s="18"/>
      <c r="J4" s="19" t="s">
        <v>36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37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132</v>
      </c>
      <c r="J12" s="33"/>
    </row>
    <row r="13" spans="2:10" x14ac:dyDescent="0.2">
      <c r="B13" s="32"/>
      <c r="C13" s="34" t="s">
        <v>133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134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38</v>
      </c>
      <c r="D17" s="35"/>
      <c r="H17" s="37" t="s">
        <v>39</v>
      </c>
      <c r="I17" s="37" t="s">
        <v>40</v>
      </c>
      <c r="J17" s="33"/>
    </row>
    <row r="18" spans="2:10" x14ac:dyDescent="0.2">
      <c r="B18" s="32"/>
      <c r="C18" s="34" t="s">
        <v>41</v>
      </c>
      <c r="D18" s="34"/>
      <c r="E18" s="34"/>
      <c r="F18" s="34"/>
      <c r="H18" s="38">
        <v>7</v>
      </c>
      <c r="I18" s="89">
        <v>5049859</v>
      </c>
      <c r="J18" s="33"/>
    </row>
    <row r="19" spans="2:10" x14ac:dyDescent="0.2">
      <c r="B19" s="32"/>
      <c r="C19" s="13" t="s">
        <v>42</v>
      </c>
      <c r="H19" s="39">
        <v>0</v>
      </c>
      <c r="I19" s="40">
        <v>0</v>
      </c>
      <c r="J19" s="33"/>
    </row>
    <row r="20" spans="2:10" x14ac:dyDescent="0.2">
      <c r="B20" s="32"/>
      <c r="C20" s="13" t="s">
        <v>43</v>
      </c>
      <c r="H20" s="39">
        <v>2</v>
      </c>
      <c r="I20" s="40">
        <v>1374732</v>
      </c>
      <c r="J20" s="33"/>
    </row>
    <row r="21" spans="2:10" x14ac:dyDescent="0.2">
      <c r="B21" s="32"/>
      <c r="C21" s="13" t="s">
        <v>44</v>
      </c>
      <c r="H21" s="39">
        <v>2</v>
      </c>
      <c r="I21" s="41">
        <v>3256827</v>
      </c>
      <c r="J21" s="33"/>
    </row>
    <row r="22" spans="2:10" x14ac:dyDescent="0.2">
      <c r="B22" s="32"/>
      <c r="C22" s="13" t="s">
        <v>45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46</v>
      </c>
      <c r="H23" s="42">
        <v>0</v>
      </c>
      <c r="I23" s="43">
        <v>0</v>
      </c>
      <c r="J23" s="33"/>
    </row>
    <row r="24" spans="2:10" x14ac:dyDescent="0.2">
      <c r="B24" s="32"/>
      <c r="C24" s="34" t="s">
        <v>47</v>
      </c>
      <c r="D24" s="34"/>
      <c r="E24" s="34"/>
      <c r="F24" s="34"/>
      <c r="H24" s="38">
        <f>H19+H20+H21+H22+H23</f>
        <v>4</v>
      </c>
      <c r="I24" s="44">
        <f>I19+I20+I21+I22+I23</f>
        <v>4631559</v>
      </c>
      <c r="J24" s="33"/>
    </row>
    <row r="25" spans="2:10" x14ac:dyDescent="0.2">
      <c r="B25" s="32"/>
      <c r="C25" s="13" t="s">
        <v>48</v>
      </c>
      <c r="H25" s="39">
        <v>3</v>
      </c>
      <c r="I25" s="40">
        <v>418300</v>
      </c>
      <c r="J25" s="33"/>
    </row>
    <row r="26" spans="2:10" x14ac:dyDescent="0.2">
      <c r="B26" s="32"/>
      <c r="C26" s="13" t="s">
        <v>49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50</v>
      </c>
      <c r="H27" s="42">
        <v>0</v>
      </c>
      <c r="I27" s="43">
        <v>0</v>
      </c>
      <c r="J27" s="33"/>
    </row>
    <row r="28" spans="2:10" x14ac:dyDescent="0.2">
      <c r="B28" s="32"/>
      <c r="C28" s="34" t="s">
        <v>51</v>
      </c>
      <c r="D28" s="34"/>
      <c r="E28" s="34"/>
      <c r="F28" s="34"/>
      <c r="H28" s="38">
        <f>H25+H26+H27</f>
        <v>3</v>
      </c>
      <c r="I28" s="44">
        <f>I25+I26+I27</f>
        <v>418300</v>
      </c>
      <c r="J28" s="33"/>
    </row>
    <row r="29" spans="2:10" ht="13.5" thickBot="1" x14ac:dyDescent="0.25">
      <c r="B29" s="32"/>
      <c r="C29" s="13" t="s">
        <v>52</v>
      </c>
      <c r="D29" s="34"/>
      <c r="E29" s="34"/>
      <c r="F29" s="34"/>
      <c r="H29" s="42">
        <v>0</v>
      </c>
      <c r="I29" s="43">
        <v>0</v>
      </c>
      <c r="J29" s="33"/>
    </row>
    <row r="30" spans="2:10" x14ac:dyDescent="0.2">
      <c r="B30" s="32"/>
      <c r="C30" s="34" t="s">
        <v>53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5"/>
      <c r="I31" s="44"/>
      <c r="J31" s="33"/>
    </row>
    <row r="32" spans="2:10" ht="13.5" thickBot="1" x14ac:dyDescent="0.25">
      <c r="B32" s="32"/>
      <c r="C32" s="34" t="s">
        <v>54</v>
      </c>
      <c r="D32" s="34"/>
      <c r="H32" s="46">
        <f>H24+H28+H30</f>
        <v>7</v>
      </c>
      <c r="I32" s="47">
        <f>I24+I28+I30</f>
        <v>5049859</v>
      </c>
      <c r="J32" s="33"/>
    </row>
    <row r="33" spans="2:10" ht="13.5" thickTop="1" x14ac:dyDescent="0.2">
      <c r="B33" s="32"/>
      <c r="C33" s="34"/>
      <c r="D33" s="34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50" t="s">
        <v>55</v>
      </c>
      <c r="H37" s="49"/>
      <c r="I37" s="48"/>
      <c r="J37" s="33"/>
    </row>
    <row r="38" spans="2:10" ht="4.5" customHeight="1" x14ac:dyDescent="0.2">
      <c r="B38" s="32"/>
      <c r="C38" s="48"/>
      <c r="D38" s="48"/>
      <c r="G38" s="48"/>
      <c r="H38" s="48"/>
      <c r="I38" s="48"/>
      <c r="J38" s="33"/>
    </row>
    <row r="39" spans="2:10" x14ac:dyDescent="0.2">
      <c r="B39" s="32"/>
      <c r="C39" s="34" t="s">
        <v>56</v>
      </c>
      <c r="G39" s="51" t="s">
        <v>57</v>
      </c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Cartera 2</dc:creator>
  <cp:lastModifiedBy>Geraldine Valencia Zambrano</cp:lastModifiedBy>
  <dcterms:created xsi:type="dcterms:W3CDTF">2022-11-29T16:43:56Z</dcterms:created>
  <dcterms:modified xsi:type="dcterms:W3CDTF">2022-12-06T18:14:37Z</dcterms:modified>
</cp:coreProperties>
</file>