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ivotTables/pivotTable1.xml" ContentType="application/vnd.openxmlformats-officedocument.spreadsheetml.pivotTable+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geloperaa\Desktop\HOSPITAL MARIO CORREA RENGIFO\"/>
    </mc:Choice>
  </mc:AlternateContent>
  <bookViews>
    <workbookView xWindow="0" yWindow="0" windowWidth="20490" windowHeight="6855" activeTab="3"/>
  </bookViews>
  <sheets>
    <sheet name="INFO IPS" sheetId="16" r:id="rId1"/>
    <sheet name="TD" sheetId="2" r:id="rId2"/>
    <sheet name="ESTADO DE CADA FACTURA" sheetId="1" r:id="rId3"/>
    <sheet name="FOR-CSA-018" sheetId="3" r:id="rId4"/>
  </sheets>
  <externalReferences>
    <externalReference r:id="rId5"/>
    <externalReference r:id="rId6"/>
  </externalReferences>
  <definedNames>
    <definedName name="_xlnm._FilterDatabase" localSheetId="2" hidden="1">'ESTADO DE CADA FACTURA'!$A$1:$AZ$214</definedName>
    <definedName name="_xlnm._FilterDatabase" localSheetId="0" hidden="1">'INFO IPS'!$A$10:$AC$225</definedName>
    <definedName name="dv">#REF!</definedName>
    <definedName name="EN">#REF!</definedName>
    <definedName name="eu">#REF!</definedName>
    <definedName name="ip">#REF!</definedName>
    <definedName name="SS">#REF!</definedName>
    <definedName name="TD">#REF!</definedName>
    <definedName name="tt">#REF!</definedName>
  </definedNames>
  <calcPr calcId="152511"/>
  <pivotCaches>
    <pivotCache cacheId="111" r:id="rId7"/>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233" i="16" l="1"/>
  <c r="F224" i="16"/>
  <c r="J223" i="16"/>
  <c r="H223" i="16"/>
  <c r="G223" i="16"/>
  <c r="I223" i="16" s="1"/>
  <c r="J222" i="16"/>
  <c r="H222" i="16"/>
  <c r="G222" i="16"/>
  <c r="I222" i="16" s="1"/>
  <c r="J221" i="16"/>
  <c r="H221" i="16"/>
  <c r="G221" i="16"/>
  <c r="I221" i="16" s="1"/>
  <c r="L220" i="16"/>
  <c r="J220" i="16"/>
  <c r="H220" i="16"/>
  <c r="I220" i="16" s="1"/>
  <c r="O220" i="16" s="1"/>
  <c r="G220" i="16"/>
  <c r="L219" i="16"/>
  <c r="J219" i="16"/>
  <c r="H219" i="16"/>
  <c r="G219" i="16"/>
  <c r="L218" i="16"/>
  <c r="J218" i="16"/>
  <c r="H218" i="16"/>
  <c r="G218" i="16"/>
  <c r="L217" i="16"/>
  <c r="J217" i="16"/>
  <c r="H217" i="16"/>
  <c r="G217" i="16"/>
  <c r="L216" i="16"/>
  <c r="J216" i="16"/>
  <c r="H216" i="16"/>
  <c r="G216" i="16"/>
  <c r="L215" i="16"/>
  <c r="J215" i="16"/>
  <c r="H215" i="16"/>
  <c r="I215" i="16" s="1"/>
  <c r="O215" i="16" s="1"/>
  <c r="G215" i="16"/>
  <c r="L214" i="16"/>
  <c r="J214" i="16"/>
  <c r="H214" i="16"/>
  <c r="G214" i="16"/>
  <c r="L213" i="16"/>
  <c r="J213" i="16"/>
  <c r="H213" i="16"/>
  <c r="G213" i="16"/>
  <c r="L212" i="16"/>
  <c r="J212" i="16"/>
  <c r="H212" i="16"/>
  <c r="G212" i="16"/>
  <c r="I212" i="16" s="1"/>
  <c r="O212" i="16" s="1"/>
  <c r="L211" i="16"/>
  <c r="J211" i="16"/>
  <c r="H211" i="16"/>
  <c r="I211" i="16" s="1"/>
  <c r="O211" i="16" s="1"/>
  <c r="G211" i="16"/>
  <c r="L210" i="16"/>
  <c r="J210" i="16"/>
  <c r="H210" i="16"/>
  <c r="G210" i="16"/>
  <c r="L209" i="16"/>
  <c r="J209" i="16"/>
  <c r="H209" i="16"/>
  <c r="G209" i="16"/>
  <c r="O208" i="16"/>
  <c r="L208" i="16"/>
  <c r="J208" i="16"/>
  <c r="H208" i="16"/>
  <c r="G208" i="16"/>
  <c r="I208" i="16" s="1"/>
  <c r="L207" i="16"/>
  <c r="J207" i="16"/>
  <c r="H207" i="16"/>
  <c r="G207" i="16"/>
  <c r="N206" i="16"/>
  <c r="L206" i="16"/>
  <c r="O206" i="16" s="1"/>
  <c r="K206" i="16"/>
  <c r="J206" i="16"/>
  <c r="H206" i="16"/>
  <c r="G206" i="16"/>
  <c r="N205" i="16"/>
  <c r="L205" i="16"/>
  <c r="O205" i="16" s="1"/>
  <c r="K205" i="16"/>
  <c r="J205" i="16"/>
  <c r="H205" i="16"/>
  <c r="I205" i="16" s="1"/>
  <c r="G205" i="16"/>
  <c r="N204" i="16"/>
  <c r="L204" i="16"/>
  <c r="K204" i="16"/>
  <c r="J204" i="16"/>
  <c r="H204" i="16"/>
  <c r="I204" i="16" s="1"/>
  <c r="G204" i="16"/>
  <c r="N203" i="16"/>
  <c r="L203" i="16"/>
  <c r="K203" i="16"/>
  <c r="J203" i="16"/>
  <c r="H203" i="16"/>
  <c r="I203" i="16" s="1"/>
  <c r="G203" i="16"/>
  <c r="N202" i="16"/>
  <c r="L202" i="16"/>
  <c r="K202" i="16"/>
  <c r="J202" i="16"/>
  <c r="H202" i="16"/>
  <c r="I202" i="16" s="1"/>
  <c r="G202" i="16"/>
  <c r="N201" i="16"/>
  <c r="L201" i="16"/>
  <c r="K201" i="16"/>
  <c r="J201" i="16"/>
  <c r="H201" i="16"/>
  <c r="I201" i="16" s="1"/>
  <c r="G201" i="16"/>
  <c r="N200" i="16"/>
  <c r="L200" i="16"/>
  <c r="O200" i="16" s="1"/>
  <c r="K200" i="16"/>
  <c r="J200" i="16"/>
  <c r="H200" i="16"/>
  <c r="G200" i="16"/>
  <c r="N199" i="16"/>
  <c r="L199" i="16"/>
  <c r="K199" i="16"/>
  <c r="J199" i="16"/>
  <c r="H199" i="16"/>
  <c r="G199" i="16"/>
  <c r="N198" i="16"/>
  <c r="L198" i="16"/>
  <c r="O198" i="16" s="1"/>
  <c r="K198" i="16"/>
  <c r="J198" i="16"/>
  <c r="H198" i="16"/>
  <c r="I198" i="16" s="1"/>
  <c r="G198" i="16"/>
  <c r="O197" i="16"/>
  <c r="N197" i="16"/>
  <c r="L197" i="16"/>
  <c r="K197" i="16"/>
  <c r="J197" i="16"/>
  <c r="H197" i="16"/>
  <c r="G197" i="16"/>
  <c r="N196" i="16"/>
  <c r="L196" i="16"/>
  <c r="O196" i="16" s="1"/>
  <c r="K196" i="16"/>
  <c r="J196" i="16"/>
  <c r="H196" i="16"/>
  <c r="G196" i="16"/>
  <c r="N195" i="16"/>
  <c r="L195" i="16"/>
  <c r="O195" i="16" s="1"/>
  <c r="K195" i="16"/>
  <c r="J195" i="16"/>
  <c r="H195" i="16"/>
  <c r="G195" i="16"/>
  <c r="N194" i="16"/>
  <c r="L194" i="16"/>
  <c r="O194" i="16" s="1"/>
  <c r="K194" i="16"/>
  <c r="J194" i="16"/>
  <c r="H194" i="16"/>
  <c r="G194" i="16"/>
  <c r="N193" i="16"/>
  <c r="L193" i="16"/>
  <c r="O193" i="16" s="1"/>
  <c r="K193" i="16"/>
  <c r="J193" i="16"/>
  <c r="H193" i="16"/>
  <c r="G193" i="16"/>
  <c r="N192" i="16"/>
  <c r="O192" i="16" s="1"/>
  <c r="L192" i="16"/>
  <c r="K192" i="16"/>
  <c r="J192" i="16"/>
  <c r="H192" i="16"/>
  <c r="I192" i="16" s="1"/>
  <c r="G192" i="16"/>
  <c r="N191" i="16"/>
  <c r="O191" i="16" s="1"/>
  <c r="L191" i="16"/>
  <c r="K191" i="16"/>
  <c r="J191" i="16"/>
  <c r="H191" i="16"/>
  <c r="I191" i="16" s="1"/>
  <c r="G191" i="16"/>
  <c r="N190" i="16"/>
  <c r="L190" i="16"/>
  <c r="K190" i="16"/>
  <c r="J190" i="16"/>
  <c r="H190" i="16"/>
  <c r="I190" i="16" s="1"/>
  <c r="G190" i="16"/>
  <c r="N189" i="16"/>
  <c r="L189" i="16"/>
  <c r="O189" i="16" s="1"/>
  <c r="K189" i="16"/>
  <c r="J189" i="16"/>
  <c r="H189" i="16"/>
  <c r="G189" i="16"/>
  <c r="N188" i="16"/>
  <c r="L188" i="16"/>
  <c r="K188" i="16"/>
  <c r="J188" i="16"/>
  <c r="H188" i="16"/>
  <c r="G188" i="16"/>
  <c r="N187" i="16"/>
  <c r="L187" i="16"/>
  <c r="O187" i="16" s="1"/>
  <c r="K187" i="16"/>
  <c r="J187" i="16"/>
  <c r="H187" i="16"/>
  <c r="G187" i="16"/>
  <c r="N186" i="16"/>
  <c r="L186" i="16"/>
  <c r="O186" i="16" s="1"/>
  <c r="K186" i="16"/>
  <c r="J186" i="16"/>
  <c r="H186" i="16"/>
  <c r="G186" i="16"/>
  <c r="N185" i="16"/>
  <c r="L185" i="16"/>
  <c r="O185" i="16" s="1"/>
  <c r="K185" i="16"/>
  <c r="J185" i="16"/>
  <c r="H185" i="16"/>
  <c r="G185" i="16"/>
  <c r="N184" i="16"/>
  <c r="L184" i="16"/>
  <c r="O184" i="16" s="1"/>
  <c r="K184" i="16"/>
  <c r="J184" i="16"/>
  <c r="H184" i="16"/>
  <c r="I184" i="16" s="1"/>
  <c r="G184" i="16"/>
  <c r="N183" i="16"/>
  <c r="O183" i="16" s="1"/>
  <c r="L183" i="16"/>
  <c r="K183" i="16"/>
  <c r="J183" i="16"/>
  <c r="H183" i="16"/>
  <c r="I183" i="16" s="1"/>
  <c r="G183" i="16"/>
  <c r="N182" i="16"/>
  <c r="L182" i="16"/>
  <c r="K182" i="16"/>
  <c r="J182" i="16"/>
  <c r="H182" i="16"/>
  <c r="I182" i="16" s="1"/>
  <c r="G182" i="16"/>
  <c r="N181" i="16"/>
  <c r="L181" i="16"/>
  <c r="O181" i="16" s="1"/>
  <c r="K181" i="16"/>
  <c r="J181" i="16"/>
  <c r="H181" i="16"/>
  <c r="G181" i="16"/>
  <c r="N180" i="16"/>
  <c r="L180" i="16"/>
  <c r="K180" i="16"/>
  <c r="J180" i="16"/>
  <c r="H180" i="16"/>
  <c r="G180" i="16"/>
  <c r="N179" i="16"/>
  <c r="L179" i="16"/>
  <c r="O179" i="16" s="1"/>
  <c r="K179" i="16"/>
  <c r="J179" i="16"/>
  <c r="H179" i="16"/>
  <c r="G179" i="16"/>
  <c r="N178" i="16"/>
  <c r="L178" i="16"/>
  <c r="O178" i="16" s="1"/>
  <c r="K178" i="16"/>
  <c r="J178" i="16"/>
  <c r="H178" i="16"/>
  <c r="G178" i="16"/>
  <c r="I178" i="16" s="1"/>
  <c r="N177" i="16"/>
  <c r="L177" i="16"/>
  <c r="O177" i="16" s="1"/>
  <c r="K177" i="16"/>
  <c r="J177" i="16"/>
  <c r="H177" i="16"/>
  <c r="G177" i="16"/>
  <c r="N176" i="16"/>
  <c r="L176" i="16"/>
  <c r="O176" i="16" s="1"/>
  <c r="K176" i="16"/>
  <c r="J176" i="16"/>
  <c r="H176" i="16"/>
  <c r="G176" i="16"/>
  <c r="N175" i="16"/>
  <c r="O175" i="16" s="1"/>
  <c r="L175" i="16"/>
  <c r="K175" i="16"/>
  <c r="J175" i="16"/>
  <c r="H175" i="16"/>
  <c r="G175" i="16"/>
  <c r="N174" i="16"/>
  <c r="L174" i="16"/>
  <c r="K174" i="16"/>
  <c r="J174" i="16"/>
  <c r="H174" i="16"/>
  <c r="G174" i="16"/>
  <c r="N173" i="16"/>
  <c r="L173" i="16"/>
  <c r="O173" i="16" s="1"/>
  <c r="K173" i="16"/>
  <c r="J173" i="16"/>
  <c r="H173" i="16"/>
  <c r="G173" i="16"/>
  <c r="N172" i="16"/>
  <c r="L172" i="16"/>
  <c r="O172" i="16" s="1"/>
  <c r="K172" i="16"/>
  <c r="J172" i="16"/>
  <c r="H172" i="16"/>
  <c r="G172" i="16"/>
  <c r="N171" i="16"/>
  <c r="L171" i="16"/>
  <c r="K171" i="16"/>
  <c r="J171" i="16"/>
  <c r="H171" i="16"/>
  <c r="G171" i="16"/>
  <c r="N170" i="16"/>
  <c r="L170" i="16"/>
  <c r="K170" i="16"/>
  <c r="J170" i="16"/>
  <c r="H170" i="16"/>
  <c r="G170" i="16"/>
  <c r="N169" i="16"/>
  <c r="O169" i="16" s="1"/>
  <c r="L169" i="16"/>
  <c r="K169" i="16"/>
  <c r="J169" i="16"/>
  <c r="H169" i="16"/>
  <c r="G169" i="16"/>
  <c r="N168" i="16"/>
  <c r="L168" i="16"/>
  <c r="O168" i="16" s="1"/>
  <c r="K168" i="16"/>
  <c r="J168" i="16"/>
  <c r="H168" i="16"/>
  <c r="G168" i="16"/>
  <c r="N167" i="16"/>
  <c r="L167" i="16"/>
  <c r="K167" i="16"/>
  <c r="J167" i="16"/>
  <c r="H167" i="16"/>
  <c r="G167" i="16"/>
  <c r="N166" i="16"/>
  <c r="L166" i="16"/>
  <c r="O166" i="16" s="1"/>
  <c r="K166" i="16"/>
  <c r="J166" i="16"/>
  <c r="H166" i="16"/>
  <c r="G166" i="16"/>
  <c r="I166" i="16" s="1"/>
  <c r="N165" i="16"/>
  <c r="O165" i="16" s="1"/>
  <c r="L165" i="16"/>
  <c r="K165" i="16"/>
  <c r="J165" i="16"/>
  <c r="H165" i="16"/>
  <c r="G165" i="16"/>
  <c r="O164" i="16"/>
  <c r="N164" i="16"/>
  <c r="L164" i="16"/>
  <c r="K164" i="16"/>
  <c r="J164" i="16"/>
  <c r="H164" i="16"/>
  <c r="G164" i="16"/>
  <c r="N163" i="16"/>
  <c r="L163" i="16"/>
  <c r="O163" i="16" s="1"/>
  <c r="K163" i="16"/>
  <c r="J163" i="16"/>
  <c r="H163" i="16"/>
  <c r="G163" i="16"/>
  <c r="N162" i="16"/>
  <c r="L162" i="16"/>
  <c r="O162" i="16" s="1"/>
  <c r="K162" i="16"/>
  <c r="J162" i="16"/>
  <c r="H162" i="16"/>
  <c r="G162" i="16"/>
  <c r="I162" i="16" s="1"/>
  <c r="N161" i="16"/>
  <c r="L161" i="16"/>
  <c r="K161" i="16"/>
  <c r="J161" i="16"/>
  <c r="H161" i="16"/>
  <c r="G161" i="16"/>
  <c r="N160" i="16"/>
  <c r="L160" i="16"/>
  <c r="O160" i="16" s="1"/>
  <c r="K160" i="16"/>
  <c r="J160" i="16"/>
  <c r="H160" i="16"/>
  <c r="G160" i="16"/>
  <c r="N159" i="16"/>
  <c r="O159" i="16" s="1"/>
  <c r="L159" i="16"/>
  <c r="K159" i="16"/>
  <c r="J159" i="16"/>
  <c r="H159" i="16"/>
  <c r="G159" i="16"/>
  <c r="N158" i="16"/>
  <c r="L158" i="16"/>
  <c r="K158" i="16"/>
  <c r="J158" i="16"/>
  <c r="H158" i="16"/>
  <c r="G158" i="16"/>
  <c r="N157" i="16"/>
  <c r="L157" i="16"/>
  <c r="O157" i="16" s="1"/>
  <c r="K157" i="16"/>
  <c r="J157" i="16"/>
  <c r="H157" i="16"/>
  <c r="G157" i="16"/>
  <c r="N156" i="16"/>
  <c r="L156" i="16"/>
  <c r="O156" i="16" s="1"/>
  <c r="K156" i="16"/>
  <c r="J156" i="16"/>
  <c r="H156" i="16"/>
  <c r="G156" i="16"/>
  <c r="N155" i="16"/>
  <c r="L155" i="16"/>
  <c r="K155" i="16"/>
  <c r="J155" i="16"/>
  <c r="H155" i="16"/>
  <c r="G155" i="16"/>
  <c r="N154" i="16"/>
  <c r="L154" i="16"/>
  <c r="K154" i="16"/>
  <c r="J154" i="16"/>
  <c r="H154" i="16"/>
  <c r="G154" i="16"/>
  <c r="N153" i="16"/>
  <c r="O153" i="16" s="1"/>
  <c r="L153" i="16"/>
  <c r="K153" i="16"/>
  <c r="J153" i="16"/>
  <c r="H153" i="16"/>
  <c r="G153" i="16"/>
  <c r="N152" i="16"/>
  <c r="L152" i="16"/>
  <c r="O152" i="16" s="1"/>
  <c r="K152" i="16"/>
  <c r="J152" i="16"/>
  <c r="H152" i="16"/>
  <c r="G152" i="16"/>
  <c r="N151" i="16"/>
  <c r="L151" i="16"/>
  <c r="K151" i="16"/>
  <c r="J151" i="16"/>
  <c r="H151" i="16"/>
  <c r="G151" i="16"/>
  <c r="N150" i="16"/>
  <c r="L150" i="16"/>
  <c r="O150" i="16" s="1"/>
  <c r="K150" i="16"/>
  <c r="J150" i="16"/>
  <c r="H150" i="16"/>
  <c r="G150" i="16"/>
  <c r="I150" i="16" s="1"/>
  <c r="N149" i="16"/>
  <c r="O149" i="16" s="1"/>
  <c r="L149" i="16"/>
  <c r="K149" i="16"/>
  <c r="J149" i="16"/>
  <c r="H149" i="16"/>
  <c r="G149" i="16"/>
  <c r="N148" i="16"/>
  <c r="L148" i="16"/>
  <c r="O148" i="16" s="1"/>
  <c r="K148" i="16"/>
  <c r="J148" i="16"/>
  <c r="H148" i="16"/>
  <c r="G148" i="16"/>
  <c r="N147" i="16"/>
  <c r="L147" i="16"/>
  <c r="O147" i="16" s="1"/>
  <c r="K147" i="16"/>
  <c r="J147" i="16"/>
  <c r="H147" i="16"/>
  <c r="G147" i="16"/>
  <c r="N146" i="16"/>
  <c r="L146" i="16"/>
  <c r="O146" i="16" s="1"/>
  <c r="K146" i="16"/>
  <c r="J146" i="16"/>
  <c r="H146" i="16"/>
  <c r="G146" i="16"/>
  <c r="I146" i="16" s="1"/>
  <c r="N145" i="16"/>
  <c r="L145" i="16"/>
  <c r="K145" i="16"/>
  <c r="J145" i="16"/>
  <c r="H145" i="16"/>
  <c r="G145" i="16"/>
  <c r="N144" i="16"/>
  <c r="L144" i="16"/>
  <c r="O144" i="16" s="1"/>
  <c r="K144" i="16"/>
  <c r="J144" i="16"/>
  <c r="H144" i="16"/>
  <c r="G144" i="16"/>
  <c r="N143" i="16"/>
  <c r="O143" i="16" s="1"/>
  <c r="L143" i="16"/>
  <c r="K143" i="16"/>
  <c r="J143" i="16"/>
  <c r="H143" i="16"/>
  <c r="G143" i="16"/>
  <c r="N142" i="16"/>
  <c r="L142" i="16"/>
  <c r="K142" i="16"/>
  <c r="J142" i="16"/>
  <c r="H142" i="16"/>
  <c r="G142" i="16"/>
  <c r="N141" i="16"/>
  <c r="L141" i="16"/>
  <c r="O141" i="16" s="1"/>
  <c r="K141" i="16"/>
  <c r="J141" i="16"/>
  <c r="H141" i="16"/>
  <c r="G141" i="16"/>
  <c r="O140" i="16"/>
  <c r="N140" i="16"/>
  <c r="L140" i="16"/>
  <c r="K140" i="16"/>
  <c r="J140" i="16"/>
  <c r="H140" i="16"/>
  <c r="G140" i="16"/>
  <c r="N139" i="16"/>
  <c r="L139" i="16"/>
  <c r="K139" i="16"/>
  <c r="J139" i="16"/>
  <c r="H139" i="16"/>
  <c r="G139" i="16"/>
  <c r="N138" i="16"/>
  <c r="L138" i="16"/>
  <c r="K138" i="16"/>
  <c r="J138" i="16"/>
  <c r="H138" i="16"/>
  <c r="G138" i="16"/>
  <c r="N137" i="16"/>
  <c r="L137" i="16"/>
  <c r="K137" i="16"/>
  <c r="J137" i="16"/>
  <c r="H137" i="16"/>
  <c r="G137" i="16"/>
  <c r="N136" i="16"/>
  <c r="L136" i="16"/>
  <c r="O136" i="16" s="1"/>
  <c r="K136" i="16"/>
  <c r="J136" i="16"/>
  <c r="H136" i="16"/>
  <c r="G136" i="16"/>
  <c r="N135" i="16"/>
  <c r="O135" i="16" s="1"/>
  <c r="L135" i="16"/>
  <c r="K135" i="16"/>
  <c r="J135" i="16"/>
  <c r="H135" i="16"/>
  <c r="G135" i="16"/>
  <c r="N134" i="16"/>
  <c r="L134" i="16"/>
  <c r="O134" i="16" s="1"/>
  <c r="K134" i="16"/>
  <c r="J134" i="16"/>
  <c r="H134" i="16"/>
  <c r="G134" i="16"/>
  <c r="I134" i="16" s="1"/>
  <c r="N133" i="16"/>
  <c r="L133" i="16"/>
  <c r="O133" i="16" s="1"/>
  <c r="K133" i="16"/>
  <c r="J133" i="16"/>
  <c r="H133" i="16"/>
  <c r="G133" i="16"/>
  <c r="N132" i="16"/>
  <c r="O132" i="16" s="1"/>
  <c r="L132" i="16"/>
  <c r="K132" i="16"/>
  <c r="J132" i="16"/>
  <c r="H132" i="16"/>
  <c r="G132" i="16"/>
  <c r="N131" i="16"/>
  <c r="L131" i="16"/>
  <c r="K131" i="16"/>
  <c r="J131" i="16"/>
  <c r="H131" i="16"/>
  <c r="G131" i="16"/>
  <c r="N130" i="16"/>
  <c r="L130" i="16"/>
  <c r="K130" i="16"/>
  <c r="J130" i="16"/>
  <c r="H130" i="16"/>
  <c r="G130" i="16"/>
  <c r="N129" i="16"/>
  <c r="L129" i="16"/>
  <c r="K129" i="16"/>
  <c r="J129" i="16"/>
  <c r="H129" i="16"/>
  <c r="G129" i="16"/>
  <c r="N128" i="16"/>
  <c r="L128" i="16"/>
  <c r="O128" i="16" s="1"/>
  <c r="K128" i="16"/>
  <c r="J128" i="16"/>
  <c r="H128" i="16"/>
  <c r="G128" i="16"/>
  <c r="N127" i="16"/>
  <c r="L127" i="16"/>
  <c r="K127" i="16"/>
  <c r="J127" i="16"/>
  <c r="H127" i="16"/>
  <c r="G127" i="16"/>
  <c r="N126" i="16"/>
  <c r="L126" i="16"/>
  <c r="K126" i="16"/>
  <c r="J126" i="16"/>
  <c r="H126" i="16"/>
  <c r="G126" i="16"/>
  <c r="N125" i="16"/>
  <c r="L125" i="16"/>
  <c r="O125" i="16" s="1"/>
  <c r="K125" i="16"/>
  <c r="J125" i="16"/>
  <c r="H125" i="16"/>
  <c r="G125" i="16"/>
  <c r="N124" i="16"/>
  <c r="L124" i="16"/>
  <c r="O124" i="16" s="1"/>
  <c r="K124" i="16"/>
  <c r="J124" i="16"/>
  <c r="H124" i="16"/>
  <c r="I124" i="16" s="1"/>
  <c r="G124" i="16"/>
  <c r="N123" i="16"/>
  <c r="L123" i="16"/>
  <c r="O123" i="16" s="1"/>
  <c r="K123" i="16"/>
  <c r="J123" i="16"/>
  <c r="H123" i="16"/>
  <c r="G123" i="16"/>
  <c r="N122" i="16"/>
  <c r="L122" i="16"/>
  <c r="K122" i="16"/>
  <c r="J122" i="16"/>
  <c r="H122" i="16"/>
  <c r="G122" i="16"/>
  <c r="O121" i="16"/>
  <c r="J121" i="16"/>
  <c r="H121" i="16"/>
  <c r="I121" i="16" s="1"/>
  <c r="G121" i="16"/>
  <c r="O120" i="16"/>
  <c r="J120" i="16"/>
  <c r="H120" i="16"/>
  <c r="G120" i="16"/>
  <c r="I120" i="16" s="1"/>
  <c r="O119" i="16"/>
  <c r="J119" i="16"/>
  <c r="H119" i="16"/>
  <c r="G119" i="16"/>
  <c r="O118" i="16"/>
  <c r="J118" i="16"/>
  <c r="H118" i="16"/>
  <c r="G118" i="16"/>
  <c r="I118" i="16" s="1"/>
  <c r="O117" i="16"/>
  <c r="J117" i="16"/>
  <c r="H117" i="16"/>
  <c r="G117" i="16"/>
  <c r="I117" i="16" s="1"/>
  <c r="N116" i="16"/>
  <c r="L116" i="16"/>
  <c r="O116" i="16" s="1"/>
  <c r="K116" i="16"/>
  <c r="J116" i="16"/>
  <c r="H116" i="16"/>
  <c r="G116" i="16"/>
  <c r="I116" i="16" s="1"/>
  <c r="N115" i="16"/>
  <c r="L115" i="16"/>
  <c r="O115" i="16" s="1"/>
  <c r="K115" i="16"/>
  <c r="J115" i="16"/>
  <c r="H115" i="16"/>
  <c r="G115" i="16"/>
  <c r="I115" i="16" s="1"/>
  <c r="N114" i="16"/>
  <c r="L114" i="16"/>
  <c r="O114" i="16" s="1"/>
  <c r="K114" i="16"/>
  <c r="J114" i="16"/>
  <c r="H114" i="16"/>
  <c r="G114" i="16"/>
  <c r="I114" i="16" s="1"/>
  <c r="N113" i="16"/>
  <c r="L113" i="16"/>
  <c r="O113" i="16" s="1"/>
  <c r="K113" i="16"/>
  <c r="J113" i="16"/>
  <c r="H113" i="16"/>
  <c r="G113" i="16"/>
  <c r="I113" i="16" s="1"/>
  <c r="N112" i="16"/>
  <c r="L112" i="16"/>
  <c r="O112" i="16" s="1"/>
  <c r="K112" i="16"/>
  <c r="J112" i="16"/>
  <c r="H112" i="16"/>
  <c r="G112" i="16"/>
  <c r="I112" i="16" s="1"/>
  <c r="O111" i="16"/>
  <c r="J111" i="16"/>
  <c r="H111" i="16"/>
  <c r="G111" i="16"/>
  <c r="I111" i="16" s="1"/>
  <c r="O110" i="16"/>
  <c r="J110" i="16"/>
  <c r="H110" i="16"/>
  <c r="G110" i="16"/>
  <c r="I110" i="16" s="1"/>
  <c r="N109" i="16"/>
  <c r="L109" i="16"/>
  <c r="O109" i="16" s="1"/>
  <c r="K109" i="16"/>
  <c r="J109" i="16"/>
  <c r="H109" i="16"/>
  <c r="G109" i="16"/>
  <c r="O108" i="16"/>
  <c r="J108" i="16"/>
  <c r="H108" i="16"/>
  <c r="G108" i="16"/>
  <c r="O107" i="16"/>
  <c r="J107" i="16"/>
  <c r="H107" i="16"/>
  <c r="I107" i="16" s="1"/>
  <c r="G107" i="16"/>
  <c r="O106" i="16"/>
  <c r="J106" i="16"/>
  <c r="H106" i="16"/>
  <c r="G106" i="16"/>
  <c r="I106" i="16" s="1"/>
  <c r="O105" i="16"/>
  <c r="J105" i="16"/>
  <c r="H105" i="16"/>
  <c r="G105" i="16"/>
  <c r="O104" i="16"/>
  <c r="J104" i="16"/>
  <c r="H104" i="16"/>
  <c r="G104" i="16"/>
  <c r="I104" i="16" s="1"/>
  <c r="O103" i="16"/>
  <c r="J103" i="16"/>
  <c r="H103" i="16"/>
  <c r="G103" i="16"/>
  <c r="I103" i="16" s="1"/>
  <c r="O102" i="16"/>
  <c r="J102" i="16"/>
  <c r="H102" i="16"/>
  <c r="G102" i="16"/>
  <c r="I102" i="16" s="1"/>
  <c r="O101" i="16"/>
  <c r="J101" i="16"/>
  <c r="H101" i="16"/>
  <c r="G101" i="16"/>
  <c r="I101" i="16" s="1"/>
  <c r="O100" i="16"/>
  <c r="J100" i="16"/>
  <c r="H100" i="16"/>
  <c r="G100" i="16"/>
  <c r="O99" i="16"/>
  <c r="J99" i="16"/>
  <c r="H99" i="16"/>
  <c r="G99" i="16"/>
  <c r="O98" i="16"/>
  <c r="J98" i="16"/>
  <c r="H98" i="16"/>
  <c r="G98" i="16"/>
  <c r="I98" i="16" s="1"/>
  <c r="O97" i="16"/>
  <c r="J97" i="16"/>
  <c r="H97" i="16"/>
  <c r="G97" i="16"/>
  <c r="I97" i="16" s="1"/>
  <c r="O96" i="16"/>
  <c r="J96" i="16"/>
  <c r="H96" i="16"/>
  <c r="I96" i="16" s="1"/>
  <c r="G96" i="16"/>
  <c r="O95" i="16"/>
  <c r="J95" i="16"/>
  <c r="H95" i="16"/>
  <c r="G95" i="16"/>
  <c r="I95" i="16" s="1"/>
  <c r="O94" i="16"/>
  <c r="J94" i="16"/>
  <c r="H94" i="16"/>
  <c r="G94" i="16"/>
  <c r="N93" i="16"/>
  <c r="L93" i="16"/>
  <c r="O93" i="16" s="1"/>
  <c r="K93" i="16"/>
  <c r="J93" i="16"/>
  <c r="H93" i="16"/>
  <c r="G93" i="16"/>
  <c r="N92" i="16"/>
  <c r="L92" i="16"/>
  <c r="O92" i="16" s="1"/>
  <c r="K92" i="16"/>
  <c r="J92" i="16"/>
  <c r="H92" i="16"/>
  <c r="G92" i="16"/>
  <c r="I92" i="16" s="1"/>
  <c r="O91" i="16"/>
  <c r="N91" i="16"/>
  <c r="L91" i="16"/>
  <c r="K91" i="16"/>
  <c r="J91" i="16"/>
  <c r="H91" i="16"/>
  <c r="G91" i="16"/>
  <c r="O90" i="16"/>
  <c r="N90" i="16"/>
  <c r="L90" i="16"/>
  <c r="K90" i="16"/>
  <c r="J90" i="16"/>
  <c r="H90" i="16"/>
  <c r="G90" i="16"/>
  <c r="I90" i="16" s="1"/>
  <c r="N89" i="16"/>
  <c r="O89" i="16" s="1"/>
  <c r="L89" i="16"/>
  <c r="K89" i="16"/>
  <c r="J89" i="16"/>
  <c r="H89" i="16"/>
  <c r="G89" i="16"/>
  <c r="N88" i="16"/>
  <c r="L88" i="16"/>
  <c r="O88" i="16" s="1"/>
  <c r="K88" i="16"/>
  <c r="J88" i="16"/>
  <c r="H88" i="16"/>
  <c r="G88" i="16"/>
  <c r="I88" i="16" s="1"/>
  <c r="N87" i="16"/>
  <c r="L87" i="16"/>
  <c r="O87" i="16" s="1"/>
  <c r="K87" i="16"/>
  <c r="J87" i="16"/>
  <c r="H87" i="16"/>
  <c r="G87" i="16"/>
  <c r="I87" i="16" s="1"/>
  <c r="N86" i="16"/>
  <c r="L86" i="16"/>
  <c r="O86" i="16" s="1"/>
  <c r="K86" i="16"/>
  <c r="J86" i="16"/>
  <c r="H86" i="16"/>
  <c r="G86" i="16"/>
  <c r="N85" i="16"/>
  <c r="L85" i="16"/>
  <c r="O85" i="16" s="1"/>
  <c r="K85" i="16"/>
  <c r="J85" i="16"/>
  <c r="H85" i="16"/>
  <c r="G85" i="16"/>
  <c r="N84" i="16"/>
  <c r="L84" i="16"/>
  <c r="O84" i="16" s="1"/>
  <c r="K84" i="16"/>
  <c r="J84" i="16"/>
  <c r="H84" i="16"/>
  <c r="G84" i="16"/>
  <c r="I84" i="16" s="1"/>
  <c r="O83" i="16"/>
  <c r="N83" i="16"/>
  <c r="L83" i="16"/>
  <c r="K83" i="16"/>
  <c r="J83" i="16"/>
  <c r="H83" i="16"/>
  <c r="G83" i="16"/>
  <c r="O82" i="16"/>
  <c r="N82" i="16"/>
  <c r="L82" i="16"/>
  <c r="K82" i="16"/>
  <c r="J82" i="16"/>
  <c r="H82" i="16"/>
  <c r="G82" i="16"/>
  <c r="I82" i="16" s="1"/>
  <c r="N81" i="16"/>
  <c r="L81" i="16"/>
  <c r="K81" i="16"/>
  <c r="J81" i="16"/>
  <c r="H81" i="16"/>
  <c r="G81" i="16"/>
  <c r="I81" i="16" s="1"/>
  <c r="N80" i="16"/>
  <c r="L80" i="16"/>
  <c r="K80" i="16"/>
  <c r="J80" i="16"/>
  <c r="H80" i="16"/>
  <c r="G80" i="16"/>
  <c r="N79" i="16"/>
  <c r="L79" i="16"/>
  <c r="K79" i="16"/>
  <c r="J79" i="16"/>
  <c r="H79" i="16"/>
  <c r="G79" i="16"/>
  <c r="I79" i="16" s="1"/>
  <c r="N78" i="16"/>
  <c r="O78" i="16" s="1"/>
  <c r="L78" i="16"/>
  <c r="K78" i="16"/>
  <c r="J78" i="16"/>
  <c r="H78" i="16"/>
  <c r="G78" i="16"/>
  <c r="I78" i="16" s="1"/>
  <c r="N77" i="16"/>
  <c r="L77" i="16"/>
  <c r="K77" i="16"/>
  <c r="J77" i="16"/>
  <c r="H77" i="16"/>
  <c r="G77" i="16"/>
  <c r="I77" i="16" s="1"/>
  <c r="N76" i="16"/>
  <c r="L76" i="16"/>
  <c r="O76" i="16" s="1"/>
  <c r="K76" i="16"/>
  <c r="J76" i="16"/>
  <c r="H76" i="16"/>
  <c r="G76" i="16"/>
  <c r="N75" i="16"/>
  <c r="L75" i="16"/>
  <c r="O75" i="16" s="1"/>
  <c r="K75" i="16"/>
  <c r="J75" i="16"/>
  <c r="H75" i="16"/>
  <c r="G75" i="16"/>
  <c r="I75" i="16" s="1"/>
  <c r="N74" i="16"/>
  <c r="L74" i="16"/>
  <c r="K74" i="16"/>
  <c r="J74" i="16"/>
  <c r="H74" i="16"/>
  <c r="G74" i="16"/>
  <c r="I74" i="16" s="1"/>
  <c r="N73" i="16"/>
  <c r="L73" i="16"/>
  <c r="O73" i="16" s="1"/>
  <c r="K73" i="16"/>
  <c r="J73" i="16"/>
  <c r="H73" i="16"/>
  <c r="G73" i="16"/>
  <c r="I73" i="16" s="1"/>
  <c r="N72" i="16"/>
  <c r="L72" i="16"/>
  <c r="O72" i="16" s="1"/>
  <c r="K72" i="16"/>
  <c r="J72" i="16"/>
  <c r="H72" i="16"/>
  <c r="G72" i="16"/>
  <c r="N71" i="16"/>
  <c r="L71" i="16"/>
  <c r="O71" i="16" s="1"/>
  <c r="K71" i="16"/>
  <c r="J71" i="16"/>
  <c r="H71" i="16"/>
  <c r="G71" i="16"/>
  <c r="I71" i="16" s="1"/>
  <c r="N70" i="16"/>
  <c r="L70" i="16"/>
  <c r="K70" i="16"/>
  <c r="J70" i="16"/>
  <c r="H70" i="16"/>
  <c r="G70" i="16"/>
  <c r="I70" i="16" s="1"/>
  <c r="N69" i="16"/>
  <c r="L69" i="16"/>
  <c r="O69" i="16" s="1"/>
  <c r="K69" i="16"/>
  <c r="J69" i="16"/>
  <c r="H69" i="16"/>
  <c r="G69" i="16"/>
  <c r="I69" i="16" s="1"/>
  <c r="N68" i="16"/>
  <c r="L68" i="16"/>
  <c r="O68" i="16" s="1"/>
  <c r="K68" i="16"/>
  <c r="J68" i="16"/>
  <c r="H68" i="16"/>
  <c r="G68" i="16"/>
  <c r="N67" i="16"/>
  <c r="L67" i="16"/>
  <c r="O67" i="16" s="1"/>
  <c r="K67" i="16"/>
  <c r="J67" i="16"/>
  <c r="H67" i="16"/>
  <c r="G67" i="16"/>
  <c r="I67" i="16" s="1"/>
  <c r="N66" i="16"/>
  <c r="L66" i="16"/>
  <c r="K66" i="16"/>
  <c r="J66" i="16"/>
  <c r="H66" i="16"/>
  <c r="G66" i="16"/>
  <c r="I66" i="16" s="1"/>
  <c r="N65" i="16"/>
  <c r="L65" i="16"/>
  <c r="O65" i="16" s="1"/>
  <c r="K65" i="16"/>
  <c r="J65" i="16"/>
  <c r="H65" i="16"/>
  <c r="G65" i="16"/>
  <c r="I65" i="16" s="1"/>
  <c r="N64" i="16"/>
  <c r="O64" i="16" s="1"/>
  <c r="K64" i="16"/>
  <c r="J64" i="16"/>
  <c r="I64" i="16"/>
  <c r="H64" i="16"/>
  <c r="G64" i="16"/>
  <c r="C64" i="16"/>
  <c r="N63" i="16"/>
  <c r="O63" i="16" s="1"/>
  <c r="K63" i="16"/>
  <c r="J63" i="16"/>
  <c r="H63" i="16"/>
  <c r="I63" i="16" s="1"/>
  <c r="G63" i="16"/>
  <c r="C63" i="16"/>
  <c r="N62" i="16"/>
  <c r="O62" i="16" s="1"/>
  <c r="K62" i="16"/>
  <c r="J62" i="16"/>
  <c r="H62" i="16"/>
  <c r="G62" i="16"/>
  <c r="I62" i="16" s="1"/>
  <c r="C62" i="16"/>
  <c r="N61" i="16"/>
  <c r="O61" i="16" s="1"/>
  <c r="K61" i="16"/>
  <c r="J61" i="16"/>
  <c r="H61" i="16"/>
  <c r="G61" i="16"/>
  <c r="I61" i="16" s="1"/>
  <c r="C61" i="16"/>
  <c r="N60" i="16"/>
  <c r="O60" i="16" s="1"/>
  <c r="K60" i="16"/>
  <c r="J60" i="16"/>
  <c r="H60" i="16"/>
  <c r="G60" i="16"/>
  <c r="I60" i="16" s="1"/>
  <c r="C60" i="16"/>
  <c r="N59" i="16"/>
  <c r="O59" i="16" s="1"/>
  <c r="K59" i="16"/>
  <c r="J59" i="16"/>
  <c r="H59" i="16"/>
  <c r="G59" i="16"/>
  <c r="I59" i="16" s="1"/>
  <c r="C59" i="16"/>
  <c r="N58" i="16"/>
  <c r="O58" i="16" s="1"/>
  <c r="K58" i="16"/>
  <c r="J58" i="16"/>
  <c r="H58" i="16"/>
  <c r="G58" i="16"/>
  <c r="C58" i="16"/>
  <c r="O57" i="16"/>
  <c r="J57" i="16"/>
  <c r="H57" i="16"/>
  <c r="G57" i="16"/>
  <c r="C57" i="16"/>
  <c r="N56" i="16"/>
  <c r="O56" i="16" s="1"/>
  <c r="K56" i="16"/>
  <c r="J56" i="16"/>
  <c r="H56" i="16"/>
  <c r="G56" i="16"/>
  <c r="C56" i="16"/>
  <c r="N55" i="16"/>
  <c r="O55" i="16" s="1"/>
  <c r="K55" i="16"/>
  <c r="J55" i="16"/>
  <c r="H55" i="16"/>
  <c r="G55" i="16"/>
  <c r="C55" i="16"/>
  <c r="N54" i="16"/>
  <c r="O54" i="16" s="1"/>
  <c r="K54" i="16"/>
  <c r="J54" i="16"/>
  <c r="H54" i="16"/>
  <c r="I54" i="16" s="1"/>
  <c r="G54" i="16"/>
  <c r="C54" i="16"/>
  <c r="N53" i="16"/>
  <c r="O53" i="16" s="1"/>
  <c r="K53" i="16"/>
  <c r="J53" i="16"/>
  <c r="H53" i="16"/>
  <c r="G53" i="16"/>
  <c r="C53" i="16"/>
  <c r="N52" i="16"/>
  <c r="O52" i="16" s="1"/>
  <c r="K52" i="16"/>
  <c r="J52" i="16"/>
  <c r="H52" i="16"/>
  <c r="G52" i="16"/>
  <c r="C52" i="16"/>
  <c r="N51" i="16"/>
  <c r="O51" i="16" s="1"/>
  <c r="K51" i="16"/>
  <c r="J51" i="16"/>
  <c r="H51" i="16"/>
  <c r="G51" i="16"/>
  <c r="C51" i="16"/>
  <c r="N50" i="16"/>
  <c r="O50" i="16" s="1"/>
  <c r="K50" i="16"/>
  <c r="J50" i="16"/>
  <c r="I50" i="16"/>
  <c r="H50" i="16"/>
  <c r="G50" i="16"/>
  <c r="C50" i="16"/>
  <c r="N49" i="16"/>
  <c r="O49" i="16" s="1"/>
  <c r="K49" i="16"/>
  <c r="J49" i="16"/>
  <c r="H49" i="16"/>
  <c r="I49" i="16" s="1"/>
  <c r="G49" i="16"/>
  <c r="C49" i="16"/>
  <c r="J48" i="16"/>
  <c r="H48" i="16"/>
  <c r="G48" i="16"/>
  <c r="C48" i="16"/>
  <c r="J47" i="16"/>
  <c r="I47" i="16"/>
  <c r="H47" i="16"/>
  <c r="G47" i="16"/>
  <c r="C47" i="16"/>
  <c r="J46" i="16"/>
  <c r="H46" i="16"/>
  <c r="G46" i="16"/>
  <c r="I46" i="16" s="1"/>
  <c r="C46" i="16"/>
  <c r="K45" i="16"/>
  <c r="J45" i="16"/>
  <c r="H45" i="16"/>
  <c r="G45" i="16"/>
  <c r="C45" i="16"/>
  <c r="N45" i="16" s="1"/>
  <c r="O45" i="16" s="1"/>
  <c r="J44" i="16"/>
  <c r="H44" i="16"/>
  <c r="G44" i="16"/>
  <c r="C44" i="16"/>
  <c r="J43" i="16"/>
  <c r="H43" i="16"/>
  <c r="G43" i="16"/>
  <c r="I43" i="16" s="1"/>
  <c r="C43" i="16"/>
  <c r="J42" i="16"/>
  <c r="H42" i="16"/>
  <c r="G42" i="16"/>
  <c r="I42" i="16" s="1"/>
  <c r="C42" i="16"/>
  <c r="J41" i="16"/>
  <c r="H41" i="16"/>
  <c r="G41" i="16"/>
  <c r="I41" i="16" s="1"/>
  <c r="C41" i="16"/>
  <c r="J40" i="16"/>
  <c r="H40" i="16"/>
  <c r="G40" i="16"/>
  <c r="C40" i="16"/>
  <c r="J39" i="16"/>
  <c r="H39" i="16"/>
  <c r="G39" i="16"/>
  <c r="I39" i="16" s="1"/>
  <c r="C39" i="16"/>
  <c r="J38" i="16"/>
  <c r="H38" i="16"/>
  <c r="I38" i="16" s="1"/>
  <c r="G38" i="16"/>
  <c r="C38" i="16"/>
  <c r="J37" i="16"/>
  <c r="H37" i="16"/>
  <c r="G37" i="16"/>
  <c r="C37" i="16"/>
  <c r="J36" i="16"/>
  <c r="H36" i="16"/>
  <c r="G36" i="16"/>
  <c r="C36" i="16"/>
  <c r="J35" i="16"/>
  <c r="H35" i="16"/>
  <c r="G35" i="16"/>
  <c r="I35" i="16" s="1"/>
  <c r="C35" i="16"/>
  <c r="J34" i="16"/>
  <c r="H34" i="16"/>
  <c r="G34" i="16"/>
  <c r="C34" i="16"/>
  <c r="J33" i="16"/>
  <c r="H33" i="16"/>
  <c r="G33" i="16"/>
  <c r="I33" i="16" s="1"/>
  <c r="C33" i="16"/>
  <c r="J32" i="16"/>
  <c r="I32" i="16"/>
  <c r="H32" i="16"/>
  <c r="G32" i="16"/>
  <c r="C32" i="16"/>
  <c r="J31" i="16"/>
  <c r="H31" i="16"/>
  <c r="G31" i="16"/>
  <c r="C31" i="16"/>
  <c r="J30" i="16"/>
  <c r="H30" i="16"/>
  <c r="G30" i="16"/>
  <c r="I30" i="16" s="1"/>
  <c r="C30" i="16"/>
  <c r="J29" i="16"/>
  <c r="H29" i="16"/>
  <c r="G29" i="16"/>
  <c r="C29" i="16"/>
  <c r="J28" i="16"/>
  <c r="H28" i="16"/>
  <c r="G28" i="16"/>
  <c r="I28" i="16" s="1"/>
  <c r="C28" i="16"/>
  <c r="J27" i="16"/>
  <c r="H27" i="16"/>
  <c r="I27" i="16" s="1"/>
  <c r="G27" i="16"/>
  <c r="C27" i="16"/>
  <c r="J26" i="16"/>
  <c r="H26" i="16"/>
  <c r="G26" i="16"/>
  <c r="C26" i="16"/>
  <c r="J25" i="16"/>
  <c r="H25" i="16"/>
  <c r="G25" i="16"/>
  <c r="C25" i="16"/>
  <c r="J24" i="16"/>
  <c r="H24" i="16"/>
  <c r="G24" i="16"/>
  <c r="C24" i="16"/>
  <c r="J23" i="16"/>
  <c r="H23" i="16"/>
  <c r="I23" i="16" s="1"/>
  <c r="G23" i="16"/>
  <c r="C23" i="16"/>
  <c r="J22" i="16"/>
  <c r="H22" i="16"/>
  <c r="G22" i="16"/>
  <c r="C22" i="16"/>
  <c r="J21" i="16"/>
  <c r="I21" i="16"/>
  <c r="H21" i="16"/>
  <c r="G21" i="16"/>
  <c r="C21" i="16"/>
  <c r="J20" i="16"/>
  <c r="H20" i="16"/>
  <c r="G20" i="16"/>
  <c r="C20" i="16"/>
  <c r="K19" i="16"/>
  <c r="J19" i="16"/>
  <c r="H19" i="16"/>
  <c r="G19" i="16"/>
  <c r="I19" i="16" s="1"/>
  <c r="C19" i="16"/>
  <c r="N19" i="16" s="1"/>
  <c r="J18" i="16"/>
  <c r="H18" i="16"/>
  <c r="G18" i="16"/>
  <c r="C18" i="16"/>
  <c r="J17" i="16"/>
  <c r="H17" i="16"/>
  <c r="G17" i="16"/>
  <c r="I17" i="16" s="1"/>
  <c r="C17" i="16"/>
  <c r="J16" i="16"/>
  <c r="H16" i="16"/>
  <c r="G16" i="16"/>
  <c r="C16" i="16"/>
  <c r="J15" i="16"/>
  <c r="H15" i="16"/>
  <c r="G15" i="16"/>
  <c r="I15" i="16" s="1"/>
  <c r="C15" i="16"/>
  <c r="J14" i="16"/>
  <c r="H14" i="16"/>
  <c r="I14" i="16" s="1"/>
  <c r="C14" i="16"/>
  <c r="L13" i="16"/>
  <c r="K13" i="16"/>
  <c r="J13" i="16"/>
  <c r="H13" i="16"/>
  <c r="G13" i="16"/>
  <c r="C13" i="16"/>
  <c r="N13" i="16" s="1"/>
  <c r="M12" i="16"/>
  <c r="L12" i="16"/>
  <c r="O12" i="16" s="1"/>
  <c r="K12" i="16"/>
  <c r="J12" i="16"/>
  <c r="H12" i="16"/>
  <c r="G12" i="16"/>
  <c r="I12" i="16" s="1"/>
  <c r="C12" i="16"/>
  <c r="N12" i="16" s="1"/>
  <c r="N11" i="16"/>
  <c r="M11" i="16"/>
  <c r="L11" i="16"/>
  <c r="K11" i="16"/>
  <c r="J11" i="16"/>
  <c r="I11" i="16"/>
  <c r="H11" i="16"/>
  <c r="C11" i="16"/>
  <c r="I18" i="16" l="1"/>
  <c r="I31" i="16"/>
  <c r="I40" i="16"/>
  <c r="I44" i="16"/>
  <c r="I53" i="16"/>
  <c r="I57" i="16"/>
  <c r="O77" i="16"/>
  <c r="O81" i="16"/>
  <c r="I83" i="16"/>
  <c r="I91" i="16"/>
  <c r="I100" i="16"/>
  <c r="I123" i="16"/>
  <c r="I127" i="16"/>
  <c r="O129" i="16"/>
  <c r="O138" i="16"/>
  <c r="O158" i="16"/>
  <c r="I170" i="16"/>
  <c r="O182" i="16"/>
  <c r="I185" i="16"/>
  <c r="I189" i="16"/>
  <c r="I194" i="16"/>
  <c r="I199" i="16"/>
  <c r="O201" i="16"/>
  <c r="I216" i="16"/>
  <c r="O216" i="16" s="1"/>
  <c r="I24" i="16"/>
  <c r="I26" i="16"/>
  <c r="I37" i="16"/>
  <c r="I48" i="16"/>
  <c r="I52" i="16"/>
  <c r="I56" i="16"/>
  <c r="O80" i="16"/>
  <c r="I89" i="16"/>
  <c r="I108" i="16"/>
  <c r="I122" i="16"/>
  <c r="I126" i="16"/>
  <c r="I130" i="16"/>
  <c r="O137" i="16"/>
  <c r="O142" i="16"/>
  <c r="I154" i="16"/>
  <c r="O167" i="16"/>
  <c r="O171" i="16"/>
  <c r="I174" i="16"/>
  <c r="I188" i="16"/>
  <c r="O190" i="16"/>
  <c r="I193" i="16"/>
  <c r="I197" i="16"/>
  <c r="O204" i="16"/>
  <c r="I207" i="16"/>
  <c r="O207" i="16" s="1"/>
  <c r="I51" i="16"/>
  <c r="I55" i="16"/>
  <c r="O79" i="16"/>
  <c r="I99" i="16"/>
  <c r="I125" i="16"/>
  <c r="O127" i="16"/>
  <c r="O131" i="16"/>
  <c r="I138" i="16"/>
  <c r="O151" i="16"/>
  <c r="O155" i="16"/>
  <c r="I158" i="16"/>
  <c r="O161" i="16"/>
  <c r="O170" i="16"/>
  <c r="O180" i="16"/>
  <c r="I187" i="16"/>
  <c r="I196" i="16"/>
  <c r="O199" i="16"/>
  <c r="O203" i="16"/>
  <c r="I206" i="16"/>
  <c r="I34" i="16"/>
  <c r="I58" i="16"/>
  <c r="O66" i="16"/>
  <c r="I68" i="16"/>
  <c r="O70" i="16"/>
  <c r="I72" i="16"/>
  <c r="O74" i="16"/>
  <c r="I76" i="16"/>
  <c r="I80" i="16"/>
  <c r="I86" i="16"/>
  <c r="I94" i="16"/>
  <c r="I105" i="16"/>
  <c r="I109" i="16"/>
  <c r="I119" i="16"/>
  <c r="O122" i="16"/>
  <c r="O126" i="16"/>
  <c r="I219" i="16"/>
  <c r="O219" i="16" s="1"/>
  <c r="O11" i="16"/>
  <c r="I25" i="16"/>
  <c r="I36" i="16"/>
  <c r="I85" i="16"/>
  <c r="I93" i="16"/>
  <c r="O130" i="16"/>
  <c r="O139" i="16"/>
  <c r="I142" i="16"/>
  <c r="O145" i="16"/>
  <c r="O154" i="16"/>
  <c r="O174" i="16"/>
  <c r="I181" i="16"/>
  <c r="I186" i="16"/>
  <c r="O188" i="16"/>
  <c r="I195" i="16"/>
  <c r="I200" i="16"/>
  <c r="O202" i="16"/>
  <c r="N25" i="16"/>
  <c r="O25" i="16" s="1"/>
  <c r="K25" i="16"/>
  <c r="I45" i="16"/>
  <c r="N14" i="16"/>
  <c r="L14" i="16"/>
  <c r="K14" i="16"/>
  <c r="N15" i="16"/>
  <c r="L15" i="16"/>
  <c r="K15" i="16"/>
  <c r="I29" i="16"/>
  <c r="I224" i="16" s="1"/>
  <c r="H227" i="16" s="1"/>
  <c r="I135" i="16"/>
  <c r="I143" i="16"/>
  <c r="I151" i="16"/>
  <c r="I159" i="16"/>
  <c r="I167" i="16"/>
  <c r="I175" i="16"/>
  <c r="H224" i="16"/>
  <c r="M13" i="16"/>
  <c r="O13" i="16" s="1"/>
  <c r="L19" i="16"/>
  <c r="I133" i="16"/>
  <c r="I141" i="16"/>
  <c r="I149" i="16"/>
  <c r="I157" i="16"/>
  <c r="I165" i="16"/>
  <c r="I173" i="16"/>
  <c r="I209" i="16"/>
  <c r="O209" i="16" s="1"/>
  <c r="I217" i="16"/>
  <c r="O217" i="16" s="1"/>
  <c r="G224" i="16"/>
  <c r="M19" i="16"/>
  <c r="I132" i="16"/>
  <c r="I140" i="16"/>
  <c r="I148" i="16"/>
  <c r="I156" i="16"/>
  <c r="I164" i="16"/>
  <c r="I172" i="16"/>
  <c r="I180" i="16"/>
  <c r="I214" i="16"/>
  <c r="O214" i="16" s="1"/>
  <c r="I131" i="16"/>
  <c r="I139" i="16"/>
  <c r="I147" i="16"/>
  <c r="I155" i="16"/>
  <c r="I163" i="16"/>
  <c r="I171" i="16"/>
  <c r="I179" i="16"/>
  <c r="I129" i="16"/>
  <c r="I137" i="16"/>
  <c r="I145" i="16"/>
  <c r="I153" i="16"/>
  <c r="I161" i="16"/>
  <c r="I169" i="16"/>
  <c r="I177" i="16"/>
  <c r="I213" i="16"/>
  <c r="O213" i="16" s="1"/>
  <c r="I128" i="16"/>
  <c r="I136" i="16"/>
  <c r="I144" i="16"/>
  <c r="I152" i="16"/>
  <c r="I160" i="16"/>
  <c r="I168" i="16"/>
  <c r="I176" i="16"/>
  <c r="I210" i="16"/>
  <c r="O210" i="16" s="1"/>
  <c r="I218" i="16"/>
  <c r="O218" i="16" s="1"/>
  <c r="O14" i="16" l="1"/>
  <c r="O19" i="16"/>
  <c r="O15" i="16"/>
  <c r="H25" i="3" l="1"/>
  <c r="I29" i="3" l="1"/>
  <c r="H29" i="3"/>
  <c r="I25" i="3"/>
  <c r="WUJ6" i="3"/>
  <c r="H30" i="3" l="1"/>
  <c r="I30" i="3"/>
</calcChain>
</file>

<file path=xl/comments1.xml><?xml version="1.0" encoding="utf-8"?>
<comments xmlns="http://schemas.openxmlformats.org/spreadsheetml/2006/main">
  <authors>
    <author>Gustavo Esteban Lopera Aranda</author>
  </authors>
  <commentList>
    <comment ref="N126" authorId="0" shapeId="0">
      <text>
        <r>
          <rPr>
            <b/>
            <sz val="9"/>
            <color indexed="81"/>
            <rFont val="Tahoma"/>
            <charset val="1"/>
          </rPr>
          <t>Gustavo Esteban Lopera Aranda:</t>
        </r>
        <r>
          <rPr>
            <sz val="9"/>
            <color indexed="81"/>
            <rFont val="Tahoma"/>
            <charset val="1"/>
          </rPr>
          <t xml:space="preserve">
60,000 NGRESO X RECONOCIMIENTO PRUEBAS COVID-PROCESAMIEN</t>
        </r>
      </text>
    </comment>
  </commentList>
</comments>
</file>

<file path=xl/sharedStrings.xml><?xml version="1.0" encoding="utf-8"?>
<sst xmlns="http://schemas.openxmlformats.org/spreadsheetml/2006/main" count="6810" uniqueCount="842">
  <si>
    <t xml:space="preserve"> ENTIDAD</t>
  </si>
  <si>
    <t>PrefijoFactura</t>
  </si>
  <si>
    <t>NUMERO_FACT_SASSS</t>
  </si>
  <si>
    <t>DOC_CONTABLE</t>
  </si>
  <si>
    <t>FECHA_FACT_IPS</t>
  </si>
  <si>
    <t>VALOR_FACT_IPS</t>
  </si>
  <si>
    <t>SALDO_FACT_IPS</t>
  </si>
  <si>
    <t>OBSERVACION_SASS</t>
  </si>
  <si>
    <t>VALIDACION_ALFA_FACT</t>
  </si>
  <si>
    <t>VALOR_RADICADO_FACT</t>
  </si>
  <si>
    <t>VALOR_NOTA_CREDITO</t>
  </si>
  <si>
    <t>VALOR_NOTA_DEBITO</t>
  </si>
  <si>
    <t>VALOR_DESCCOMERCIAL</t>
  </si>
  <si>
    <t>VALOR_GLOSA_ACEPTDA</t>
  </si>
  <si>
    <t>VALOR_GLOSA_DV</t>
  </si>
  <si>
    <t>VALOR_CRUZADO_SASS</t>
  </si>
  <si>
    <t>SALDO_SASS</t>
  </si>
  <si>
    <t>RETENCION</t>
  </si>
  <si>
    <t>AUTORIZACION</t>
  </si>
  <si>
    <t>ENTIDAD_RESPONSABLE_PAGO</t>
  </si>
  <si>
    <t>OBSERVACION_GLOSA_DV</t>
  </si>
  <si>
    <t>FECHA_RAD_IPS</t>
  </si>
  <si>
    <t>FECHA_RAD_INICIAL_SASS</t>
  </si>
  <si>
    <t>ULTIMO_ESTADO_FACT</t>
  </si>
  <si>
    <t>FECHA_ULTIMA_NOVEDAD</t>
  </si>
  <si>
    <t>CLASIFICACION_GLOSA</t>
  </si>
  <si>
    <t>NUMERO_INGRESO_FACT</t>
  </si>
  <si>
    <t>F_PROBABLE_PAGO_SASS</t>
  </si>
  <si>
    <t>F_RAD_SASS</t>
  </si>
  <si>
    <t>VALOR_REPORTADO_CRICULAR 030</t>
  </si>
  <si>
    <t>VALOR_GLOSA_ACEPTADA_REPORTADO_CIRCULAR 030</t>
  </si>
  <si>
    <t>OBSERVACION_GLOSA_ACEPTADA</t>
  </si>
  <si>
    <t>F_CORTE</t>
  </si>
  <si>
    <t>NIT IPS</t>
  </si>
  <si>
    <t>NUMERO FACTURA</t>
  </si>
  <si>
    <t>FACTURA</t>
  </si>
  <si>
    <t>LLAVE</t>
  </si>
  <si>
    <t>POR PAGAR SAP</t>
  </si>
  <si>
    <t>DOC CONTABLE</t>
  </si>
  <si>
    <t>FUERA DE CIERRE</t>
  </si>
  <si>
    <t>VALOR VAGLO</t>
  </si>
  <si>
    <t>ESTADO VAGLO</t>
  </si>
  <si>
    <t>GLOSA</t>
  </si>
  <si>
    <t>VALO CANCELADO SAP</t>
  </si>
  <si>
    <t>DOC COMPENSACION SAP</t>
  </si>
  <si>
    <t>FECHA COMPENSACION SAP</t>
  </si>
  <si>
    <t>VALOR TRANFERENCIA</t>
  </si>
  <si>
    <t>FACTURA EN PROCESO INTERNO</t>
  </si>
  <si>
    <t>GLOSA POR CONCILIAR</t>
  </si>
  <si>
    <t>Suma de SALDO_FACT_IPS</t>
  </si>
  <si>
    <t>Etiquetas de fila</t>
  </si>
  <si>
    <t>Total general</t>
  </si>
  <si>
    <t>Cuenta de LLAVE</t>
  </si>
  <si>
    <t>Suma de VALOR_GLOSA_DV</t>
  </si>
  <si>
    <t>Suma de POR PAGAR SAP</t>
  </si>
  <si>
    <t>FOR-CSA-018</t>
  </si>
  <si>
    <t>HOJA 1 DE 2</t>
  </si>
  <si>
    <t>RESUMEN DE CARTERA REVISADA POR LA EPS</t>
  </si>
  <si>
    <t>VERSION 1</t>
  </si>
  <si>
    <t>SANTIAGO DE CALI</t>
  </si>
  <si>
    <t>,</t>
  </si>
  <si>
    <t>SANTIAGO DE CALI,</t>
  </si>
  <si>
    <t>Con Corte al dia: 31/12/2021</t>
  </si>
  <si>
    <t>Cant Fact</t>
  </si>
  <si>
    <t>Valor</t>
  </si>
  <si>
    <t xml:space="preserve">VALOR PRESENTADO POR LA ENTIDAD </t>
  </si>
  <si>
    <t>FACTURA YA CANCELADA</t>
  </si>
  <si>
    <t xml:space="preserve">FACTURA DEVUELTA </t>
  </si>
  <si>
    <t>FACTURA NO RADICADA POR LA ENTIDAD</t>
  </si>
  <si>
    <t>FACTURA-GLOSA-DEVOLUCION ACEPTADA POR LA IPS ( $ )</t>
  </si>
  <si>
    <t>FACTURA CORRIENTE Y GLOSA POR CONCILIAR ($)</t>
  </si>
  <si>
    <t>SUB TOTAL CARTERA SUSTENTADA A LA IPS</t>
  </si>
  <si>
    <t>FACTURACION PENDIENTE PROGRAMACION DE PAGO</t>
  </si>
  <si>
    <t xml:space="preserve">FACTURACION CORRIENTE  </t>
  </si>
  <si>
    <t>SUB TOTAL  CARTERA EN PROCESO POR LA EPS</t>
  </si>
  <si>
    <t>TOTAL CARTERA REVISADA</t>
  </si>
  <si>
    <t>GUSTAVO ESTEBAN LOPERA ARANDA</t>
  </si>
  <si>
    <t>IPS.</t>
  </si>
  <si>
    <t>AUXILIAR DE CARTERA CUENTAS SALUD</t>
  </si>
  <si>
    <t>A continuacion me permito remitir   nuestra respuesta al estado de cartera presentado en la fecha: 31/12/2021</t>
  </si>
  <si>
    <t>PREFIJO SASS</t>
  </si>
  <si>
    <t>FV</t>
  </si>
  <si>
    <t>DEVOLUCION</t>
  </si>
  <si>
    <t>HOSPITAL MARIO CORREA RENGIFO</t>
  </si>
  <si>
    <t>FEMC</t>
  </si>
  <si>
    <t>FVM</t>
  </si>
  <si>
    <t>890399047_FVM_293636</t>
  </si>
  <si>
    <t>890399047_FEMC_15012</t>
  </si>
  <si>
    <t>890399047_FVM_296087</t>
  </si>
  <si>
    <t>890399047_FEMC_38234</t>
  </si>
  <si>
    <t>890399047_FEMC_16997</t>
  </si>
  <si>
    <t>890399047_FEMC_16998</t>
  </si>
  <si>
    <t>890399047_FEMC_17000</t>
  </si>
  <si>
    <t>890399047_FEMC_17001</t>
  </si>
  <si>
    <t>890399047_FEMC_17004</t>
  </si>
  <si>
    <t>890399047_FEMC_17006</t>
  </si>
  <si>
    <t>890399047_FEMC_17222</t>
  </si>
  <si>
    <t>890399047_FEMC_19318</t>
  </si>
  <si>
    <t>890399047_FEMC_19339</t>
  </si>
  <si>
    <t>890399047_FEMC_19360</t>
  </si>
  <si>
    <t>890399047_FEMC_19411</t>
  </si>
  <si>
    <t>890399047_FEMC_19417</t>
  </si>
  <si>
    <t>890399047_FEMC_19626</t>
  </si>
  <si>
    <t>890399047_FEMC_19455</t>
  </si>
  <si>
    <t>890399047_FEMC_19424</t>
  </si>
  <si>
    <t>890399047_FEMC_19371</t>
  </si>
  <si>
    <t>890399047_FEMC_17007</t>
  </si>
  <si>
    <t>890399047_FEMC_17005</t>
  </si>
  <si>
    <t>890399047_FEMC_17002</t>
  </si>
  <si>
    <t>890399047_FEMC_16999</t>
  </si>
  <si>
    <t>890399047_FEMC_16996</t>
  </si>
  <si>
    <t>890399047_FEMC_16995</t>
  </si>
  <si>
    <t>890399047_FEMC_16341</t>
  </si>
  <si>
    <t>890399047_FEMC_15057</t>
  </si>
  <si>
    <t>890399047_FEMC_15045</t>
  </si>
  <si>
    <t>890399047_FEMC_15039</t>
  </si>
  <si>
    <t>890399047_FEMC_15038</t>
  </si>
  <si>
    <t>890399047_FEMC_15018</t>
  </si>
  <si>
    <t>890399047_FEMC_14969</t>
  </si>
  <si>
    <t>890399047_FEMC_14937</t>
  </si>
  <si>
    <t>890399047_FEMC_14913</t>
  </si>
  <si>
    <t>890399047_FEMC_14910</t>
  </si>
  <si>
    <t>890399047_FEMC_14901</t>
  </si>
  <si>
    <t>890399047_FEMC_14892</t>
  </si>
  <si>
    <t>890399047_FEMC_14889</t>
  </si>
  <si>
    <t>890399047_FEMC_14177</t>
  </si>
  <si>
    <t>890399047_FEMC_15025</t>
  </si>
  <si>
    <t>890399047_FEMC_14900</t>
  </si>
  <si>
    <t>890399047_FEMC_28358</t>
  </si>
  <si>
    <t>890399047_FEMC_28368</t>
  </si>
  <si>
    <t>890399047_FEMC_26191</t>
  </si>
  <si>
    <t>890399047_FEMC_13904</t>
  </si>
  <si>
    <t>890399047_FEMC_29020</t>
  </si>
  <si>
    <t>890399047_FEMC_28405</t>
  </si>
  <si>
    <t>890399047_FEMC_53082</t>
  </si>
  <si>
    <t>890399047_FVM_258224</t>
  </si>
  <si>
    <t>890399047_FVM_227081</t>
  </si>
  <si>
    <t>890399047_FEMC_23989</t>
  </si>
  <si>
    <t>890399047_FEMC_23985</t>
  </si>
  <si>
    <t>890399047_FEMC_30882</t>
  </si>
  <si>
    <t>890399047_FEMC_30873</t>
  </si>
  <si>
    <t>890399047_FEMC_29376</t>
  </si>
  <si>
    <t>890399047_FEMC_24001</t>
  </si>
  <si>
    <t>890399047_FEMC_24106</t>
  </si>
  <si>
    <t>890399047_FEMC_45347</t>
  </si>
  <si>
    <t>890399047_FEMC_38401</t>
  </si>
  <si>
    <t>890399047_FEMC_40759</t>
  </si>
  <si>
    <t>890399047_FEMC_40906</t>
  </si>
  <si>
    <t>890399047_FEMC_49542</t>
  </si>
  <si>
    <t>890399047_FEMC_28561</t>
  </si>
  <si>
    <t>890399047_FEMC_34089</t>
  </si>
  <si>
    <t>890399047_FEMC_38955</t>
  </si>
  <si>
    <t>890399047_FEMC_36994</t>
  </si>
  <si>
    <t>890399047_FEMC_36993</t>
  </si>
  <si>
    <t>890399047_FEMC_34189</t>
  </si>
  <si>
    <t>B)Factura sin saldo ERP</t>
  </si>
  <si>
    <t>OK</t>
  </si>
  <si>
    <t>NULL</t>
  </si>
  <si>
    <t>C)Glosas total pendiente por respuesta de IPS</t>
  </si>
  <si>
    <t>SI</t>
  </si>
  <si>
    <t>17.12.2021</t>
  </si>
  <si>
    <t>A)Factura no radicada en ERP</t>
  </si>
  <si>
    <t>no_cruza</t>
  </si>
  <si>
    <t>B)Factura sin saldo ERP/conciliar diferencia glosa aceptada</t>
  </si>
  <si>
    <t>ESTADO DE CARTERA - RADICADO</t>
  </si>
  <si>
    <t>EPS: COMFENALCO VALLE</t>
  </si>
  <si>
    <t>CORTE A: DICIEMBRE 31 2021</t>
  </si>
  <si>
    <t>PREFIJO|</t>
  </si>
  <si>
    <t>No. FACT</t>
  </si>
  <si>
    <t xml:space="preserve">FECHA EMISION </t>
  </si>
  <si>
    <t>FECHA DEVOLUCION</t>
  </si>
  <si>
    <t>VALOR</t>
  </si>
  <si>
    <t>ABONO</t>
  </si>
  <si>
    <t>SALDO</t>
  </si>
  <si>
    <t>No. DIAS</t>
  </si>
  <si>
    <t>NO FACTURA</t>
  </si>
  <si>
    <t>valor radicado en EPS</t>
  </si>
  <si>
    <t>GLOSA ACEPTADA POR IPS</t>
  </si>
  <si>
    <t>TOTAL ABONOS</t>
  </si>
  <si>
    <t xml:space="preserve">SALDO </t>
  </si>
  <si>
    <t>OBSERVACIONES HMCR</t>
  </si>
  <si>
    <t>29/09/2013</t>
  </si>
  <si>
    <t>GLOSA ACEPTADA POR LA IPS</t>
  </si>
  <si>
    <t>30/10/2014</t>
  </si>
  <si>
    <t>FACTURA CANCELADA</t>
  </si>
  <si>
    <t>FACTURA CORRIENTE</t>
  </si>
  <si>
    <t>FACTURA CERRADA SIN RESPUESTA IPS</t>
  </si>
  <si>
    <t>FACTURA NO RADICADA</t>
  </si>
  <si>
    <t>ESTADO DE RADICADO</t>
  </si>
  <si>
    <t>29/11/2018</t>
  </si>
  <si>
    <t>NO CRUZA</t>
  </si>
  <si>
    <t>E</t>
  </si>
  <si>
    <t>FVM200997</t>
  </si>
  <si>
    <t>14/08/2019</t>
  </si>
  <si>
    <t>FVM201004</t>
  </si>
  <si>
    <t>FVM202108</t>
  </si>
  <si>
    <t>15/08/2019</t>
  </si>
  <si>
    <t>FVM202129</t>
  </si>
  <si>
    <t>FVM202617</t>
  </si>
  <si>
    <t>16/08/2019</t>
  </si>
  <si>
    <t>FVM203900</t>
  </si>
  <si>
    <t>19/08/2019</t>
  </si>
  <si>
    <t>FVM207124</t>
  </si>
  <si>
    <t>25/08/2019</t>
  </si>
  <si>
    <t>FVM213911</t>
  </si>
  <si>
    <t>31/08/2019</t>
  </si>
  <si>
    <t>FVM219305</t>
  </si>
  <si>
    <t>22/09/2019</t>
  </si>
  <si>
    <t>FVM220616</t>
  </si>
  <si>
    <t>24/09/2019</t>
  </si>
  <si>
    <t>FVM225822</t>
  </si>
  <si>
    <t>02/10/2019</t>
  </si>
  <si>
    <t>FVM227081</t>
  </si>
  <si>
    <t>06/10/2019</t>
  </si>
  <si>
    <t>FACTURA DEVUELTA</t>
  </si>
  <si>
    <t>FVM229639</t>
  </si>
  <si>
    <t>15/10/2019</t>
  </si>
  <si>
    <t>FVM235835</t>
  </si>
  <si>
    <t>29/10/2019</t>
  </si>
  <si>
    <t>FVM236866</t>
  </si>
  <si>
    <t>30/10/2019</t>
  </si>
  <si>
    <t>FVM238567</t>
  </si>
  <si>
    <t>03/11/2019</t>
  </si>
  <si>
    <t>FVM240189</t>
  </si>
  <si>
    <t>08/11/2019</t>
  </si>
  <si>
    <t>FVM257134</t>
  </si>
  <si>
    <t>04/01/2020</t>
  </si>
  <si>
    <t>FVM258214</t>
  </si>
  <si>
    <t>09/01/2020</t>
  </si>
  <si>
    <t>FVM258221</t>
  </si>
  <si>
    <t>FVM258212</t>
  </si>
  <si>
    <t>FVM258224</t>
  </si>
  <si>
    <t>FVM258232</t>
  </si>
  <si>
    <t>FVM258365</t>
  </si>
  <si>
    <t>10/01/2020</t>
  </si>
  <si>
    <t>FVM258644</t>
  </si>
  <si>
    <t>11/01/2020</t>
  </si>
  <si>
    <t>FVM259283</t>
  </si>
  <si>
    <t>13/01/2020</t>
  </si>
  <si>
    <t>FVM264309</t>
  </si>
  <si>
    <t>26/01/2020</t>
  </si>
  <si>
    <t>FVM265918</t>
  </si>
  <si>
    <t>30/01/2020</t>
  </si>
  <si>
    <t>FVM265944</t>
  </si>
  <si>
    <t>FVM266773</t>
  </si>
  <si>
    <t>FVM268293</t>
  </si>
  <si>
    <t>FVM274381</t>
  </si>
  <si>
    <t>FVM280411</t>
  </si>
  <si>
    <t>FVM283681</t>
  </si>
  <si>
    <t>FVM287921</t>
  </si>
  <si>
    <t>FVM288134</t>
  </si>
  <si>
    <t>FVM288683</t>
  </si>
  <si>
    <t>FVM289038</t>
  </si>
  <si>
    <t>FVM289114</t>
  </si>
  <si>
    <t>FVM289792</t>
  </si>
  <si>
    <t>FVM290600</t>
  </si>
  <si>
    <t>FVM290631</t>
  </si>
  <si>
    <t>FVM291205</t>
  </si>
  <si>
    <t>FVM291381</t>
  </si>
  <si>
    <t>FVM291916</t>
  </si>
  <si>
    <t>02/07/2020</t>
  </si>
  <si>
    <t>FVM292267</t>
  </si>
  <si>
    <t>FVM292606</t>
  </si>
  <si>
    <t>FVM293636</t>
  </si>
  <si>
    <t>25/07/2020</t>
  </si>
  <si>
    <t>FVM295144</t>
  </si>
  <si>
    <t>12/08/2020</t>
  </si>
  <si>
    <t>FVM296087</t>
  </si>
  <si>
    <t>23/08/2020</t>
  </si>
  <si>
    <t>FEMC1327</t>
  </si>
  <si>
    <t>16/10/2020</t>
  </si>
  <si>
    <t xml:space="preserve">FACTURA PENDIENTE DE PROGRMACIÓN DE PAGO </t>
  </si>
  <si>
    <t>FEMC3035</t>
  </si>
  <si>
    <t>27/10/2020</t>
  </si>
  <si>
    <t>FEMC4003</t>
  </si>
  <si>
    <t>FEMC6070</t>
  </si>
  <si>
    <t>FEMC6256</t>
  </si>
  <si>
    <t>FEMC7793</t>
  </si>
  <si>
    <t>FEMC8228</t>
  </si>
  <si>
    <t>FEMC11747</t>
  </si>
  <si>
    <t>24/12/2020</t>
  </si>
  <si>
    <t>FEMC12424</t>
  </si>
  <si>
    <t>04/01/2021</t>
  </si>
  <si>
    <t>FEMC13805</t>
  </si>
  <si>
    <t>20/01/2021</t>
  </si>
  <si>
    <t>FEMC13904</t>
  </si>
  <si>
    <t>21/01/2021</t>
  </si>
  <si>
    <t>FEMC14177</t>
  </si>
  <si>
    <t>23/01/2021</t>
  </si>
  <si>
    <t>FEMC14892</t>
  </si>
  <si>
    <t>29/01/2021</t>
  </si>
  <si>
    <t>FEMC14913</t>
  </si>
  <si>
    <t>FEMC14901</t>
  </si>
  <si>
    <t>FEMC15057</t>
  </si>
  <si>
    <t>FEMC14910</t>
  </si>
  <si>
    <t>FEMC15045</t>
  </si>
  <si>
    <t>FEMC14937</t>
  </si>
  <si>
    <t>FEMC14969</t>
  </si>
  <si>
    <t>FEMC15018</t>
  </si>
  <si>
    <t>FEMC15039</t>
  </si>
  <si>
    <t>FEMC14889</t>
  </si>
  <si>
    <t>FEMC14973</t>
  </si>
  <si>
    <t>FACTURA CANCELADA Y GLOSA POR CONCILIAR</t>
  </si>
  <si>
    <t>FEMC14900</t>
  </si>
  <si>
    <t>FEMC15025</t>
  </si>
  <si>
    <t>FEMC15012</t>
  </si>
  <si>
    <t>FEMC15038</t>
  </si>
  <si>
    <t>FEMC16341</t>
  </si>
  <si>
    <t>10/02/2021</t>
  </si>
  <si>
    <t>FEMC16995</t>
  </si>
  <si>
    <t>16/02/2021</t>
  </si>
  <si>
    <t>FEMC16996</t>
  </si>
  <si>
    <t>FEMC16999</t>
  </si>
  <si>
    <t>FEMC17002</t>
  </si>
  <si>
    <t>FEMC17007</t>
  </si>
  <si>
    <t>FEMC17005</t>
  </si>
  <si>
    <t>FEMC16998</t>
  </si>
  <si>
    <t>FEMC17004</t>
  </si>
  <si>
    <t>FEMC16997</t>
  </si>
  <si>
    <t>FEMC17006</t>
  </si>
  <si>
    <t>FEMC17001</t>
  </si>
  <si>
    <t>FEMC17000</t>
  </si>
  <si>
    <t>FEMC17222</t>
  </si>
  <si>
    <t>17/02/2021</t>
  </si>
  <si>
    <t>FEMC19455</t>
  </si>
  <si>
    <t>27/02/2021</t>
  </si>
  <si>
    <t>FEMC19626</t>
  </si>
  <si>
    <t>FEMC19371</t>
  </si>
  <si>
    <t>FEMC19424</t>
  </si>
  <si>
    <t>FEMC19318</t>
  </si>
  <si>
    <t>FEMC19411</t>
  </si>
  <si>
    <t>FEMC19339</t>
  </si>
  <si>
    <t>FEMC19417</t>
  </si>
  <si>
    <t>FEMC19360</t>
  </si>
  <si>
    <t>FEMC24001</t>
  </si>
  <si>
    <t>30/03/2021</t>
  </si>
  <si>
    <t>FEMC23989</t>
  </si>
  <si>
    <t>FEMC23985</t>
  </si>
  <si>
    <t>FEMC24106</t>
  </si>
  <si>
    <t>31/03/2021</t>
  </si>
  <si>
    <t>FEMC24397</t>
  </si>
  <si>
    <t>04/04/2021</t>
  </si>
  <si>
    <t>FEMC26191</t>
  </si>
  <si>
    <t>19/04/2021</t>
  </si>
  <si>
    <t>FEMC26192</t>
  </si>
  <si>
    <t>FEMC27235</t>
  </si>
  <si>
    <t>25/04/2021</t>
  </si>
  <si>
    <t>FEMC28368</t>
  </si>
  <si>
    <t>30/04/2021</t>
  </si>
  <si>
    <t>FEMC28405</t>
  </si>
  <si>
    <t>FEMC28358</t>
  </si>
  <si>
    <t>FEMC28561</t>
  </si>
  <si>
    <t>03/05/2021</t>
  </si>
  <si>
    <t>FEMC28659</t>
  </si>
  <si>
    <t>05/05/2021</t>
  </si>
  <si>
    <t>FEMC28665</t>
  </si>
  <si>
    <t xml:space="preserve">FACTURA PENDIENTE DE PROGRMACIÓN DE PAGO Y GLOSA POR CONCILIAR </t>
  </si>
  <si>
    <t>FEMC28767</t>
  </si>
  <si>
    <t>07/05/2021</t>
  </si>
  <si>
    <t>FEMC28864</t>
  </si>
  <si>
    <t>09/05/2021</t>
  </si>
  <si>
    <t>FEMC28858</t>
  </si>
  <si>
    <t>FEMC28859</t>
  </si>
  <si>
    <t>FEMC29019</t>
  </si>
  <si>
    <t>12/05/2021</t>
  </si>
  <si>
    <t>FEMC29020</t>
  </si>
  <si>
    <t>FEMC29376</t>
  </si>
  <si>
    <t>17/05/2021</t>
  </si>
  <si>
    <t>FEMC29705</t>
  </si>
  <si>
    <t>20/05/2021</t>
  </si>
  <si>
    <t>FEMC30635</t>
  </si>
  <si>
    <t>30/05/2021</t>
  </si>
  <si>
    <t>FEMC30636</t>
  </si>
  <si>
    <t>FEMC30882</t>
  </si>
  <si>
    <t>31/05/2021</t>
  </si>
  <si>
    <t>FEMC30873</t>
  </si>
  <si>
    <t>FEMC32223</t>
  </si>
  <si>
    <t>13/06/2021</t>
  </si>
  <si>
    <t>FEMC32384</t>
  </si>
  <si>
    <t>FEMC33300</t>
  </si>
  <si>
    <t>FEMC33668</t>
  </si>
  <si>
    <t>FEMC34189</t>
  </si>
  <si>
    <t>30/06/2021</t>
  </si>
  <si>
    <t>FEMC34089</t>
  </si>
  <si>
    <t>FEMC35025</t>
  </si>
  <si>
    <t>FEMC35775</t>
  </si>
  <si>
    <t>FEMC36411</t>
  </si>
  <si>
    <t>FEMC36893</t>
  </si>
  <si>
    <t>FEMC36994</t>
  </si>
  <si>
    <t>29/07/2021</t>
  </si>
  <si>
    <t>FEMC36971</t>
  </si>
  <si>
    <t>FEMC37095</t>
  </si>
  <si>
    <t>FEMC36975</t>
  </si>
  <si>
    <t>FEMC36993</t>
  </si>
  <si>
    <t>FEMC38079</t>
  </si>
  <si>
    <t>FEMC38234</t>
  </si>
  <si>
    <t>09/08/2021</t>
  </si>
  <si>
    <t>FEMC38401</t>
  </si>
  <si>
    <t>10/08/2021</t>
  </si>
  <si>
    <t>FEMC38955</t>
  </si>
  <si>
    <t>15/08/2021</t>
  </si>
  <si>
    <t>FEMC40557</t>
  </si>
  <si>
    <t>FEMC40759</t>
  </si>
  <si>
    <t>31/08/2021</t>
  </si>
  <si>
    <t>FEMC40906</t>
  </si>
  <si>
    <t>FEMC42802</t>
  </si>
  <si>
    <t>15/09/2021</t>
  </si>
  <si>
    <t>FEMC45347</t>
  </si>
  <si>
    <t>30/09/2021</t>
  </si>
  <si>
    <t>FEMC49542</t>
  </si>
  <si>
    <t xml:space="preserve">29/10/2021 </t>
  </si>
  <si>
    <t>FEMC50392</t>
  </si>
  <si>
    <t>FEMC52077</t>
  </si>
  <si>
    <t>FEMC52814</t>
  </si>
  <si>
    <t>FEMC53082</t>
  </si>
  <si>
    <t xml:space="preserve">30/11/2021 </t>
  </si>
  <si>
    <t>FEMC53544</t>
  </si>
  <si>
    <t>FEMC56207</t>
  </si>
  <si>
    <t>FEMC56208</t>
  </si>
  <si>
    <t>TOTAL CARTERA A DICIEMBRE 31 2021</t>
  </si>
  <si>
    <t>0-60</t>
  </si>
  <si>
    <t>61 - 90</t>
  </si>
  <si>
    <t>91 - 180</t>
  </si>
  <si>
    <t>181 - 360</t>
  </si>
  <si>
    <t>&gt;360</t>
  </si>
  <si>
    <t>TOTAL</t>
  </si>
  <si>
    <t>FV_119574</t>
  </si>
  <si>
    <t>890399047_FV_119574</t>
  </si>
  <si>
    <t>Diferente_Alfa</t>
  </si>
  <si>
    <t>FEMC_4003</t>
  </si>
  <si>
    <t>890399047_FEMC_4003</t>
  </si>
  <si>
    <t>FEMC_6070</t>
  </si>
  <si>
    <t>890399047_FEMC_6070</t>
  </si>
  <si>
    <t>FEMC_6256</t>
  </si>
  <si>
    <t>890399047_FEMC_6256</t>
  </si>
  <si>
    <t>FEMC_7793</t>
  </si>
  <si>
    <t>890399047_FEMC_7793</t>
  </si>
  <si>
    <t>FEMC_8228</t>
  </si>
  <si>
    <t>890399047_FEMC_8228</t>
  </si>
  <si>
    <t>FV_22048</t>
  </si>
  <si>
    <t>890399047_FV_22048</t>
  </si>
  <si>
    <t>FV_22096</t>
  </si>
  <si>
    <t>890399047_FV_22096</t>
  </si>
  <si>
    <t>FV_22097</t>
  </si>
  <si>
    <t>890399047_FV_22097</t>
  </si>
  <si>
    <t>FV_22143</t>
  </si>
  <si>
    <t>890399047_FV_22143</t>
  </si>
  <si>
    <t>FV_22144</t>
  </si>
  <si>
    <t>890399047_FV_22144</t>
  </si>
  <si>
    <t>FV_22234</t>
  </si>
  <si>
    <t>890399047_FV_22234</t>
  </si>
  <si>
    <t>FV_22301</t>
  </si>
  <si>
    <t>890399047_FV_22301</t>
  </si>
  <si>
    <t>FV_22321</t>
  </si>
  <si>
    <t>890399047_FV_22321</t>
  </si>
  <si>
    <t>FV_22430</t>
  </si>
  <si>
    <t>890399047_FV_22430</t>
  </si>
  <si>
    <t>FV_22436</t>
  </si>
  <si>
    <t>890399047_FV_22436</t>
  </si>
  <si>
    <t>FV_22473</t>
  </si>
  <si>
    <t>890399047_FV_22473</t>
  </si>
  <si>
    <t>FV_22475</t>
  </si>
  <si>
    <t>890399047_FV_22475</t>
  </si>
  <si>
    <t>FV_22576</t>
  </si>
  <si>
    <t>890399047_FV_22576</t>
  </si>
  <si>
    <t>FV_22666</t>
  </si>
  <si>
    <t>890399047_FV_22666</t>
  </si>
  <si>
    <t>FV_22667</t>
  </si>
  <si>
    <t>890399047_FV_22667</t>
  </si>
  <si>
    <t>FV_22770</t>
  </si>
  <si>
    <t>890399047_FV_22770</t>
  </si>
  <si>
    <t>FV_22771</t>
  </si>
  <si>
    <t>890399047_FV_22771</t>
  </si>
  <si>
    <t>FV_22867</t>
  </si>
  <si>
    <t>890399047_FV_22867</t>
  </si>
  <si>
    <t>FV_22961</t>
  </si>
  <si>
    <t>890399047_FV_22961</t>
  </si>
  <si>
    <t>FV_23043</t>
  </si>
  <si>
    <t>890399047_FV_23043</t>
  </si>
  <si>
    <t>FV_23132</t>
  </si>
  <si>
    <t>890399047_FV_23132</t>
  </si>
  <si>
    <t>FV_23213</t>
  </si>
  <si>
    <t>890399047_FV_23213</t>
  </si>
  <si>
    <t>FV_23317</t>
  </si>
  <si>
    <t>890399047_FV_23317</t>
  </si>
  <si>
    <t>FV_23485</t>
  </si>
  <si>
    <t>890399047_FV_23485</t>
  </si>
  <si>
    <t>FV_116730</t>
  </si>
  <si>
    <t>890399047_FV_116730</t>
  </si>
  <si>
    <t>FV_120541</t>
  </si>
  <si>
    <t>890399047_FV_120541</t>
  </si>
  <si>
    <t>FV_201804</t>
  </si>
  <si>
    <t>890399047_FV_201804</t>
  </si>
  <si>
    <t>FV_201805</t>
  </si>
  <si>
    <t>890399047_FV_201805</t>
  </si>
  <si>
    <t>FV_201806</t>
  </si>
  <si>
    <t>890399047_FV_201806</t>
  </si>
  <si>
    <t>FV_201807</t>
  </si>
  <si>
    <t>890399047_FV_201807</t>
  </si>
  <si>
    <t>FV_201808</t>
  </si>
  <si>
    <t>890399047_FV_201808</t>
  </si>
  <si>
    <t>FV_201809</t>
  </si>
  <si>
    <t>890399047_FV_201809</t>
  </si>
  <si>
    <t>FV_201810</t>
  </si>
  <si>
    <t>890399047_FV_201810</t>
  </si>
  <si>
    <t>FV_201901</t>
  </si>
  <si>
    <t>890399047_FV_201901</t>
  </si>
  <si>
    <t>FV_201902</t>
  </si>
  <si>
    <t>890399047_FV_201902</t>
  </si>
  <si>
    <t>FV_201903</t>
  </si>
  <si>
    <t>890399047_FV_201903</t>
  </si>
  <si>
    <t>FV_201904</t>
  </si>
  <si>
    <t>890399047_FV_201904</t>
  </si>
  <si>
    <t>FV_201906</t>
  </si>
  <si>
    <t>890399047_FV_201906</t>
  </si>
  <si>
    <t>FV_201907</t>
  </si>
  <si>
    <t>890399047_FV_201907</t>
  </si>
  <si>
    <t>FVM_266773</t>
  </si>
  <si>
    <t>890399047_FVM_266773</t>
  </si>
  <si>
    <t>FVM_268293</t>
  </si>
  <si>
    <t>890399047_FVM_268293</t>
  </si>
  <si>
    <t>FVM_274381</t>
  </si>
  <si>
    <t>890399047_FVM_274381</t>
  </si>
  <si>
    <t>FVM_280411</t>
  </si>
  <si>
    <t>890399047_FVM_280411</t>
  </si>
  <si>
    <t>FVM_283681</t>
  </si>
  <si>
    <t>890399047_FVM_283681</t>
  </si>
  <si>
    <t>FVM_287921</t>
  </si>
  <si>
    <t>890399047_FVM_287921</t>
  </si>
  <si>
    <t>FVM_288134</t>
  </si>
  <si>
    <t>890399047_FVM_288134</t>
  </si>
  <si>
    <t>FVM_288683</t>
  </si>
  <si>
    <t>890399047_FVM_288683</t>
  </si>
  <si>
    <t>FVM_289038</t>
  </si>
  <si>
    <t>890399047_FVM_289038</t>
  </si>
  <si>
    <t>FVM_289114</t>
  </si>
  <si>
    <t>890399047_FVM_289114</t>
  </si>
  <si>
    <t>FVM_289792</t>
  </si>
  <si>
    <t>890399047_FVM_289792</t>
  </si>
  <si>
    <t>FVM_290600</t>
  </si>
  <si>
    <t>890399047_FVM_290600</t>
  </si>
  <si>
    <t>FVM_290631</t>
  </si>
  <si>
    <t>890399047_FVM_290631</t>
  </si>
  <si>
    <t>FVM_291205</t>
  </si>
  <si>
    <t>890399047_FVM_291205</t>
  </si>
  <si>
    <t>FVM_291381</t>
  </si>
  <si>
    <t>890399047_FVM_291381</t>
  </si>
  <si>
    <t>FVM_292267</t>
  </si>
  <si>
    <t>890399047_FVM_292267</t>
  </si>
  <si>
    <t>FVM_292606</t>
  </si>
  <si>
    <t>890399047_FVM_292606</t>
  </si>
  <si>
    <t>FV_21269</t>
  </si>
  <si>
    <t>890399047_FV_21269</t>
  </si>
  <si>
    <t>FV_20024</t>
  </si>
  <si>
    <t>890399047_FV_20024</t>
  </si>
  <si>
    <t>GLOSA ACEPTADA POR IPS SEGUN CONCILIACION ENTRE LAS PARTES2/5/2017LEONOR SOLARTE</t>
  </si>
  <si>
    <t>FEMC_24397</t>
  </si>
  <si>
    <t>890399047_FEMC_24397</t>
  </si>
  <si>
    <t>FEMC_42802</t>
  </si>
  <si>
    <t>890399047_FEMC_42802</t>
  </si>
  <si>
    <t>FEMC_26192</t>
  </si>
  <si>
    <t>890399047_FEMC_26192</t>
  </si>
  <si>
    <t>FEMC_27235</t>
  </si>
  <si>
    <t>890399047_FEMC_27235</t>
  </si>
  <si>
    <t>FEMC_28659</t>
  </si>
  <si>
    <t>890399047_FEMC_28659</t>
  </si>
  <si>
    <t>FEMC_28665</t>
  </si>
  <si>
    <t>890399047_FEMC_28665</t>
  </si>
  <si>
    <t>IPS ACEPTA OBJECCIONES DE ACUERDO A ACTA DE CONCILIACION CELEBRADA EL DIA 19/11/2021 ENTRE LAS PARTES MAIBER ACEVEDO Y ELIZABETH CHILITO EPS Y LIZETH TAMAR DE IPS.JENNIFER REBOLLEDO</t>
  </si>
  <si>
    <t>FEMC_28767</t>
  </si>
  <si>
    <t>890399047_FEMC_28767</t>
  </si>
  <si>
    <t>FEMC_28858</t>
  </si>
  <si>
    <t>890399047_FEMC_28858</t>
  </si>
  <si>
    <t>FEMC_28859</t>
  </si>
  <si>
    <t>890399047_FEMC_28859</t>
  </si>
  <si>
    <t>FEMC_28864</t>
  </si>
  <si>
    <t>890399047_FEMC_28864</t>
  </si>
  <si>
    <t>FEMC_29019</t>
  </si>
  <si>
    <t>890399047_FEMC_29019</t>
  </si>
  <si>
    <t>FEMC_29705</t>
  </si>
  <si>
    <t>890399047_FEMC_29705</t>
  </si>
  <si>
    <t>FEMC_30635</t>
  </si>
  <si>
    <t>890399047_FEMC_30635</t>
  </si>
  <si>
    <t>FEMC_32223</t>
  </si>
  <si>
    <t>890399047_FEMC_32223</t>
  </si>
  <si>
    <t>FV_20885</t>
  </si>
  <si>
    <t>890399047_FV_20885</t>
  </si>
  <si>
    <t>GLOSA ACEPTADA POR IPS SEGUN CONCILIACION ENTRE LAS PARTES02/05/2017LEONOR SOLARTE</t>
  </si>
  <si>
    <t>FV_21267</t>
  </si>
  <si>
    <t>890399047_FV_21267</t>
  </si>
  <si>
    <t>GLOSA ACEPTADA POR IPS SEGUN CONCILIACION ENTRE LAS PARTESEL DIA 2/5/2017LEONOR SOLARTE</t>
  </si>
  <si>
    <t>FV_21545</t>
  </si>
  <si>
    <t>890399047_FV_21545</t>
  </si>
  <si>
    <t>FVM_200997</t>
  </si>
  <si>
    <t>890399047_FVM_200997</t>
  </si>
  <si>
    <t>FVM_201004</t>
  </si>
  <si>
    <t>890399047_FVM_201004</t>
  </si>
  <si>
    <t>FVM_202108</t>
  </si>
  <si>
    <t>890399047_FVM_202108</t>
  </si>
  <si>
    <t>FVM_202129</t>
  </si>
  <si>
    <t>890399047_FVM_202129</t>
  </si>
  <si>
    <t>FVM_202617</t>
  </si>
  <si>
    <t>890399047_FVM_202617</t>
  </si>
  <si>
    <t>FVM_203900</t>
  </si>
  <si>
    <t>890399047_FVM_203900</t>
  </si>
  <si>
    <t>FVM_207124</t>
  </si>
  <si>
    <t>890399047_FVM_207124</t>
  </si>
  <si>
    <t>FVM_213911</t>
  </si>
  <si>
    <t>890399047_FVM_213911</t>
  </si>
  <si>
    <t>FVM_219305</t>
  </si>
  <si>
    <t>890399047_FVM_219305</t>
  </si>
  <si>
    <t>FVM_220616</t>
  </si>
  <si>
    <t>890399047_FVM_220616</t>
  </si>
  <si>
    <t>FVM_225822</t>
  </si>
  <si>
    <t>890399047_FVM_225822</t>
  </si>
  <si>
    <t>FVM_229639</t>
  </si>
  <si>
    <t>890399047_FVM_229639</t>
  </si>
  <si>
    <t>FVM_235835</t>
  </si>
  <si>
    <t>890399047_FVM_235835</t>
  </si>
  <si>
    <t>FVM_236866</t>
  </si>
  <si>
    <t>890399047_FVM_236866</t>
  </si>
  <si>
    <t>FVM_238567</t>
  </si>
  <si>
    <t>890399047_FVM_238567</t>
  </si>
  <si>
    <t>FVM_240189</t>
  </si>
  <si>
    <t>890399047_FVM_240189</t>
  </si>
  <si>
    <t>FVM_257134</t>
  </si>
  <si>
    <t>890399047_FVM_257134</t>
  </si>
  <si>
    <t>FVM_258212</t>
  </si>
  <si>
    <t>890399047_FVM_258212</t>
  </si>
  <si>
    <t>FVM_258214</t>
  </si>
  <si>
    <t>890399047_FVM_258214</t>
  </si>
  <si>
    <t>FVM_258221</t>
  </si>
  <si>
    <t>890399047_FVM_258221</t>
  </si>
  <si>
    <t>FVM_295144</t>
  </si>
  <si>
    <t>890399047_FVM_295144</t>
  </si>
  <si>
    <t>FVM_258232</t>
  </si>
  <si>
    <t>890399047_FVM_258232</t>
  </si>
  <si>
    <t>FVM_258365</t>
  </si>
  <si>
    <t>890399047_FVM_258365</t>
  </si>
  <si>
    <t>FVM_258644</t>
  </si>
  <si>
    <t>890399047_FVM_258644</t>
  </si>
  <si>
    <t>FVM_259283</t>
  </si>
  <si>
    <t>890399047_FVM_259283</t>
  </si>
  <si>
    <t>FVM_264309</t>
  </si>
  <si>
    <t>890399047_FVM_264309</t>
  </si>
  <si>
    <t>FVM_265918</t>
  </si>
  <si>
    <t>890399047_FVM_265918</t>
  </si>
  <si>
    <t>FVM_265944</t>
  </si>
  <si>
    <t>890399047_FVM_265944</t>
  </si>
  <si>
    <t>FVM_291916</t>
  </si>
  <si>
    <t>890399047_FVM_291916</t>
  </si>
  <si>
    <t>FV_21954</t>
  </si>
  <si>
    <t>890399047_FV_21954</t>
  </si>
  <si>
    <t>FV_21955</t>
  </si>
  <si>
    <t>890399047_FV_21955</t>
  </si>
  <si>
    <t>FV_22322</t>
  </si>
  <si>
    <t>890399047_FV_22322</t>
  </si>
  <si>
    <t>FV_21884</t>
  </si>
  <si>
    <t>890399047_FV_21884</t>
  </si>
  <si>
    <t>FEMC_1327</t>
  </si>
  <si>
    <t>890399047_FEMC_1327</t>
  </si>
  <si>
    <t>FEMC_3035</t>
  </si>
  <si>
    <t>890399047_FEMC_3035</t>
  </si>
  <si>
    <t>FEMC_11747</t>
  </si>
  <si>
    <t>890399047_FEMC_11747</t>
  </si>
  <si>
    <t>FEMC_12424</t>
  </si>
  <si>
    <t>890399047_FEMC_12424</t>
  </si>
  <si>
    <t>FEMC_13805</t>
  </si>
  <si>
    <t>890399047_FEMC_13805</t>
  </si>
  <si>
    <t>FEMC_14973</t>
  </si>
  <si>
    <t>890399047_FEMC_14973</t>
  </si>
  <si>
    <t>IPS ACEPTA OBJECCIONES DE ACUERDO A ACTA DE CONCILIACION CELEBRADA EL DIA 19/11/2021 ENTRE LAS PARTES MAIBER ACEVEDO Y ELIZABETH CHILITO EPS Y LIZETH TAMAR DE IPS.JENNIFER REBOLLED</t>
  </si>
  <si>
    <t>FV_21403</t>
  </si>
  <si>
    <t>890399047_FV_21403</t>
  </si>
  <si>
    <t>FEMC_32384</t>
  </si>
  <si>
    <t>890399047_FEMC_32384</t>
  </si>
  <si>
    <t>FEMC_33300</t>
  </si>
  <si>
    <t>890399047_FEMC_33300</t>
  </si>
  <si>
    <t>FEMC_33668</t>
  </si>
  <si>
    <t>890399047_FEMC_33668</t>
  </si>
  <si>
    <t>FEMC_30636</t>
  </si>
  <si>
    <t>890399047_FEMC_30636</t>
  </si>
  <si>
    <t>FEMC_35025</t>
  </si>
  <si>
    <t>890399047_FEMC_35025</t>
  </si>
  <si>
    <t>FEMC_35775</t>
  </si>
  <si>
    <t>890399047_FEMC_35775</t>
  </si>
  <si>
    <t>FEMC_36411</t>
  </si>
  <si>
    <t>890399047_FEMC_36411</t>
  </si>
  <si>
    <t>FEMC_36893</t>
  </si>
  <si>
    <t>890399047_FEMC_36893</t>
  </si>
  <si>
    <t>FEMC_36971</t>
  </si>
  <si>
    <t>890399047_FEMC_36971</t>
  </si>
  <si>
    <t>FEMC_56207</t>
  </si>
  <si>
    <t>890399047_FEMC_56207</t>
  </si>
  <si>
    <t>FEMC_56208</t>
  </si>
  <si>
    <t>890399047_FEMC_56208</t>
  </si>
  <si>
    <t>FEMC_50392</t>
  </si>
  <si>
    <t>890399047_FEMC_50392</t>
  </si>
  <si>
    <t>FEMC_52077</t>
  </si>
  <si>
    <t>890399047_FEMC_52077</t>
  </si>
  <si>
    <t>FEMC_52814</t>
  </si>
  <si>
    <t>890399047_FEMC_52814</t>
  </si>
  <si>
    <t>FEMC_40557</t>
  </si>
  <si>
    <t>890399047_FEMC_40557</t>
  </si>
  <si>
    <t>FEMC_38079</t>
  </si>
  <si>
    <t>890399047_FEMC_38079</t>
  </si>
  <si>
    <t>FEMC_36975</t>
  </si>
  <si>
    <t>890399047_FEMC_36975</t>
  </si>
  <si>
    <t>FEMC_37095</t>
  </si>
  <si>
    <t>890399047_FEMC_37095</t>
  </si>
  <si>
    <t>FV_21509</t>
  </si>
  <si>
    <t>890399047_FV_21509</t>
  </si>
  <si>
    <t>FV_21885</t>
  </si>
  <si>
    <t>890399047_FV_21885</t>
  </si>
  <si>
    <t>FV_21755</t>
  </si>
  <si>
    <t>890399047_FV_21755</t>
  </si>
  <si>
    <t>FV_21546</t>
  </si>
  <si>
    <t>890399047_FV_21546</t>
  </si>
  <si>
    <t>FVM_293636</t>
  </si>
  <si>
    <t>Se devuelve factura con soportes originales, porque no seevidencia la autorizacion del servicio de urgencias,favorsolicitar autorizacion para dar tramite de pago.NANCY CADAVID</t>
  </si>
  <si>
    <t>FVM_296087</t>
  </si>
  <si>
    <t>SE DEVUELVE FACTURA PORQUE LA AUTORIZACION 202348523234072NO SE ENCUENTRA EN NUESTRA PLATAFORMA, FAVOR SOLICITARAUTORIZACION PARA EL SERVICIO URGENCIAS, PARA TRAMITEDE PAGO.</t>
  </si>
  <si>
    <t>FVM_258224</t>
  </si>
  <si>
    <t>SE DEVUELVE FACTURA CON SOPORTES ORIGINALES, 1-NO SE EVIDENCIA AUTORIZACION POR LOS SERVICIOS PRESTADOS FAVOR SOLICITARAL CORREO capautorizaciones@epscomfenalcovalle.com.co O AL CORREO DE LA COORDINADORA gelopezm@epscomfenalcovalle.com.co2-VALIDAR LAS OBJECCIONES REALIZADAS POR LA DRA MAIBER ACEVEDO AUDITORIA MEDICA QUE SUMAN UN TOTAL DE $422.400 Y GENERAR RESPUESTA , FAVOR VALIDAR PARA DAR TRAMITE DE PAGO.JENNIFER REBOLLEDO</t>
  </si>
  <si>
    <t>FVM_227081</t>
  </si>
  <si>
    <t>SE DEVUELVE FACTURA CON SOPORTE ORIGINALES, SE VERIFICA QUEESTAN FACTURANDO DOBLE LA AUTORIZACION QUE ANEXAN 192798523654868 YA SE ENCUENTRA CANCELADA EN LA FACTURA FVM 229639 ENLACUAL SE EVIDENCIAN LOS MISMOS SOPORTES Y FECHAS, FAVORVERIFICAR CASO .SE ANEXA COPIA DE FACTURA YA CANCELADA FVM 229639.CLAUDIA DIAZ.</t>
  </si>
  <si>
    <t>FEMC_15012</t>
  </si>
  <si>
    <t>SE DEVUELVE FACTURA DEBEN DE GESTIONAR AUTORIZACION PARA ELSERVICIO FACTURADO CON EL AREA ENCARGADA. SE VALIDA Y NO CUENTA CON NAP DE 15 DIGITOS.MILENA</t>
  </si>
  <si>
    <t>FEMC_15018</t>
  </si>
  <si>
    <t>SE DEVUELVE FACTURA FAVOR GESTIONAR CON EL AREA ENCARGADA AUTORIZACION PUES NO CUENTA CON AUTORIZACION GENERADA DE 15 DIGITOS PARA EL SERVICIO FACTURADO. MILENA</t>
  </si>
  <si>
    <t>FEMC_15025</t>
  </si>
  <si>
    <t>FEMC_15038</t>
  </si>
  <si>
    <t>FEMC_15039</t>
  </si>
  <si>
    <t>FEMC_15045</t>
  </si>
  <si>
    <t>FEMC_15057</t>
  </si>
  <si>
    <t>FEMC_16341</t>
  </si>
  <si>
    <t>SE DEVUELVE FACTURA DEBEN DE GGESTIONAR CON EL AREA ENCARGADA LA AUTORIZACION PARA LOS SERVICIOS FACTURADOS SE VALIDA EN SISTEMA NO TIENE AUT DE 15 DIGITOS PARA PODER TRAMITAR EL PAGO.MILENA</t>
  </si>
  <si>
    <t>FEMC_16995</t>
  </si>
  <si>
    <t>FEMC_16996</t>
  </si>
  <si>
    <t>FEMC_16997</t>
  </si>
  <si>
    <t>SE DEVUELVE FACTURA DEBEN DE GESTIONAR CON EL AREA ENCARGADA DE AUTORIZACIONES LA AUTORIZACION PARA EL SERVICIO FACTURADO SE VALIDA EN SISTEMA NO HAY NAP DE 15 DIGITOS PARA DAR TRAMITE DE PAGO.MILENA</t>
  </si>
  <si>
    <t>FEMC_16998</t>
  </si>
  <si>
    <t>FEMC_16999</t>
  </si>
  <si>
    <t>FEMC_17000</t>
  </si>
  <si>
    <t>FEMC_17001</t>
  </si>
  <si>
    <t>FEMC_17002</t>
  </si>
  <si>
    <t>FEMC_17004</t>
  </si>
  <si>
    <t>FEMC_17005</t>
  </si>
  <si>
    <t>FEMC_17006</t>
  </si>
  <si>
    <t>FEMC_17007</t>
  </si>
  <si>
    <t>FEMC_17222</t>
  </si>
  <si>
    <t>FEMC_19318</t>
  </si>
  <si>
    <t>FEMC_19339</t>
  </si>
  <si>
    <t>FEMC_19360</t>
  </si>
  <si>
    <t>FEMC_19371</t>
  </si>
  <si>
    <t>FEMC_19411</t>
  </si>
  <si>
    <t>FEMC_19417</t>
  </si>
  <si>
    <t>FEMC_19424</t>
  </si>
  <si>
    <t>FEMC_19455</t>
  </si>
  <si>
    <t>FEMC_19626</t>
  </si>
  <si>
    <t>FEMC_23985</t>
  </si>
  <si>
    <t>SE DEVUELVE LA FACTURA PORQUE NO ENVIARON AUTORIZACION PARAESTE SERVICIOANGELA CAMPAZ</t>
  </si>
  <si>
    <t>FEMC_23989</t>
  </si>
  <si>
    <t>se devuelve la factura por que no enviaron autorizacion para este servicioangela campaz</t>
  </si>
  <si>
    <t>FEMC_24001</t>
  </si>
  <si>
    <t>SE DEVUELVE LA FACTURA POR QUE NO ENVIARON AUTORIZACION PARA ESTE SERVICIOANGELA CAMPAZ</t>
  </si>
  <si>
    <t>FEMC_24106</t>
  </si>
  <si>
    <t>FEMC_13904</t>
  </si>
  <si>
    <t>SE DEVUELVE FACTURA AUDITORA MEDICA DE EPS SOLICITO ALcontratacionymercadeohdmcr@gmail.com  FACTURAN CUPS110A01 Atención integral UCI por valor día $2.458.848QUE componentes contiene.no hay autorizacion gestionar.MILEN</t>
  </si>
  <si>
    <t>FEMC_14177</t>
  </si>
  <si>
    <t>FEMC_14889</t>
  </si>
  <si>
    <t>FEMC_14892</t>
  </si>
  <si>
    <t>FEMC_14900</t>
  </si>
  <si>
    <t>FEMC_14901</t>
  </si>
  <si>
    <t>FEMC_14910</t>
  </si>
  <si>
    <t>FEMC_14913</t>
  </si>
  <si>
    <t>FEMC_14937</t>
  </si>
  <si>
    <t>FEMC_14969</t>
  </si>
  <si>
    <t>FEMC_36993</t>
  </si>
  <si>
    <t>SE DEVUELVE FACTURA CON SOPORTES ORIGINALES NO SE EVIDENCIAAUTORIZACION POR LOS SERVICIOS PRESTADOR NI TAMPOCO ANEXAN CORREO DE SOLICITUD FAVOR VALIDAR Y SOLICITAR AL CORREO YYMURILLOC@EPSCOMFENALCOVALLE.COM.CO PARA DAR TRAMITE.JENNIFER REBOLLEDO VALDERRAMA</t>
  </si>
  <si>
    <t>FEMC_36994</t>
  </si>
  <si>
    <t>SE DEVUELVE FACTURA CON SOPORTES ORIGINALES AL VALIDAR NO CUENTA CON AUTORIZACION POR LOS SERVICIOS PRESTADOS NI TAMPOCO SE EVIDENCIA CORREO DE SOLICITUD FAVOR VALIDAR Y SOLICITARAL CORREO yymurilloc@epscomfenalcovalle.com.co PARA DAR TRAMITE.JENNIFER REBOLLEDO</t>
  </si>
  <si>
    <t>FEMC_30873</t>
  </si>
  <si>
    <t>SE DEVUELVE FACTURA CON SOPORTES ORIGINALES NO SE EVIDENCIAAUTORIZACION POR EL SERVICIO PRESTADO FAVOR SOLICITAR AL CORREO DE LA COORDINADORA DE AUTORIZACIONES AMBULATORIAS PATRIVINOC@EPSCOMFENALCOVALLE.COM.CO  PARA DAR TRAMITE.JENNIFER R</t>
  </si>
  <si>
    <t>FEMC_30882</t>
  </si>
  <si>
    <t>SE DEVUELVE FACTURA CON SOPORTES ORIGINALES NO SE EVIDENCIAAUTORIZACION POR LOS SERVICIOS FACTURADOS FAVOR SOLICITAR AL CORREO DE AUTORIZACIONES O VALIDAR CON LA COORDINADORA DE AUTORIZACIONES AL CORREO PATRIVINOC@EPSCOMFENALCOVALLE.COM.COPARA DAR TRAMITE.JENNIFER REBOLLEDO</t>
  </si>
  <si>
    <t>FEMC_34089</t>
  </si>
  <si>
    <t>Se devuelve factura con soportes originales, porque no seevidencia la autorizacion para la prestacion del servicio,favor solicitar autorizacion para dar tramite de pago.NC</t>
  </si>
  <si>
    <t>FEMC_34189</t>
  </si>
  <si>
    <t>Se devuelve factura con soportes originales, porque no seevidencia la autorizacion del servicio de urgencias, ni elcorreo de solictud de autorizacion, favor solictar autorizacpara tramite de pago.                      nc</t>
  </si>
  <si>
    <t>FEMC_29020</t>
  </si>
  <si>
    <t>SE DEVUELVE FACTURA CON SOPORTES ORIGINALES , PACIENTE FACTURADO ES TRABAJADOR DEL AREA DE LA SALUD SEGUN DECRETO 676 DEL 2020 NO PROCEDE A COBRO A EPS , VALIDAR CASO CON ARL DEL PACIENTE.JENNIFER REBOLLEDO</t>
  </si>
  <si>
    <t>FEMC_29376</t>
  </si>
  <si>
    <t>SE DEVUELVE FACTURA CON SOPORTES ORIGINALES NO SE EVIDENCISAUTORIZACION POR EL TRASLADO FAVOR VALIDAR Y SOLICITAR AL CORREO CAPAUTORIZACIONES@EPSCOMFENALCOVALLE.COM.CO PARA DAR TRAMITE.JENNIFER REBOLLEOD</t>
  </si>
  <si>
    <t>FEMC_28358</t>
  </si>
  <si>
    <t>SE DEVUELVE FACTURA: NO SE EVIDENCIA AUTORIZACION PARALA PRESTACION DE ESTE SERVICIO (ATENCION DOMICILIARIA)NO SE EVIDENCIA LOS COOREOS DE LA SOLICITUD DE AUTORIZACION.</t>
  </si>
  <si>
    <t>FEMC_28368</t>
  </si>
  <si>
    <t>SE DEVUELVE FACTURA, NO SE EVIDENCIA AUTORIZACION PARA ELSERVICIO ATENCION DOMICILIARIA, NO SE EVIDENCIA EL CORREO DODONDE SE SOLICITA LA AUTORIZACION.NC</t>
  </si>
  <si>
    <t>FEMC_28405</t>
  </si>
  <si>
    <t>SE DEVUELVE FACTURA NO SE EVIDENCIA AUTORIZACION DELSERVICIO PRESTADO ATENCIO DOMICILIARIA, NO SE EVIDENCIACORREO DE SOLICITUD DE AUTORIZACION.NC</t>
  </si>
  <si>
    <t>FEMC_28561</t>
  </si>
  <si>
    <t>SE DEVUELVE FACTURA CON SOPORTES ORIGINALES NO SE EVIDENCIAREPORTADO EN SISMUESTRAS EL CUPS 906340 SARS COV2 ANTIGENOFAVOR VALIDAR Y REPORTAR PARA DAR TRAMITE.JENNIFER REBOLLEDO</t>
  </si>
  <si>
    <t>FEMC_38234</t>
  </si>
  <si>
    <t>SE DEVUELVE FACTURA CON SOPORTES ORIGINALES NO CUENTA CON AUTORIZACION PARA LOS SERVICIOS PRESTADOS FAVOR SOLICITAR AL CORREO CAPAUTORIZACIONES@EPSCOMFENALCOVALLE.COM.CO O AL CORREO DE LA COORDINADORA GELOPEZM@EPSCOMFENALCOVALLE.COM.CO VALIDAR LAS OBJECCIONES REALIZADAS POR AUDITORIA MEDICA POR VALOR DE $398.400 , SE OBJETA MAYOR VALOR COBRADO EN ESTANCIA UCI VC $2.458.848 X 10 DIAS SE RECONOCE EL VALOR UCI SOAT $1.505.400 DIFERENCIA POR 10 $15.054.000 , 3 DIAS DE UCI VC $1.844.136 SE RECONOCE UCI $1.505.400 X 3 DIAS DIFERENCIA POR $4.516.200 , LABORATORIO GRAM NO SOPORTADO $13.100 TOTAL GLOSA ADMINISTRATIVA $19.583.300 FAVOR VALIDAR Y ANEXAR TODO LO REQUERIDO PARA DAR TRAMITE.JENNIFER REBOLLEDO</t>
  </si>
  <si>
    <t>FEMC_38401</t>
  </si>
  <si>
    <t>SE DEVUEVE FACTURA CON SOPORTES ORIGINALES NO CUENTA CON AUTORIZACION POR LOS SERVICIOS PRESTADOS FAVOR SOLICITAR AL CORREO CAPAUTORIZACIONES@EPSCOMFENALCOVALLE.COM.CO PARA DAR TRAMITE.JENNIFER REBOLLEDO</t>
  </si>
  <si>
    <t>FEMC_38955</t>
  </si>
  <si>
    <t>SE DEVUELVE FACTURA SE VALIDA CON AUDITORIA MEDICA No son pepertinentes los Anticuerpos, el paciente lleva menos de 11 ddías de síntomas Según los lineamientos del Ministerio no soson pruebas diagnósticas. Se acepta sólo el Antigeno para Covid 2-no se encuentra reportado en la base de sismuestras favor validar para dar tramite.jennifer rebolledo</t>
  </si>
  <si>
    <t>FEMC_40759</t>
  </si>
  <si>
    <t>SE DEVUELVE FACTURA CON SOPORTES ORIGINALES AL VALIDAR NO CUENTA CON AUTORIZACION POR LOS SERVICIOS PRESTADOS FAVOR SOLICITAR AL CORREO YYMURILLOC@EPSCOMFENALCOVALLE.COM.CO FAVOR VALIDAR PARA DAR TRAMITE.JENNIFER REBOLLEDO</t>
  </si>
  <si>
    <t>FEMC_40906</t>
  </si>
  <si>
    <t>SE DEVUELVE FACTURA CON SOPORTES ORIGINALES NO CUENTA CON AUTORIZACION POR LOS SERVICIOS PRESTADOS FAVOR SOLICITAR AL CORREO YYMURILLOC@EPSCOMFENALCOVALLE.COM.CO PARA DAR TRAMITE.JENNIFER REBOLLEDO</t>
  </si>
  <si>
    <t>FEMC_26191</t>
  </si>
  <si>
    <t>SE DEVUELVE FACTURA NO POS COVID SE VALIDA EN BASE SISMUESTRA NO SE ENCUENTRA NI ANEXAN SOPORTES DE LA MISMAse evidencia soporte sismuestra, no se evidencia en bases si sismuestra del MS, ( Ministerio Salud) favor dar cumplimenta resolución 1463/20 .MILENA</t>
  </si>
  <si>
    <t>FEMC_53082</t>
  </si>
  <si>
    <t>SE DEVUELVE FACTURA CON SOPORTES ORIGINALES NO CUENTA CIN AUTORIZACION POR LOS SERVICIOS FACTURADOS SE DEBE DE SOLICITAR AL CORREO CAPAUTORIZACIONES@EPSCOMFENALCOVALLE.COM.CO ,VALIDAR OBJECCIONES REALIZADAS POR AUDITORIA MEDICA 608 Paraclínnicos no interpretados en la HC: Fosfatasa alcalina- Hemografacturan 2 interpretan 1 (HG 15,1). $43.600 , 302- 111 Interconsulta Cirugía General: No soportada. No facturable. Paciente en UCI.  $52.400 TOTAL OBJECCION $96.000 FAVOR VALIDAR PARA DAR TRAMITE.JENNIFER REBOLLEDO</t>
  </si>
  <si>
    <t>FEMC_53544</t>
  </si>
  <si>
    <t>890399047_FEMC_53544</t>
  </si>
  <si>
    <t>AUT_DEVOLUCION DE FACTURA CON SOPORTES COMPLETOS: NO SE EVIDNCIA AUTORIZACION-SOLICITUD DE AUTORIZACION REALIZARLA AL CORREO  capautorizaciones@epscomfenalcovalle.com.coPara información y solicitud de atención inicial de urgenciaLínea Nacional: 6023865308-  018000413751Kevin Yalanda</t>
  </si>
  <si>
    <t>FEMC_45347</t>
  </si>
  <si>
    <t>Se devuelve factura con soportes originales, porque no seevidencia la autorizacion del servicio de urgencias,favorsolicitar autorizacion para dar tramite de pago al correocapautorizaciones@epscomfenalcovalle.com.co             NC</t>
  </si>
  <si>
    <t>FEMC_49542</t>
  </si>
  <si>
    <t>SE DEVUELVE FACTURA AL VALIDAR NO CUENTA CON AUTORIZACION POR LOS SERVICIOS PRESTADOS FAVOR SOLICITAR AL CORREO CAPAUTORIZACIONES@EPSCOMFENALCOVALLE.COM.CO PARA DAR TRAMITE.JENNIFER REBOLLEDO</t>
  </si>
  <si>
    <t>28.02.2022</t>
  </si>
  <si>
    <t>03.01.2022</t>
  </si>
  <si>
    <t>14.04.2021</t>
  </si>
  <si>
    <t>31.08.2021</t>
  </si>
  <si>
    <t>12.05.2014</t>
  </si>
  <si>
    <t>17.06.2015</t>
  </si>
  <si>
    <t>18.12.2015</t>
  </si>
  <si>
    <t>28.04.2016</t>
  </si>
  <si>
    <t>30.03.2016</t>
  </si>
  <si>
    <t>04.05.2016</t>
  </si>
  <si>
    <t>24.06.2016</t>
  </si>
  <si>
    <t>29.10.2016</t>
  </si>
  <si>
    <t>30.01.2020</t>
  </si>
  <si>
    <t>28.04.2020</t>
  </si>
  <si>
    <t>29.10.2020</t>
  </si>
  <si>
    <t>ESTADO EPS 16/03/2022</t>
  </si>
  <si>
    <t>-</t>
  </si>
  <si>
    <t>Señores: HOSPITAL MARIO CORREA RENGIFO</t>
  </si>
  <si>
    <t>NIT: 890399047</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</si>
</sst>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quot;$&quot;\ * #,##0_-;\-&quot;$&quot;\ * #,##0_-;_-&quot;$&quot;\ * &quot;-&quot;_-;_-@_-"/>
    <numFmt numFmtId="44" formatCode="_-&quot;$&quot;\ * #,##0.00_-;\-&quot;$&quot;\ * #,##0.00_-;_-&quot;$&quot;\ * &quot;-&quot;??_-;_-@_-"/>
    <numFmt numFmtId="43" formatCode="_-* #,##0.00_-;\-* #,##0.00_-;_-* &quot;-&quot;??_-;_-@_-"/>
    <numFmt numFmtId="164" formatCode="_-* #,##0.00\ _€_-;\-* #,##0.00\ _€_-;_-* &quot;-&quot;??\ _€_-;_-@_-"/>
    <numFmt numFmtId="165" formatCode="_-* #,##0_-;\-* #,##0_-;_-* &quot;-&quot;??_-;_-@_-"/>
    <numFmt numFmtId="166" formatCode="_-* #,##0\ _€_-;\-* #,##0\ _€_-;_-* &quot;-&quot;??\ _€_-;_-@_-"/>
    <numFmt numFmtId="167" formatCode="[$-240A]d&quot; de &quot;mmmm&quot; de &quot;yyyy;@"/>
    <numFmt numFmtId="168" formatCode="&quot;$&quot;\ #,##0;[Red]&quot;$&quot;\ #,##0"/>
    <numFmt numFmtId="169" formatCode="_-&quot;$&quot;\ * #,##0_-;\-&quot;$&quot;\ * #,##0_-;_-&quot;$&quot;\ * &quot;-&quot;??_-;_-@_-"/>
    <numFmt numFmtId="170" formatCode="_(&quot;$&quot;\ * #,##0.00_);_(&quot;$&quot;\ * \(#,##0.00\);_(&quot;$&quot;\ * &quot;-&quot;??_);_(@_)"/>
    <numFmt numFmtId="171" formatCode="_(* #,##0.00_);_(* \(#,##0.00\);_(* &quot;-&quot;??_);_(@_)"/>
    <numFmt numFmtId="172" formatCode="yyyy\-mm\-dd;@"/>
    <numFmt numFmtId="173" formatCode="_-&quot;$&quot;\ * #,##0.0_-;\-&quot;$&quot;\ * #,##0.0_-;_-&quot;$&quot;\ * &quot;-&quot;??_-;_-@_-"/>
  </numFmts>
  <fonts count="17" x14ac:knownFonts="1">
    <font>
      <sz val="11"/>
      <color theme="1"/>
      <name val="Calibri"/>
      <family val="2"/>
      <scheme val="minor"/>
    </font>
    <font>
      <sz val="8"/>
      <color theme="1"/>
      <name val="Tahoma"/>
      <family val="2"/>
    </font>
    <font>
      <b/>
      <sz val="8"/>
      <color theme="1"/>
      <name val="Tahoma"/>
      <family val="2"/>
    </font>
    <font>
      <b/>
      <sz val="8"/>
      <color theme="1"/>
      <name val="Calibri"/>
      <family val="2"/>
      <scheme val="minor"/>
    </font>
    <font>
      <sz val="8"/>
      <color theme="1"/>
      <name val="Calibri"/>
      <family val="2"/>
      <scheme val="minor"/>
    </font>
    <font>
      <sz val="11"/>
      <color theme="1"/>
      <name val="Calibri"/>
      <family val="2"/>
      <scheme val="minor"/>
    </font>
    <font>
      <b/>
      <sz val="11"/>
      <color theme="1"/>
      <name val="Calibri"/>
      <family val="2"/>
      <scheme val="minor"/>
    </font>
    <font>
      <sz val="10"/>
      <name val="Arial"/>
      <family val="2"/>
    </font>
    <font>
      <sz val="10"/>
      <color indexed="8"/>
      <name val="Arial"/>
      <family val="2"/>
    </font>
    <font>
      <b/>
      <sz val="10"/>
      <color indexed="8"/>
      <name val="Arial"/>
      <family val="2"/>
    </font>
    <font>
      <b/>
      <sz val="10"/>
      <name val="Trebuchet MS"/>
      <family val="2"/>
    </font>
    <font>
      <sz val="10"/>
      <color theme="1"/>
      <name val="Trebuchet MS"/>
      <family val="2"/>
    </font>
    <font>
      <sz val="11"/>
      <color theme="1"/>
      <name val="Trebuchet MS"/>
      <family val="2"/>
    </font>
    <font>
      <b/>
      <sz val="10"/>
      <color theme="1"/>
      <name val="Trebuchet MS"/>
      <family val="2"/>
    </font>
    <font>
      <b/>
      <sz val="11"/>
      <color theme="1"/>
      <name val="Trebuchet MS"/>
      <family val="2"/>
    </font>
    <font>
      <sz val="9"/>
      <color indexed="81"/>
      <name val="Tahoma"/>
      <charset val="1"/>
    </font>
    <font>
      <b/>
      <sz val="9"/>
      <color indexed="81"/>
      <name val="Tahoma"/>
      <charset val="1"/>
    </font>
  </fonts>
  <fills count="11">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theme="4" tint="0.59999389629810485"/>
        <bgColor indexed="64"/>
      </patternFill>
    </fill>
    <fill>
      <patternFill patternType="solid">
        <fgColor theme="0"/>
        <bgColor indexed="64"/>
      </patternFill>
    </fill>
    <fill>
      <patternFill patternType="solid">
        <fgColor theme="9" tint="0.59999389629810485"/>
        <bgColor indexed="64"/>
      </patternFill>
    </fill>
    <fill>
      <patternFill patternType="solid">
        <fgColor theme="7" tint="-0.249977111117893"/>
        <bgColor indexed="64"/>
      </patternFill>
    </fill>
    <fill>
      <patternFill patternType="solid">
        <fgColor rgb="FF00B0F0"/>
        <bgColor indexed="64"/>
      </patternFill>
    </fill>
    <fill>
      <patternFill patternType="solid">
        <fgColor theme="5"/>
        <bgColor indexed="64"/>
      </patternFill>
    </fill>
    <fill>
      <patternFill patternType="solid">
        <fgColor theme="9" tint="0.39997558519241921"/>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thin">
        <color indexed="64"/>
      </bottom>
      <diagonal/>
    </border>
    <border>
      <left/>
      <right/>
      <top/>
      <bottom style="double">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0">
    <xf numFmtId="0" fontId="0" fillId="0" borderId="0"/>
    <xf numFmtId="164" fontId="5" fillId="0" borderId="0" applyFont="0" applyFill="0" applyBorder="0" applyAlignment="0" applyProtection="0"/>
    <xf numFmtId="0" fontId="7" fillId="0" borderId="0"/>
    <xf numFmtId="44" fontId="5" fillId="0" borderId="0" applyFont="0" applyFill="0" applyBorder="0" applyAlignment="0" applyProtection="0"/>
    <xf numFmtId="0" fontId="1" fillId="0" borderId="0"/>
    <xf numFmtId="170" fontId="1" fillId="0" borderId="0" applyFont="0" applyFill="0" applyBorder="0" applyAlignment="0" applyProtection="0"/>
    <xf numFmtId="43" fontId="5" fillId="0" borderId="0" applyFont="0" applyFill="0" applyBorder="0" applyAlignment="0" applyProtection="0"/>
    <xf numFmtId="42" fontId="5" fillId="0" borderId="0" applyFont="0" applyFill="0" applyBorder="0" applyAlignment="0" applyProtection="0"/>
    <xf numFmtId="171" fontId="5" fillId="0" borderId="0" applyFont="0" applyFill="0" applyBorder="0" applyAlignment="0" applyProtection="0"/>
    <xf numFmtId="42" fontId="5" fillId="0" borderId="0" applyFont="0" applyFill="0" applyBorder="0" applyAlignment="0" applyProtection="0"/>
  </cellStyleXfs>
  <cellXfs count="163">
    <xf numFmtId="0" fontId="0" fillId="0" borderId="0" xfId="0"/>
    <xf numFmtId="0" fontId="2" fillId="0" borderId="1" xfId="0" applyFont="1" applyBorder="1" applyAlignment="1">
      <alignment horizontal="center" vertical="center" wrapText="1"/>
    </xf>
    <xf numFmtId="0" fontId="1" fillId="0" borderId="1" xfId="0" applyFont="1" applyBorder="1" applyAlignment="1">
      <alignment vertical="center"/>
    </xf>
    <xf numFmtId="0" fontId="3" fillId="0" borderId="0" xfId="0" applyFont="1" applyBorder="1" applyAlignment="1">
      <alignment horizontal="center" vertical="center"/>
    </xf>
    <xf numFmtId="0" fontId="4" fillId="0" borderId="0" xfId="0" applyFont="1" applyBorder="1"/>
    <xf numFmtId="0" fontId="2" fillId="2"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165" fontId="2" fillId="3" borderId="1" xfId="1" applyNumberFormat="1" applyFont="1" applyFill="1" applyBorder="1" applyAlignment="1">
      <alignment horizontal="center" vertical="center" wrapText="1"/>
    </xf>
    <xf numFmtId="166" fontId="2" fillId="4" borderId="1" xfId="1" applyNumberFormat="1" applyFont="1" applyFill="1" applyBorder="1" applyAlignment="1">
      <alignment horizontal="center" vertical="center" wrapText="1"/>
    </xf>
    <xf numFmtId="1" fontId="2" fillId="4" borderId="1" xfId="0" applyNumberFormat="1" applyFont="1" applyFill="1" applyBorder="1" applyAlignment="1">
      <alignment horizontal="center" vertical="center" wrapText="1"/>
    </xf>
    <xf numFmtId="14" fontId="2" fillId="4" borderId="1" xfId="0" applyNumberFormat="1" applyFont="1" applyFill="1" applyBorder="1" applyAlignment="1">
      <alignment horizontal="center" vertical="center" wrapText="1"/>
    </xf>
    <xf numFmtId="166" fontId="2" fillId="2" borderId="1" xfId="1" applyNumberFormat="1" applyFont="1" applyFill="1" applyBorder="1" applyAlignment="1">
      <alignment horizontal="center" vertical="center" wrapText="1"/>
    </xf>
    <xf numFmtId="0" fontId="0" fillId="0" borderId="0" xfId="0" applyNumberFormat="1"/>
    <xf numFmtId="0" fontId="0" fillId="0" borderId="0" xfId="0" pivotButton="1"/>
    <xf numFmtId="0" fontId="0" fillId="0" borderId="0" xfId="0" applyAlignment="1">
      <alignment horizontal="left"/>
    </xf>
    <xf numFmtId="0" fontId="8" fillId="0" borderId="0" xfId="2" applyFont="1"/>
    <xf numFmtId="0" fontId="8" fillId="0" borderId="2" xfId="2" applyFont="1" applyBorder="1" applyAlignment="1">
      <alignment horizontal="centerContinuous"/>
    </xf>
    <xf numFmtId="0" fontId="8" fillId="0" borderId="3" xfId="2" applyFont="1" applyBorder="1" applyAlignment="1">
      <alignment horizontal="centerContinuous"/>
    </xf>
    <xf numFmtId="0" fontId="9" fillId="0" borderId="2" xfId="2" applyFont="1" applyBorder="1" applyAlignment="1">
      <alignment horizontal="centerContinuous" vertical="center"/>
    </xf>
    <xf numFmtId="0" fontId="9" fillId="0" borderId="4" xfId="2" applyFont="1" applyBorder="1" applyAlignment="1">
      <alignment horizontal="centerContinuous" vertical="center"/>
    </xf>
    <xf numFmtId="0" fontId="9" fillId="0" borderId="3" xfId="2" applyFont="1" applyBorder="1" applyAlignment="1">
      <alignment horizontal="centerContinuous" vertical="center"/>
    </xf>
    <xf numFmtId="0" fontId="9" fillId="0" borderId="5" xfId="2" applyFont="1" applyBorder="1" applyAlignment="1">
      <alignment horizontal="centerContinuous" vertical="center"/>
    </xf>
    <xf numFmtId="0" fontId="8" fillId="0" borderId="6" xfId="2" applyFont="1" applyBorder="1" applyAlignment="1">
      <alignment horizontal="centerContinuous"/>
    </xf>
    <xf numFmtId="0" fontId="8" fillId="0" borderId="7" xfId="2" applyFont="1" applyBorder="1" applyAlignment="1">
      <alignment horizontal="centerContinuous"/>
    </xf>
    <xf numFmtId="0" fontId="9" fillId="0" borderId="8" xfId="2" applyFont="1" applyBorder="1" applyAlignment="1">
      <alignment horizontal="centerContinuous" vertical="center"/>
    </xf>
    <xf numFmtId="0" fontId="9" fillId="0" borderId="9" xfId="2" applyFont="1" applyBorder="1" applyAlignment="1">
      <alignment horizontal="centerContinuous" vertical="center"/>
    </xf>
    <xf numFmtId="0" fontId="9" fillId="0" borderId="10" xfId="2" applyFont="1" applyBorder="1" applyAlignment="1">
      <alignment horizontal="centerContinuous" vertical="center"/>
    </xf>
    <xf numFmtId="0" fontId="9" fillId="0" borderId="11" xfId="2" applyFont="1" applyBorder="1" applyAlignment="1">
      <alignment horizontal="centerContinuous" vertical="center"/>
    </xf>
    <xf numFmtId="0" fontId="9" fillId="0" borderId="6" xfId="2" applyFont="1" applyBorder="1" applyAlignment="1">
      <alignment horizontal="centerContinuous" vertical="center"/>
    </xf>
    <xf numFmtId="0" fontId="9" fillId="0" borderId="0" xfId="2" applyFont="1" applyAlignment="1">
      <alignment horizontal="centerContinuous" vertical="center"/>
    </xf>
    <xf numFmtId="0" fontId="9" fillId="0" borderId="7" xfId="2" applyFont="1" applyBorder="1" applyAlignment="1">
      <alignment horizontal="centerContinuous" vertical="center"/>
    </xf>
    <xf numFmtId="0" fontId="9" fillId="0" borderId="12" xfId="2" applyFont="1" applyBorder="1" applyAlignment="1">
      <alignment horizontal="centerContinuous" vertical="center"/>
    </xf>
    <xf numFmtId="14" fontId="8" fillId="0" borderId="0" xfId="2" applyNumberFormat="1" applyFont="1"/>
    <xf numFmtId="0" fontId="8" fillId="0" borderId="8" xfId="2" applyFont="1" applyBorder="1" applyAlignment="1">
      <alignment horizontal="centerContinuous"/>
    </xf>
    <xf numFmtId="0" fontId="8" fillId="0" borderId="10" xfId="2" applyFont="1" applyBorder="1" applyAlignment="1">
      <alignment horizontal="centerContinuous"/>
    </xf>
    <xf numFmtId="167" fontId="8" fillId="0" borderId="0" xfId="2" applyNumberFormat="1" applyFont="1"/>
    <xf numFmtId="0" fontId="8" fillId="0" borderId="6" xfId="2" applyFont="1" applyBorder="1"/>
    <xf numFmtId="0" fontId="8" fillId="0" borderId="7" xfId="2" applyFont="1" applyBorder="1"/>
    <xf numFmtId="14" fontId="8" fillId="0" borderId="0" xfId="2" applyNumberFormat="1" applyFont="1" applyAlignment="1">
      <alignment horizontal="left"/>
    </xf>
    <xf numFmtId="166" fontId="8" fillId="0" borderId="0" xfId="1" applyNumberFormat="1" applyFont="1"/>
    <xf numFmtId="0" fontId="9" fillId="0" borderId="0" xfId="2" applyFont="1" applyAlignment="1">
      <alignment horizontal="center"/>
    </xf>
    <xf numFmtId="0" fontId="9" fillId="0" borderId="0" xfId="2" applyFont="1"/>
    <xf numFmtId="168" fontId="9" fillId="0" borderId="0" xfId="2" applyNumberFormat="1" applyFont="1"/>
    <xf numFmtId="42" fontId="9" fillId="0" borderId="0" xfId="2" applyNumberFormat="1" applyFont="1" applyAlignment="1">
      <alignment horizontal="right"/>
    </xf>
    <xf numFmtId="1" fontId="8" fillId="0" borderId="0" xfId="2" applyNumberFormat="1" applyFont="1" applyAlignment="1">
      <alignment horizontal="center"/>
    </xf>
    <xf numFmtId="168" fontId="8" fillId="0" borderId="0" xfId="2" applyNumberFormat="1" applyFont="1" applyAlignment="1">
      <alignment horizontal="right"/>
    </xf>
    <xf numFmtId="1" fontId="8" fillId="0" borderId="13" xfId="2" applyNumberFormat="1" applyFont="1" applyBorder="1" applyAlignment="1">
      <alignment horizontal="center"/>
    </xf>
    <xf numFmtId="168" fontId="8" fillId="0" borderId="13" xfId="2" applyNumberFormat="1" applyFont="1" applyBorder="1" applyAlignment="1">
      <alignment horizontal="right"/>
    </xf>
    <xf numFmtId="168" fontId="9" fillId="0" borderId="0" xfId="2" applyNumberFormat="1" applyFont="1" applyAlignment="1">
      <alignment horizontal="right"/>
    </xf>
    <xf numFmtId="1" fontId="8" fillId="0" borderId="9" xfId="2" applyNumberFormat="1" applyFont="1" applyBorder="1" applyAlignment="1">
      <alignment horizontal="center"/>
    </xf>
    <xf numFmtId="168" fontId="8" fillId="0" borderId="14" xfId="2" applyNumberFormat="1" applyFont="1" applyBorder="1" applyAlignment="1">
      <alignment horizontal="right"/>
    </xf>
    <xf numFmtId="168" fontId="8" fillId="0" borderId="0" xfId="2" applyNumberFormat="1" applyFont="1"/>
    <xf numFmtId="168" fontId="8" fillId="0" borderId="9" xfId="2" applyNumberFormat="1" applyFont="1" applyBorder="1"/>
    <xf numFmtId="0" fontId="8" fillId="0" borderId="8" xfId="2" applyFont="1" applyBorder="1"/>
    <xf numFmtId="0" fontId="8" fillId="0" borderId="9" xfId="2" applyFont="1" applyBorder="1"/>
    <xf numFmtId="0" fontId="8" fillId="0" borderId="10" xfId="2" applyFont="1" applyBorder="1"/>
    <xf numFmtId="0" fontId="0" fillId="0" borderId="1" xfId="0" applyBorder="1"/>
    <xf numFmtId="169" fontId="0" fillId="0" borderId="0" xfId="3" applyNumberFormat="1" applyFont="1"/>
    <xf numFmtId="0" fontId="1" fillId="0" borderId="1" xfId="0" applyFont="1" applyBorder="1"/>
    <xf numFmtId="0" fontId="0" fillId="0" borderId="0" xfId="0"/>
    <xf numFmtId="14" fontId="1" fillId="0" borderId="1" xfId="0" applyNumberFormat="1" applyFont="1" applyBorder="1"/>
    <xf numFmtId="166" fontId="1" fillId="0" borderId="1" xfId="1" applyNumberFormat="1" applyFont="1" applyBorder="1"/>
    <xf numFmtId="16" fontId="1" fillId="0" borderId="1" xfId="0" applyNumberFormat="1" applyFont="1" applyBorder="1"/>
    <xf numFmtId="44" fontId="0" fillId="0" borderId="0" xfId="0" applyNumberFormat="1"/>
    <xf numFmtId="169" fontId="1" fillId="0" borderId="1" xfId="3" applyNumberFormat="1" applyFont="1" applyBorder="1"/>
    <xf numFmtId="169" fontId="1" fillId="0" borderId="1" xfId="3" applyNumberFormat="1" applyFont="1" applyBorder="1" applyAlignment="1">
      <alignment vertical="center"/>
    </xf>
    <xf numFmtId="169" fontId="2" fillId="3" borderId="1" xfId="3" applyNumberFormat="1" applyFont="1" applyFill="1" applyBorder="1" applyAlignment="1">
      <alignment horizontal="center" vertical="center" wrapText="1"/>
    </xf>
    <xf numFmtId="169" fontId="4" fillId="0" borderId="0" xfId="3" applyNumberFormat="1" applyFont="1" applyBorder="1"/>
    <xf numFmtId="0" fontId="11" fillId="0" borderId="0" xfId="0" applyFont="1"/>
    <xf numFmtId="3" fontId="11" fillId="0" borderId="0" xfId="0" applyNumberFormat="1" applyFont="1"/>
    <xf numFmtId="3" fontId="12" fillId="0" borderId="0" xfId="0" applyNumberFormat="1" applyFont="1"/>
    <xf numFmtId="0" fontId="12" fillId="0" borderId="0" xfId="0" applyFont="1"/>
    <xf numFmtId="0" fontId="10" fillId="6" borderId="1" xfId="0" applyFont="1" applyFill="1" applyBorder="1" applyAlignment="1">
      <alignment horizontal="center" vertical="center" wrapText="1"/>
    </xf>
    <xf numFmtId="14" fontId="10" fillId="6" borderId="1" xfId="0" applyNumberFormat="1" applyFont="1" applyFill="1" applyBorder="1" applyAlignment="1">
      <alignment horizontal="center" vertical="center" wrapText="1"/>
    </xf>
    <xf numFmtId="172" fontId="10" fillId="6" borderId="1" xfId="0" applyNumberFormat="1" applyFont="1" applyFill="1" applyBorder="1" applyAlignment="1">
      <alignment horizontal="center" vertical="center" wrapText="1"/>
    </xf>
    <xf numFmtId="169" fontId="10" fillId="6" borderId="1" xfId="3" applyNumberFormat="1" applyFont="1" applyFill="1" applyBorder="1" applyAlignment="1">
      <alignment horizontal="center" vertical="center" wrapText="1"/>
    </xf>
    <xf numFmtId="3" fontId="10" fillId="6" borderId="1" xfId="7" applyNumberFormat="1" applyFont="1" applyFill="1" applyBorder="1" applyAlignment="1">
      <alignment horizontal="center" vertical="center" wrapText="1"/>
    </xf>
    <xf numFmtId="0" fontId="13" fillId="7" borderId="1" xfId="0" applyFont="1" applyFill="1" applyBorder="1" applyAlignment="1">
      <alignment horizontal="center" vertical="center"/>
    </xf>
    <xf numFmtId="3" fontId="14" fillId="7" borderId="1" xfId="0" applyNumberFormat="1" applyFont="1" applyFill="1" applyBorder="1" applyAlignment="1">
      <alignment horizontal="center" vertical="center" wrapText="1"/>
    </xf>
    <xf numFmtId="3" fontId="12" fillId="7" borderId="1" xfId="0" applyNumberFormat="1" applyFont="1" applyFill="1" applyBorder="1" applyAlignment="1">
      <alignment horizontal="center" wrapText="1"/>
    </xf>
    <xf numFmtId="3" fontId="14" fillId="7" borderId="1" xfId="0" applyNumberFormat="1" applyFont="1" applyFill="1" applyBorder="1" applyAlignment="1">
      <alignment vertical="center"/>
    </xf>
    <xf numFmtId="0" fontId="14" fillId="7" borderId="1" xfId="0" applyFont="1" applyFill="1" applyBorder="1" applyAlignment="1">
      <alignment horizontal="center" vertical="center" wrapText="1"/>
    </xf>
    <xf numFmtId="0" fontId="6" fillId="8" borderId="1" xfId="0" applyFont="1" applyFill="1" applyBorder="1" applyAlignment="1">
      <alignment wrapText="1"/>
    </xf>
    <xf numFmtId="0" fontId="0" fillId="0" borderId="1" xfId="0" applyBorder="1" applyAlignment="1">
      <alignment horizontal="center"/>
    </xf>
    <xf numFmtId="14" fontId="0" fillId="0" borderId="1" xfId="0" applyNumberFormat="1" applyBorder="1" applyAlignment="1">
      <alignment horizontal="center"/>
    </xf>
    <xf numFmtId="169" fontId="0" fillId="0" borderId="1" xfId="3" applyNumberFormat="1" applyFont="1" applyBorder="1" applyAlignment="1">
      <alignment horizontal="right"/>
    </xf>
    <xf numFmtId="169" fontId="0" fillId="0" borderId="1" xfId="3" applyNumberFormat="1" applyFont="1" applyFill="1" applyBorder="1"/>
    <xf numFmtId="1" fontId="11" fillId="0" borderId="1" xfId="0" applyNumberFormat="1" applyFont="1" applyBorder="1" applyAlignment="1">
      <alignment horizontal="center"/>
    </xf>
    <xf numFmtId="0" fontId="11" fillId="0" borderId="0" xfId="0" applyFont="1" applyAlignment="1">
      <alignment horizontal="center"/>
    </xf>
    <xf numFmtId="14" fontId="0" fillId="0" borderId="0" xfId="0" applyNumberFormat="1"/>
    <xf numFmtId="0" fontId="0" fillId="0" borderId="23" xfId="0" applyBorder="1" applyAlignment="1">
      <alignment horizontal="center" vertical="center"/>
    </xf>
    <xf numFmtId="169" fontId="0" fillId="0" borderId="1" xfId="3" applyNumberFormat="1" applyFont="1" applyBorder="1" applyAlignment="1">
      <alignment horizontal="center"/>
    </xf>
    <xf numFmtId="169" fontId="0" fillId="0" borderId="23" xfId="3" applyNumberFormat="1" applyFont="1" applyFill="1" applyBorder="1" applyAlignment="1">
      <alignment vertical="center"/>
    </xf>
    <xf numFmtId="169" fontId="0" fillId="0" borderId="23" xfId="3" applyNumberFormat="1" applyFont="1" applyFill="1" applyBorder="1" applyAlignment="1"/>
    <xf numFmtId="0" fontId="0" fillId="0" borderId="0" xfId="0" applyFill="1"/>
    <xf numFmtId="0" fontId="11" fillId="2" borderId="0" xfId="0" applyFont="1" applyFill="1" applyAlignment="1">
      <alignment horizontal="center"/>
    </xf>
    <xf numFmtId="3" fontId="11" fillId="2" borderId="0" xfId="0" applyNumberFormat="1" applyFont="1" applyFill="1"/>
    <xf numFmtId="3" fontId="12" fillId="2" borderId="0" xfId="0" applyNumberFormat="1" applyFont="1" applyFill="1"/>
    <xf numFmtId="0" fontId="0" fillId="2" borderId="0" xfId="0" applyFill="1"/>
    <xf numFmtId="14" fontId="0" fillId="0" borderId="1" xfId="0" applyNumberFormat="1" applyFill="1" applyBorder="1" applyAlignment="1">
      <alignment horizontal="center"/>
    </xf>
    <xf numFmtId="169" fontId="0" fillId="0" borderId="1" xfId="3" applyNumberFormat="1" applyFont="1" applyFill="1" applyBorder="1" applyAlignment="1">
      <alignment horizontal="center"/>
    </xf>
    <xf numFmtId="0" fontId="0" fillId="0" borderId="1" xfId="0" applyBorder="1" applyAlignment="1">
      <alignment horizontal="center" vertical="center"/>
    </xf>
    <xf numFmtId="169" fontId="0" fillId="0" borderId="1" xfId="3" applyNumberFormat="1" applyFont="1" applyFill="1" applyBorder="1" applyAlignment="1"/>
    <xf numFmtId="0" fontId="11" fillId="0" borderId="1" xfId="0" applyFont="1" applyBorder="1" applyAlignment="1">
      <alignment horizontal="center"/>
    </xf>
    <xf numFmtId="3" fontId="11" fillId="0" borderId="1" xfId="0" applyNumberFormat="1" applyFont="1" applyBorder="1"/>
    <xf numFmtId="3" fontId="12" fillId="0" borderId="1" xfId="0" applyNumberFormat="1" applyFont="1" applyBorder="1"/>
    <xf numFmtId="173" fontId="0" fillId="0" borderId="1" xfId="3" applyNumberFormat="1" applyFont="1" applyBorder="1" applyAlignment="1">
      <alignment horizontal="center"/>
    </xf>
    <xf numFmtId="44" fontId="0" fillId="0" borderId="1" xfId="3" applyFont="1" applyBorder="1" applyAlignment="1">
      <alignment horizontal="center"/>
    </xf>
    <xf numFmtId="14" fontId="0" fillId="0" borderId="24" xfId="0" applyNumberFormat="1" applyBorder="1" applyAlignment="1">
      <alignment horizontal="center"/>
    </xf>
    <xf numFmtId="0" fontId="0" fillId="0" borderId="24" xfId="0" applyBorder="1"/>
    <xf numFmtId="169" fontId="0" fillId="0" borderId="24" xfId="3" applyNumberFormat="1" applyFont="1" applyBorder="1" applyAlignment="1">
      <alignment horizontal="center"/>
    </xf>
    <xf numFmtId="169" fontId="0" fillId="0" borderId="24" xfId="3" applyNumberFormat="1" applyFont="1" applyFill="1" applyBorder="1"/>
    <xf numFmtId="1" fontId="11" fillId="0" borderId="24" xfId="0" applyNumberFormat="1" applyFont="1" applyBorder="1" applyAlignment="1">
      <alignment horizontal="center"/>
    </xf>
    <xf numFmtId="0" fontId="11" fillId="8" borderId="0" xfId="0" applyFont="1" applyFill="1" applyAlignment="1">
      <alignment horizontal="center"/>
    </xf>
    <xf numFmtId="3" fontId="11" fillId="8" borderId="0" xfId="0" applyNumberFormat="1" applyFont="1" applyFill="1"/>
    <xf numFmtId="3" fontId="12" fillId="8" borderId="0" xfId="0" applyNumberFormat="1" applyFont="1" applyFill="1"/>
    <xf numFmtId="0" fontId="0" fillId="8" borderId="0" xfId="0" applyFill="1"/>
    <xf numFmtId="2" fontId="0" fillId="0" borderId="1" xfId="0" applyNumberFormat="1" applyBorder="1"/>
    <xf numFmtId="0" fontId="0" fillId="0" borderId="1" xfId="0" applyFill="1" applyBorder="1"/>
    <xf numFmtId="169" fontId="0" fillId="0" borderId="1" xfId="3" applyNumberFormat="1" applyFont="1" applyFill="1" applyBorder="1" applyAlignment="1">
      <alignment horizontal="right"/>
    </xf>
    <xf numFmtId="0" fontId="11" fillId="0" borderId="0" xfId="0" applyFont="1" applyFill="1" applyAlignment="1">
      <alignment horizontal="center"/>
    </xf>
    <xf numFmtId="3" fontId="11" fillId="0" borderId="0" xfId="0" applyNumberFormat="1" applyFont="1" applyFill="1"/>
    <xf numFmtId="3" fontId="12" fillId="0" borderId="0" xfId="0" applyNumberFormat="1" applyFont="1" applyFill="1"/>
    <xf numFmtId="0" fontId="0" fillId="9" borderId="0" xfId="0" applyFill="1"/>
    <xf numFmtId="2" fontId="11" fillId="0" borderId="1" xfId="0" applyNumberFormat="1" applyFont="1" applyBorder="1"/>
    <xf numFmtId="169" fontId="11" fillId="0" borderId="1" xfId="3" applyNumberFormat="1" applyFont="1" applyBorder="1" applyAlignment="1">
      <alignment horizontal="right"/>
    </xf>
    <xf numFmtId="169" fontId="6" fillId="0" borderId="1" xfId="3" applyNumberFormat="1" applyFont="1" applyBorder="1" applyAlignment="1">
      <alignment horizontal="right"/>
    </xf>
    <xf numFmtId="0" fontId="0" fillId="0" borderId="0" xfId="0" applyAlignment="1">
      <alignment horizontal="center"/>
    </xf>
    <xf numFmtId="14" fontId="0" fillId="0" borderId="0" xfId="0" applyNumberFormat="1" applyAlignment="1">
      <alignment horizontal="center"/>
    </xf>
    <xf numFmtId="169" fontId="6" fillId="0" borderId="0" xfId="3" applyNumberFormat="1" applyFont="1" applyFill="1" applyBorder="1"/>
    <xf numFmtId="169" fontId="0" fillId="0" borderId="0" xfId="3" applyNumberFormat="1" applyFont="1" applyFill="1" applyBorder="1" applyAlignment="1">
      <alignment horizontal="right"/>
    </xf>
    <xf numFmtId="1" fontId="11" fillId="0" borderId="0" xfId="0" applyNumberFormat="1" applyFont="1" applyAlignment="1">
      <alignment horizontal="center"/>
    </xf>
    <xf numFmtId="169" fontId="0" fillId="0" borderId="0" xfId="3" applyNumberFormat="1" applyFont="1" applyAlignment="1">
      <alignment horizontal="right"/>
    </xf>
    <xf numFmtId="169" fontId="0" fillId="0" borderId="0" xfId="3" applyNumberFormat="1" applyFont="1" applyFill="1" applyBorder="1"/>
    <xf numFmtId="14" fontId="0" fillId="0" borderId="0" xfId="0" applyNumberFormat="1" applyAlignment="1">
      <alignment horizontal="right"/>
    </xf>
    <xf numFmtId="169" fontId="6" fillId="0" borderId="15" xfId="3" applyNumberFormat="1" applyFont="1" applyFill="1" applyBorder="1"/>
    <xf numFmtId="3" fontId="0" fillId="0" borderId="0" xfId="0" applyNumberFormat="1"/>
    <xf numFmtId="169" fontId="6" fillId="10" borderId="0" xfId="3" applyNumberFormat="1" applyFont="1" applyFill="1"/>
    <xf numFmtId="14" fontId="0" fillId="0" borderId="0" xfId="3" applyNumberFormat="1" applyFont="1"/>
    <xf numFmtId="0" fontId="6" fillId="10" borderId="1" xfId="0" applyFont="1" applyFill="1" applyBorder="1" applyAlignment="1">
      <alignment horizontal="center"/>
    </xf>
    <xf numFmtId="169" fontId="13" fillId="10" borderId="1" xfId="3" applyNumberFormat="1" applyFont="1" applyFill="1" applyBorder="1" applyAlignment="1">
      <alignment horizontal="center" wrapText="1"/>
    </xf>
    <xf numFmtId="3" fontId="13" fillId="10" borderId="1" xfId="0" applyNumberFormat="1" applyFont="1" applyFill="1" applyBorder="1" applyAlignment="1">
      <alignment horizontal="center" wrapText="1"/>
    </xf>
    <xf numFmtId="0" fontId="6" fillId="10" borderId="1" xfId="0" applyFont="1" applyFill="1" applyBorder="1" applyAlignment="1">
      <alignment horizontal="center" wrapText="1"/>
    </xf>
    <xf numFmtId="3" fontId="0" fillId="0" borderId="1" xfId="0" applyNumberFormat="1" applyBorder="1" applyAlignment="1">
      <alignment horizontal="center"/>
    </xf>
    <xf numFmtId="169" fontId="11" fillId="0" borderId="1" xfId="3" applyNumberFormat="1" applyFont="1" applyBorder="1" applyAlignment="1">
      <alignment horizontal="center"/>
    </xf>
    <xf numFmtId="3" fontId="11" fillId="0" borderId="1" xfId="9" applyNumberFormat="1" applyFont="1" applyBorder="1" applyAlignment="1">
      <alignment horizontal="center"/>
    </xf>
    <xf numFmtId="3" fontId="11" fillId="0" borderId="1" xfId="0" applyNumberFormat="1" applyFont="1" applyBorder="1" applyAlignment="1">
      <alignment horizontal="center"/>
    </xf>
    <xf numFmtId="42" fontId="6" fillId="0" borderId="1" xfId="0" applyNumberFormat="1" applyFont="1" applyBorder="1"/>
    <xf numFmtId="42" fontId="0" fillId="0" borderId="0" xfId="0" applyNumberFormat="1"/>
    <xf numFmtId="169" fontId="6" fillId="10" borderId="0" xfId="3" applyNumberFormat="1" applyFont="1" applyFill="1" applyAlignment="1">
      <alignment horizontal="center"/>
    </xf>
    <xf numFmtId="0" fontId="10" fillId="0" borderId="16" xfId="0" applyFont="1" applyBorder="1" applyAlignment="1">
      <alignment horizontal="center" vertical="center" wrapText="1"/>
    </xf>
    <xf numFmtId="0" fontId="10" fillId="0" borderId="17" xfId="0" applyFont="1" applyBorder="1" applyAlignment="1">
      <alignment horizontal="center" vertical="center" wrapText="1"/>
    </xf>
    <xf numFmtId="0" fontId="10" fillId="0" borderId="18" xfId="0" applyFont="1" applyBorder="1" applyAlignment="1">
      <alignment horizontal="center" vertical="center" wrapText="1"/>
    </xf>
    <xf numFmtId="0" fontId="10" fillId="0" borderId="19" xfId="0" applyFont="1" applyBorder="1" applyAlignment="1">
      <alignment horizontal="center" vertical="center" wrapText="1"/>
    </xf>
    <xf numFmtId="0" fontId="10" fillId="0" borderId="0" xfId="0" applyFont="1" applyAlignment="1">
      <alignment horizontal="center" vertical="center" wrapText="1"/>
    </xf>
    <xf numFmtId="0" fontId="10" fillId="0" borderId="20" xfId="0" applyFont="1" applyBorder="1" applyAlignment="1">
      <alignment horizontal="center" vertical="center" wrapText="1"/>
    </xf>
    <xf numFmtId="0" fontId="6" fillId="5" borderId="19" xfId="0" applyFont="1" applyFill="1" applyBorder="1" applyAlignment="1">
      <alignment horizontal="center"/>
    </xf>
    <xf numFmtId="0" fontId="6" fillId="5" borderId="0" xfId="0" applyFont="1" applyFill="1" applyAlignment="1">
      <alignment horizontal="center"/>
    </xf>
    <xf numFmtId="0" fontId="6" fillId="5" borderId="20" xfId="0" applyFont="1" applyFill="1" applyBorder="1" applyAlignment="1">
      <alignment horizontal="center"/>
    </xf>
    <xf numFmtId="172" fontId="10" fillId="5" borderId="21" xfId="0" applyNumberFormat="1" applyFont="1" applyFill="1" applyBorder="1" applyAlignment="1">
      <alignment horizontal="center" vertical="center" wrapText="1"/>
    </xf>
    <xf numFmtId="172" fontId="10" fillId="5" borderId="13" xfId="0" applyNumberFormat="1" applyFont="1" applyFill="1" applyBorder="1" applyAlignment="1">
      <alignment horizontal="center" vertical="center" wrapText="1"/>
    </xf>
    <xf numFmtId="172" fontId="10" fillId="5" borderId="22" xfId="0" applyNumberFormat="1" applyFont="1" applyFill="1" applyBorder="1" applyAlignment="1">
      <alignment horizontal="center" vertical="center" wrapText="1"/>
    </xf>
    <xf numFmtId="0" fontId="9" fillId="0" borderId="14" xfId="2" applyFont="1" applyBorder="1" applyAlignment="1">
      <alignment horizontal="center"/>
    </xf>
  </cellXfs>
  <cellStyles count="10">
    <cellStyle name="Millares" xfId="1" builtinId="3"/>
    <cellStyle name="Millares 2" xfId="6"/>
    <cellStyle name="Millares 3" xfId="8"/>
    <cellStyle name="Moneda" xfId="3" builtinId="4"/>
    <cellStyle name="Moneda [0]" xfId="9" builtinId="7"/>
    <cellStyle name="Moneda [0] 2" xfId="7"/>
    <cellStyle name="Moneda 2" xfId="5"/>
    <cellStyle name="Normal" xfId="0" builtinId="0"/>
    <cellStyle name="Normal 2" xfId="2"/>
    <cellStyle name="Normal 3" xfId="4"/>
  </cellStyles>
  <dxfs count="6">
    <dxf>
      <font>
        <color rgb="FF9C0006"/>
      </font>
      <fill>
        <patternFill>
          <bgColor rgb="FFFFC7CE"/>
        </patternFill>
      </fill>
    </dxf>
    <dxf>
      <font>
        <color rgb="FF9C0006"/>
      </font>
      <fill>
        <patternFill>
          <bgColor rgb="FFFFC7CE"/>
        </patternFill>
      </fill>
    </dxf>
    <dxf>
      <numFmt numFmtId="32" formatCode="_-&quot;$&quot;\ * #,##0_-;\-&quot;$&quot;\ * #,##0_-;_-&quot;$&quot;\ * &quot;-&quot;_-;_-@_-"/>
    </dxf>
    <dxf>
      <numFmt numFmtId="34" formatCode="_-&quot;$&quot;\ * #,##0.00_-;\-&quot;$&quot;\ * #,##0.00_-;_-&quot;$&quot;\ * &quot;-&quot;??_-;_-@_-"/>
    </dxf>
    <dxf>
      <numFmt numFmtId="34" formatCode="_-&quot;$&quot;\ * #,##0.00_-;\-&quot;$&quot;\ * #,##0.00_-;_-&quot;$&quot;\ * &quot;-&quot;??_-;_-@_-"/>
    </dxf>
    <dxf>
      <numFmt numFmtId="34" formatCode="_-&quot;$&quot;\ * #,##0.00_-;\-&quot;$&quot;\ * #,##0.00_-;_-&quot;$&quot;\ *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2</xdr:col>
      <xdr:colOff>170090</xdr:colOff>
      <xdr:row>0</xdr:row>
      <xdr:rowOff>45810</xdr:rowOff>
    </xdr:from>
    <xdr:to>
      <xdr:col>7</xdr:col>
      <xdr:colOff>566965</xdr:colOff>
      <xdr:row>5</xdr:row>
      <xdr:rowOff>43287</xdr:rowOff>
    </xdr:to>
    <xdr:pic>
      <xdr:nvPicPr>
        <xdr:cNvPr id="2" name="Imagen 1" descr="encabezado cartas">
          <a:extLst>
            <a:ext uri="{FF2B5EF4-FFF2-40B4-BE49-F238E27FC236}">
              <a16:creationId xmlns:a16="http://schemas.microsoft.com/office/drawing/2014/main" xmlns="" id="{969D3BE3-8DDC-43E4-804E-FE82D975D73A}"/>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r="10996"/>
        <a:stretch/>
      </xdr:blipFill>
      <xdr:spPr bwMode="auto">
        <a:xfrm>
          <a:off x="1989365" y="45810"/>
          <a:ext cx="7045325" cy="10452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66676</xdr:colOff>
      <xdr:row>31</xdr:row>
      <xdr:rowOff>2</xdr:rowOff>
    </xdr:from>
    <xdr:to>
      <xdr:col>7</xdr:col>
      <xdr:colOff>446904</xdr:colOff>
      <xdr:row>34</xdr:row>
      <xdr:rowOff>19051</xdr:rowOff>
    </xdr:to>
    <xdr:pic>
      <xdr:nvPicPr>
        <xdr:cNvPr id="2" name="Imagen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334001" y="5210177"/>
          <a:ext cx="1142228" cy="50482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Y:\ESTADOS%20DE%20CARTERA%20POR%20ENTIDAD\Comfenalco\CARTERA%202021\EC%20COMFENALCO%2031122021%20CRUCE%2025%20ENERO%20202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Y:\ESTADOS%20DE%20CARTERA%20POR%20ENTIDAD\Comfenalco\CARTERA%202021\cruce%2011%20noviembre%20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C DIC 31 2021"/>
      <sheetName val="RESUMEN COMFENALCO VALLE"/>
      <sheetName val="TD"/>
      <sheetName val="ESTADO DE CADA FACTURA"/>
      <sheetName val="FOR-CSA-018"/>
    </sheetNames>
    <sheetDataSet>
      <sheetData sheetId="0">
        <row r="11">
          <cell r="B11">
            <v>20024</v>
          </cell>
          <cell r="C11" t="str">
            <v>FV20024</v>
          </cell>
          <cell r="D11" t="str">
            <v>29/09/2013</v>
          </cell>
          <cell r="E11">
            <v>41556</v>
          </cell>
          <cell r="F11">
            <v>0</v>
          </cell>
          <cell r="G11">
            <v>81140</v>
          </cell>
          <cell r="H11">
            <v>81140</v>
          </cell>
          <cell r="I11">
            <v>552359</v>
          </cell>
          <cell r="J11">
            <v>0</v>
          </cell>
          <cell r="K11">
            <v>3015</v>
          </cell>
          <cell r="L11" t="str">
            <v>FV20024</v>
          </cell>
          <cell r="M11">
            <v>1617500</v>
          </cell>
          <cell r="N11">
            <v>552359</v>
          </cell>
          <cell r="O11">
            <v>1065141</v>
          </cell>
          <cell r="P11">
            <v>0</v>
          </cell>
          <cell r="Q11" t="str">
            <v>GLOSA ACEPTADA POR LA IPS</v>
          </cell>
          <cell r="S11">
            <v>42857</v>
          </cell>
          <cell r="Y11">
            <v>20024</v>
          </cell>
          <cell r="Z11">
            <v>1065141</v>
          </cell>
          <cell r="AA11">
            <v>552359</v>
          </cell>
        </row>
        <row r="12">
          <cell r="B12">
            <v>20885</v>
          </cell>
          <cell r="C12" t="str">
            <v>FV20885</v>
          </cell>
          <cell r="D12" t="str">
            <v>30/10/2014</v>
          </cell>
          <cell r="E12">
            <v>41952</v>
          </cell>
          <cell r="F12">
            <v>0</v>
          </cell>
          <cell r="G12">
            <v>63000</v>
          </cell>
          <cell r="H12">
            <v>0</v>
          </cell>
          <cell r="I12">
            <v>0</v>
          </cell>
          <cell r="J12">
            <v>63000</v>
          </cell>
          <cell r="K12">
            <v>2619</v>
          </cell>
          <cell r="L12" t="str">
            <v>FV20885</v>
          </cell>
          <cell r="M12">
            <v>937900</v>
          </cell>
          <cell r="N12">
            <v>63000</v>
          </cell>
          <cell r="O12">
            <v>874900</v>
          </cell>
          <cell r="P12">
            <v>0</v>
          </cell>
          <cell r="Q12" t="str">
            <v>GLOSA ACEPTADA POR LA IPS</v>
          </cell>
          <cell r="S12">
            <v>42857</v>
          </cell>
          <cell r="Y12">
            <v>20885</v>
          </cell>
          <cell r="Z12">
            <v>874900</v>
          </cell>
          <cell r="AA12">
            <v>63000</v>
          </cell>
        </row>
        <row r="13">
          <cell r="B13">
            <v>21267</v>
          </cell>
          <cell r="C13" t="str">
            <v>FV21267</v>
          </cell>
          <cell r="D13" t="str">
            <v>29/04/2015</v>
          </cell>
          <cell r="E13">
            <v>42133</v>
          </cell>
          <cell r="F13">
            <v>0</v>
          </cell>
          <cell r="G13">
            <v>100</v>
          </cell>
          <cell r="H13">
            <v>100</v>
          </cell>
          <cell r="I13">
            <v>255900</v>
          </cell>
          <cell r="J13">
            <v>0</v>
          </cell>
          <cell r="K13">
            <v>2438</v>
          </cell>
          <cell r="L13" t="str">
            <v>FV21267</v>
          </cell>
          <cell r="M13">
            <v>2654300</v>
          </cell>
          <cell r="N13">
            <v>255900</v>
          </cell>
          <cell r="O13">
            <v>2398400</v>
          </cell>
          <cell r="P13">
            <v>0</v>
          </cell>
          <cell r="Q13" t="str">
            <v>GLOSA ACEPTADA POR LA IPS</v>
          </cell>
          <cell r="Y13">
            <v>21267</v>
          </cell>
          <cell r="Z13">
            <v>2398400</v>
          </cell>
          <cell r="AA13">
            <v>255900</v>
          </cell>
        </row>
        <row r="14">
          <cell r="B14">
            <v>21269</v>
          </cell>
          <cell r="C14" t="str">
            <v>FV21269</v>
          </cell>
          <cell r="D14" t="str">
            <v>29/04/2015</v>
          </cell>
          <cell r="E14">
            <v>42133</v>
          </cell>
          <cell r="F14">
            <v>0</v>
          </cell>
          <cell r="G14">
            <v>249100</v>
          </cell>
          <cell r="H14">
            <v>249100</v>
          </cell>
          <cell r="I14">
            <v>0</v>
          </cell>
          <cell r="J14">
            <v>0</v>
          </cell>
          <cell r="K14">
            <v>2438</v>
          </cell>
          <cell r="L14" t="str">
            <v>FV21269</v>
          </cell>
          <cell r="M14">
            <v>249100</v>
          </cell>
          <cell r="N14">
            <v>0</v>
          </cell>
          <cell r="O14">
            <v>249100</v>
          </cell>
          <cell r="P14">
            <v>0</v>
          </cell>
          <cell r="Q14" t="str">
            <v>FACTURA CANCELADA</v>
          </cell>
          <cell r="Y14">
            <v>21269</v>
          </cell>
          <cell r="Z14">
            <v>249100</v>
          </cell>
          <cell r="AA14">
            <v>0</v>
          </cell>
        </row>
        <row r="15">
          <cell r="B15">
            <v>21403</v>
          </cell>
          <cell r="C15" t="str">
            <v>FV21403</v>
          </cell>
          <cell r="D15" t="str">
            <v>29/06/2015</v>
          </cell>
          <cell r="E15">
            <v>42194</v>
          </cell>
          <cell r="F15">
            <v>0</v>
          </cell>
          <cell r="G15">
            <v>123800</v>
          </cell>
          <cell r="H15">
            <v>0</v>
          </cell>
          <cell r="I15">
            <v>0</v>
          </cell>
          <cell r="J15">
            <v>123800</v>
          </cell>
          <cell r="K15">
            <v>2377</v>
          </cell>
          <cell r="L15" t="str">
            <v>FV21403</v>
          </cell>
          <cell r="M15">
            <v>123800</v>
          </cell>
          <cell r="N15">
            <v>0</v>
          </cell>
          <cell r="O15">
            <v>0</v>
          </cell>
          <cell r="P15">
            <v>123800</v>
          </cell>
          <cell r="Q15" t="str">
            <v>FACTURA CORRIENTE</v>
          </cell>
          <cell r="Y15">
            <v>21403</v>
          </cell>
          <cell r="Z15">
            <v>0</v>
          </cell>
          <cell r="AA15">
            <v>0</v>
          </cell>
        </row>
        <row r="16">
          <cell r="B16">
            <v>21509</v>
          </cell>
          <cell r="C16" t="str">
            <v>FV21509</v>
          </cell>
          <cell r="D16" t="str">
            <v>30/07/2015</v>
          </cell>
          <cell r="E16">
            <v>42225</v>
          </cell>
          <cell r="F16">
            <v>0</v>
          </cell>
          <cell r="G16">
            <v>101100</v>
          </cell>
          <cell r="H16">
            <v>0</v>
          </cell>
          <cell r="I16">
            <v>0</v>
          </cell>
          <cell r="J16">
            <v>101100</v>
          </cell>
          <cell r="K16">
            <v>2346</v>
          </cell>
          <cell r="L16" t="str">
            <v>FV21509</v>
          </cell>
          <cell r="M16">
            <v>1371000</v>
          </cell>
          <cell r="N16">
            <v>101100</v>
          </cell>
          <cell r="O16">
            <v>1269900</v>
          </cell>
          <cell r="P16">
            <v>0</v>
          </cell>
          <cell r="Q16" t="str">
            <v>FACTURA CERRADA SIN RESPUESTA IPS</v>
          </cell>
          <cell r="S16" t="str">
            <v>NO SE DIO LA INORMACION EXTAMPOREINIDAD</v>
          </cell>
          <cell r="Y16">
            <v>21509</v>
          </cell>
          <cell r="Z16">
            <v>1269900</v>
          </cell>
          <cell r="AA16">
            <v>0</v>
          </cell>
        </row>
        <row r="17">
          <cell r="B17">
            <v>21546</v>
          </cell>
          <cell r="C17" t="str">
            <v>FV21546</v>
          </cell>
          <cell r="D17" t="str">
            <v>30/08/2015</v>
          </cell>
          <cell r="E17">
            <v>42256</v>
          </cell>
          <cell r="F17">
            <v>0</v>
          </cell>
          <cell r="G17">
            <v>96600</v>
          </cell>
          <cell r="H17">
            <v>0</v>
          </cell>
          <cell r="I17">
            <v>0</v>
          </cell>
          <cell r="J17">
            <v>96600</v>
          </cell>
          <cell r="K17">
            <v>2315</v>
          </cell>
          <cell r="L17" t="str">
            <v>FV21546</v>
          </cell>
          <cell r="M17">
            <v>2476000</v>
          </cell>
          <cell r="N17">
            <v>96600</v>
          </cell>
          <cell r="O17">
            <v>2379400</v>
          </cell>
          <cell r="P17">
            <v>0</v>
          </cell>
          <cell r="Q17" t="str">
            <v>GLOSA ACEPTADA POR LA IPS</v>
          </cell>
          <cell r="Y17">
            <v>21546</v>
          </cell>
          <cell r="Z17">
            <v>2379400</v>
          </cell>
          <cell r="AA17">
            <v>96600</v>
          </cell>
        </row>
        <row r="18">
          <cell r="B18">
            <v>21545</v>
          </cell>
          <cell r="C18" t="str">
            <v>FV21545</v>
          </cell>
          <cell r="D18" t="str">
            <v>30/08/2015</v>
          </cell>
          <cell r="E18">
            <v>42256</v>
          </cell>
          <cell r="F18">
            <v>0</v>
          </cell>
          <cell r="G18">
            <v>573300</v>
          </cell>
          <cell r="H18">
            <v>573300</v>
          </cell>
          <cell r="I18">
            <v>0</v>
          </cell>
          <cell r="J18">
            <v>0</v>
          </cell>
          <cell r="K18">
            <v>2315</v>
          </cell>
          <cell r="L18" t="str">
            <v>FV21545</v>
          </cell>
          <cell r="M18">
            <v>573300</v>
          </cell>
          <cell r="N18">
            <v>0</v>
          </cell>
          <cell r="O18">
            <v>573300</v>
          </cell>
          <cell r="P18">
            <v>0</v>
          </cell>
          <cell r="Q18" t="str">
            <v>FACTURA CANCELADA</v>
          </cell>
          <cell r="Y18">
            <v>21545</v>
          </cell>
          <cell r="Z18">
            <v>573300</v>
          </cell>
          <cell r="AA18">
            <v>0</v>
          </cell>
        </row>
        <row r="19">
          <cell r="B19">
            <v>21755</v>
          </cell>
          <cell r="C19" t="str">
            <v>FV21755</v>
          </cell>
          <cell r="D19" t="str">
            <v>29/11/2015</v>
          </cell>
          <cell r="E19">
            <v>42347</v>
          </cell>
          <cell r="F19">
            <v>0</v>
          </cell>
          <cell r="G19">
            <v>634100</v>
          </cell>
          <cell r="H19">
            <v>0</v>
          </cell>
          <cell r="I19">
            <v>0</v>
          </cell>
          <cell r="J19">
            <v>634100</v>
          </cell>
          <cell r="K19">
            <v>2224</v>
          </cell>
          <cell r="L19" t="str">
            <v>FV21755</v>
          </cell>
          <cell r="M19">
            <v>1695400</v>
          </cell>
          <cell r="N19">
            <v>634100</v>
          </cell>
          <cell r="O19">
            <v>1061300</v>
          </cell>
          <cell r="P19">
            <v>0</v>
          </cell>
          <cell r="Q19" t="str">
            <v>FACTURA CERRADA SIN RESPUESTA IPS</v>
          </cell>
          <cell r="Y19">
            <v>21755</v>
          </cell>
          <cell r="Z19">
            <v>1061300</v>
          </cell>
          <cell r="AA19">
            <v>0</v>
          </cell>
        </row>
        <row r="20">
          <cell r="B20">
            <v>21885</v>
          </cell>
          <cell r="C20" t="str">
            <v>FV21885</v>
          </cell>
          <cell r="D20" t="str">
            <v>30/01/2016</v>
          </cell>
          <cell r="E20">
            <v>42409</v>
          </cell>
          <cell r="F20">
            <v>0</v>
          </cell>
          <cell r="G20">
            <v>267000</v>
          </cell>
          <cell r="H20">
            <v>0</v>
          </cell>
          <cell r="I20">
            <v>0</v>
          </cell>
          <cell r="J20">
            <v>267000</v>
          </cell>
          <cell r="K20">
            <v>2162</v>
          </cell>
          <cell r="L20" t="str">
            <v>FV21885</v>
          </cell>
          <cell r="M20">
            <v>0</v>
          </cell>
          <cell r="N20">
            <v>0</v>
          </cell>
          <cell r="O20">
            <v>0</v>
          </cell>
          <cell r="P20">
            <v>0</v>
          </cell>
          <cell r="Q20" t="str">
            <v>FACTURA CERRADA SIN RESPUESTA IPS</v>
          </cell>
          <cell r="Y20">
            <v>21885</v>
          </cell>
          <cell r="Z20">
            <v>600300</v>
          </cell>
          <cell r="AA20">
            <v>0</v>
          </cell>
        </row>
        <row r="21">
          <cell r="B21">
            <v>21884</v>
          </cell>
          <cell r="C21" t="str">
            <v>FV21884</v>
          </cell>
          <cell r="D21" t="str">
            <v>30/01/2016</v>
          </cell>
          <cell r="E21">
            <v>42409</v>
          </cell>
          <cell r="F21">
            <v>0</v>
          </cell>
          <cell r="G21">
            <v>76300</v>
          </cell>
          <cell r="H21">
            <v>0</v>
          </cell>
          <cell r="I21">
            <v>0</v>
          </cell>
          <cell r="J21">
            <v>76300</v>
          </cell>
          <cell r="K21">
            <v>2162</v>
          </cell>
          <cell r="L21" t="str">
            <v>FV21884</v>
          </cell>
          <cell r="M21">
            <v>322100</v>
          </cell>
          <cell r="N21">
            <v>76300</v>
          </cell>
          <cell r="O21">
            <v>245800</v>
          </cell>
          <cell r="P21">
            <v>0</v>
          </cell>
          <cell r="Q21" t="str">
            <v>GLOSA ACEPTADA POR LA IPS</v>
          </cell>
          <cell r="Y21">
            <v>21884</v>
          </cell>
          <cell r="Z21">
            <v>245800</v>
          </cell>
          <cell r="AA21">
            <v>76300</v>
          </cell>
        </row>
        <row r="22">
          <cell r="B22">
            <v>21955</v>
          </cell>
          <cell r="C22" t="str">
            <v>FV21955</v>
          </cell>
          <cell r="D22" t="str">
            <v>28/02/2016</v>
          </cell>
          <cell r="E22">
            <v>42438</v>
          </cell>
          <cell r="F22">
            <v>0</v>
          </cell>
          <cell r="G22">
            <v>1581100</v>
          </cell>
          <cell r="H22">
            <v>1464500</v>
          </cell>
          <cell r="I22">
            <v>0</v>
          </cell>
          <cell r="J22">
            <v>116600</v>
          </cell>
          <cell r="K22">
            <v>2133</v>
          </cell>
          <cell r="L22" t="str">
            <v>FV21955</v>
          </cell>
          <cell r="M22">
            <v>1581100</v>
          </cell>
          <cell r="N22">
            <v>116600</v>
          </cell>
          <cell r="O22">
            <v>1464500</v>
          </cell>
          <cell r="P22">
            <v>0</v>
          </cell>
          <cell r="Q22" t="str">
            <v>GLOSA ACEPTADA POR LA IPS</v>
          </cell>
          <cell r="Y22">
            <v>21955</v>
          </cell>
          <cell r="Z22">
            <v>1464500</v>
          </cell>
          <cell r="AA22">
            <v>116600</v>
          </cell>
        </row>
        <row r="23">
          <cell r="B23">
            <v>21954</v>
          </cell>
          <cell r="C23" t="str">
            <v>FV21954</v>
          </cell>
          <cell r="D23" t="str">
            <v>28/02/2016</v>
          </cell>
          <cell r="E23">
            <v>42438</v>
          </cell>
          <cell r="F23">
            <v>0</v>
          </cell>
          <cell r="G23">
            <v>89200</v>
          </cell>
          <cell r="H23">
            <v>89200</v>
          </cell>
          <cell r="I23">
            <v>0</v>
          </cell>
          <cell r="J23">
            <v>0</v>
          </cell>
          <cell r="K23">
            <v>2133</v>
          </cell>
          <cell r="L23" t="str">
            <v>FV21954</v>
          </cell>
          <cell r="M23">
            <v>89200</v>
          </cell>
          <cell r="N23">
            <v>0</v>
          </cell>
          <cell r="O23">
            <v>89200</v>
          </cell>
          <cell r="P23">
            <v>0</v>
          </cell>
          <cell r="Q23" t="str">
            <v>FACTURA CANCELADA</v>
          </cell>
          <cell r="Y23">
            <v>21954</v>
          </cell>
          <cell r="Z23">
            <v>89200</v>
          </cell>
          <cell r="AA23">
            <v>0</v>
          </cell>
        </row>
        <row r="24">
          <cell r="B24">
            <v>22048</v>
          </cell>
          <cell r="C24" t="str">
            <v>FV22048</v>
          </cell>
          <cell r="D24">
            <v>42459</v>
          </cell>
          <cell r="E24">
            <v>42469</v>
          </cell>
          <cell r="F24">
            <v>0</v>
          </cell>
          <cell r="G24">
            <v>6107800</v>
          </cell>
          <cell r="H24">
            <v>0</v>
          </cell>
          <cell r="I24">
            <v>0</v>
          </cell>
          <cell r="J24">
            <v>6107800</v>
          </cell>
          <cell r="K24">
            <v>2102</v>
          </cell>
          <cell r="L24" t="str">
            <v>FV22048</v>
          </cell>
          <cell r="M24">
            <v>6107800</v>
          </cell>
          <cell r="N24">
            <v>0</v>
          </cell>
          <cell r="O24">
            <v>0</v>
          </cell>
          <cell r="P24">
            <v>6107800</v>
          </cell>
          <cell r="Q24" t="str">
            <v>FACTURA NO RADICADA</v>
          </cell>
          <cell r="Y24">
            <v>22048</v>
          </cell>
          <cell r="Z24">
            <v>0</v>
          </cell>
          <cell r="AA24">
            <v>0</v>
          </cell>
        </row>
        <row r="25">
          <cell r="B25">
            <v>22097</v>
          </cell>
          <cell r="C25" t="str">
            <v>FV22097</v>
          </cell>
          <cell r="D25">
            <v>42489</v>
          </cell>
          <cell r="E25">
            <v>42499</v>
          </cell>
          <cell r="F25">
            <v>0</v>
          </cell>
          <cell r="G25">
            <v>717100</v>
          </cell>
          <cell r="H25">
            <v>0</v>
          </cell>
          <cell r="I25">
            <v>0</v>
          </cell>
          <cell r="J25">
            <v>717100</v>
          </cell>
          <cell r="K25">
            <v>2072</v>
          </cell>
          <cell r="L25" t="str">
            <v>FV22097</v>
          </cell>
          <cell r="M25">
            <v>717100</v>
          </cell>
          <cell r="N25">
            <v>0</v>
          </cell>
          <cell r="O25">
            <v>0</v>
          </cell>
          <cell r="P25">
            <v>717100</v>
          </cell>
          <cell r="Q25" t="str">
            <v>FACTURA NO RADICADA</v>
          </cell>
          <cell r="Y25">
            <v>22097</v>
          </cell>
          <cell r="Z25">
            <v>0</v>
          </cell>
          <cell r="AA25">
            <v>0</v>
          </cell>
        </row>
        <row r="26">
          <cell r="B26">
            <v>22096</v>
          </cell>
          <cell r="C26" t="str">
            <v>FV22096</v>
          </cell>
          <cell r="D26">
            <v>42489</v>
          </cell>
          <cell r="E26">
            <v>42499</v>
          </cell>
          <cell r="F26">
            <v>0</v>
          </cell>
          <cell r="G26">
            <v>598200</v>
          </cell>
          <cell r="H26">
            <v>0</v>
          </cell>
          <cell r="I26">
            <v>0</v>
          </cell>
          <cell r="J26">
            <v>598200</v>
          </cell>
          <cell r="K26">
            <v>2072</v>
          </cell>
          <cell r="L26" t="str">
            <v>FV22096</v>
          </cell>
          <cell r="M26">
            <v>598200</v>
          </cell>
          <cell r="N26">
            <v>0</v>
          </cell>
          <cell r="O26">
            <v>0</v>
          </cell>
          <cell r="P26">
            <v>598200</v>
          </cell>
          <cell r="Q26" t="str">
            <v>FACTURA NO RADICADA</v>
          </cell>
          <cell r="Y26">
            <v>22096</v>
          </cell>
          <cell r="Z26">
            <v>0</v>
          </cell>
          <cell r="AA26">
            <v>0</v>
          </cell>
        </row>
        <row r="27">
          <cell r="B27">
            <v>22144</v>
          </cell>
          <cell r="C27" t="str">
            <v>FV22144</v>
          </cell>
          <cell r="D27">
            <v>42520</v>
          </cell>
          <cell r="E27">
            <v>42530</v>
          </cell>
          <cell r="F27">
            <v>0</v>
          </cell>
          <cell r="G27">
            <v>187900</v>
          </cell>
          <cell r="H27">
            <v>0</v>
          </cell>
          <cell r="I27">
            <v>0</v>
          </cell>
          <cell r="J27">
            <v>187900</v>
          </cell>
          <cell r="K27">
            <v>2041</v>
          </cell>
          <cell r="L27" t="str">
            <v>FV22144</v>
          </cell>
          <cell r="M27">
            <v>187900</v>
          </cell>
          <cell r="N27">
            <v>0</v>
          </cell>
          <cell r="O27">
            <v>0</v>
          </cell>
          <cell r="P27">
            <v>187900</v>
          </cell>
          <cell r="Q27" t="str">
            <v>FACTURA NO RADICADA</v>
          </cell>
          <cell r="Y27">
            <v>22144</v>
          </cell>
          <cell r="Z27">
            <v>0</v>
          </cell>
          <cell r="AA27">
            <v>0</v>
          </cell>
        </row>
        <row r="28">
          <cell r="B28">
            <v>22143</v>
          </cell>
          <cell r="C28" t="str">
            <v>FV22143</v>
          </cell>
          <cell r="D28">
            <v>42520</v>
          </cell>
          <cell r="E28">
            <v>42530</v>
          </cell>
          <cell r="F28">
            <v>0</v>
          </cell>
          <cell r="G28">
            <v>297300</v>
          </cell>
          <cell r="H28">
            <v>0</v>
          </cell>
          <cell r="I28">
            <v>0</v>
          </cell>
          <cell r="J28">
            <v>297300</v>
          </cell>
          <cell r="K28">
            <v>2041</v>
          </cell>
          <cell r="L28" t="str">
            <v>FV22143</v>
          </cell>
          <cell r="M28">
            <v>297300</v>
          </cell>
          <cell r="N28">
            <v>0</v>
          </cell>
          <cell r="O28">
            <v>0</v>
          </cell>
          <cell r="P28">
            <v>297300</v>
          </cell>
          <cell r="Q28" t="str">
            <v>FACTURA NO RADICADA</v>
          </cell>
          <cell r="Y28">
            <v>22143</v>
          </cell>
          <cell r="Z28">
            <v>0</v>
          </cell>
          <cell r="AA28">
            <v>0</v>
          </cell>
        </row>
        <row r="29">
          <cell r="B29">
            <v>22234</v>
          </cell>
          <cell r="C29" t="str">
            <v>FV22234</v>
          </cell>
          <cell r="D29">
            <v>42550</v>
          </cell>
          <cell r="E29">
            <v>42560</v>
          </cell>
          <cell r="F29">
            <v>0</v>
          </cell>
          <cell r="G29">
            <v>176900</v>
          </cell>
          <cell r="H29">
            <v>0</v>
          </cell>
          <cell r="I29">
            <v>0</v>
          </cell>
          <cell r="J29">
            <v>176900</v>
          </cell>
          <cell r="K29">
            <v>2011</v>
          </cell>
          <cell r="L29" t="str">
            <v>FV22234</v>
          </cell>
          <cell r="M29">
            <v>176900</v>
          </cell>
          <cell r="N29">
            <v>0</v>
          </cell>
          <cell r="O29">
            <v>0</v>
          </cell>
          <cell r="P29">
            <v>176900</v>
          </cell>
          <cell r="Q29" t="str">
            <v>FACTURA NO RADICADA</v>
          </cell>
          <cell r="Y29">
            <v>22234</v>
          </cell>
          <cell r="Z29">
            <v>0</v>
          </cell>
          <cell r="AA29">
            <v>0</v>
          </cell>
        </row>
        <row r="30">
          <cell r="B30">
            <v>22301</v>
          </cell>
          <cell r="C30" t="str">
            <v>FV22301</v>
          </cell>
          <cell r="D30">
            <v>42550</v>
          </cell>
          <cell r="E30">
            <v>42560</v>
          </cell>
          <cell r="F30">
            <v>0</v>
          </cell>
          <cell r="G30">
            <v>305500</v>
          </cell>
          <cell r="H30">
            <v>0</v>
          </cell>
          <cell r="I30">
            <v>0</v>
          </cell>
          <cell r="J30">
            <v>305500</v>
          </cell>
          <cell r="K30">
            <v>2011</v>
          </cell>
          <cell r="L30" t="str">
            <v>FV22301</v>
          </cell>
          <cell r="M30">
            <v>305500</v>
          </cell>
          <cell r="N30">
            <v>0</v>
          </cell>
          <cell r="O30">
            <v>0</v>
          </cell>
          <cell r="P30">
            <v>305500</v>
          </cell>
          <cell r="Q30" t="str">
            <v>FACTURA NO RADICADA</v>
          </cell>
          <cell r="Y30">
            <v>22301</v>
          </cell>
          <cell r="Z30">
            <v>0</v>
          </cell>
          <cell r="AA30">
            <v>0</v>
          </cell>
        </row>
        <row r="31">
          <cell r="B31">
            <v>22321</v>
          </cell>
          <cell r="C31" t="str">
            <v>FV22321</v>
          </cell>
          <cell r="D31">
            <v>42581</v>
          </cell>
          <cell r="E31">
            <v>42591</v>
          </cell>
          <cell r="F31">
            <v>0</v>
          </cell>
          <cell r="G31">
            <v>1111300</v>
          </cell>
          <cell r="H31">
            <v>0</v>
          </cell>
          <cell r="I31">
            <v>0</v>
          </cell>
          <cell r="J31">
            <v>1111300</v>
          </cell>
          <cell r="K31">
            <v>1980</v>
          </cell>
          <cell r="L31" t="str">
            <v>FV22321</v>
          </cell>
          <cell r="M31">
            <v>1111300</v>
          </cell>
          <cell r="N31">
            <v>0</v>
          </cell>
          <cell r="O31">
            <v>0</v>
          </cell>
          <cell r="P31">
            <v>1111300</v>
          </cell>
          <cell r="Q31" t="str">
            <v>FACTURA NO RADICADA</v>
          </cell>
          <cell r="Y31">
            <v>22321</v>
          </cell>
          <cell r="Z31">
            <v>0</v>
          </cell>
          <cell r="AA31">
            <v>0</v>
          </cell>
        </row>
        <row r="32">
          <cell r="B32">
            <v>22322</v>
          </cell>
          <cell r="C32" t="str">
            <v>FV22322</v>
          </cell>
          <cell r="D32" t="str">
            <v>30/07/2016</v>
          </cell>
          <cell r="E32">
            <v>42591</v>
          </cell>
          <cell r="F32">
            <v>0</v>
          </cell>
          <cell r="G32">
            <v>64300</v>
          </cell>
          <cell r="H32">
            <v>64300</v>
          </cell>
          <cell r="I32">
            <v>0</v>
          </cell>
          <cell r="J32">
            <v>0</v>
          </cell>
          <cell r="K32">
            <v>1980</v>
          </cell>
          <cell r="L32" t="str">
            <v>FV22322</v>
          </cell>
          <cell r="M32">
            <v>64300</v>
          </cell>
          <cell r="N32">
            <v>0</v>
          </cell>
          <cell r="O32">
            <v>64300</v>
          </cell>
          <cell r="P32">
            <v>0</v>
          </cell>
          <cell r="Q32" t="str">
            <v>FACTURA CANCELADA</v>
          </cell>
          <cell r="Y32">
            <v>22322</v>
          </cell>
          <cell r="Z32">
            <v>64300</v>
          </cell>
          <cell r="AA32">
            <v>0</v>
          </cell>
        </row>
        <row r="33">
          <cell r="B33">
            <v>22436</v>
          </cell>
          <cell r="C33" t="str">
            <v>FV22436</v>
          </cell>
          <cell r="D33">
            <v>42612</v>
          </cell>
          <cell r="E33">
            <v>42622</v>
          </cell>
          <cell r="F33">
            <v>0</v>
          </cell>
          <cell r="G33">
            <v>1233200</v>
          </cell>
          <cell r="H33">
            <v>0</v>
          </cell>
          <cell r="I33">
            <v>0</v>
          </cell>
          <cell r="J33">
            <v>1233200</v>
          </cell>
          <cell r="K33">
            <v>1949</v>
          </cell>
          <cell r="L33" t="str">
            <v>FV22436</v>
          </cell>
          <cell r="M33">
            <v>1233200</v>
          </cell>
          <cell r="N33">
            <v>0</v>
          </cell>
          <cell r="O33">
            <v>0</v>
          </cell>
          <cell r="P33">
            <v>1233200</v>
          </cell>
          <cell r="Q33" t="str">
            <v>FACTURA NO RADICADA</v>
          </cell>
          <cell r="Y33">
            <v>22436</v>
          </cell>
          <cell r="Z33">
            <v>0</v>
          </cell>
          <cell r="AA33">
            <v>0</v>
          </cell>
        </row>
        <row r="34">
          <cell r="B34">
            <v>22430</v>
          </cell>
          <cell r="C34" t="str">
            <v>FV22430</v>
          </cell>
          <cell r="D34">
            <v>42612</v>
          </cell>
          <cell r="E34">
            <v>42622</v>
          </cell>
          <cell r="F34">
            <v>0</v>
          </cell>
          <cell r="G34">
            <v>46400</v>
          </cell>
          <cell r="H34">
            <v>0</v>
          </cell>
          <cell r="I34">
            <v>0</v>
          </cell>
          <cell r="J34">
            <v>46400</v>
          </cell>
          <cell r="K34">
            <v>1949</v>
          </cell>
          <cell r="L34" t="str">
            <v>FV22430</v>
          </cell>
          <cell r="M34">
            <v>46400</v>
          </cell>
          <cell r="N34">
            <v>0</v>
          </cell>
          <cell r="O34">
            <v>0</v>
          </cell>
          <cell r="P34">
            <v>46400</v>
          </cell>
          <cell r="Q34" t="str">
            <v>FACTURA NO RADICADA</v>
          </cell>
          <cell r="Y34">
            <v>22430</v>
          </cell>
          <cell r="Z34">
            <v>0</v>
          </cell>
          <cell r="AA34">
            <v>0</v>
          </cell>
        </row>
        <row r="35">
          <cell r="B35">
            <v>22475</v>
          </cell>
          <cell r="C35" t="str">
            <v>FV22475</v>
          </cell>
          <cell r="D35">
            <v>42642</v>
          </cell>
          <cell r="E35">
            <v>42652</v>
          </cell>
          <cell r="F35">
            <v>0</v>
          </cell>
          <cell r="G35">
            <v>1323800</v>
          </cell>
          <cell r="H35">
            <v>0</v>
          </cell>
          <cell r="I35">
            <v>0</v>
          </cell>
          <cell r="J35">
            <v>1323800</v>
          </cell>
          <cell r="K35">
            <v>1919</v>
          </cell>
          <cell r="L35" t="str">
            <v>FV22475</v>
          </cell>
          <cell r="M35">
            <v>1323800</v>
          </cell>
          <cell r="N35">
            <v>0</v>
          </cell>
          <cell r="O35">
            <v>0</v>
          </cell>
          <cell r="P35">
            <v>1323800</v>
          </cell>
          <cell r="Q35" t="str">
            <v>FACTURA NO RADICADA</v>
          </cell>
          <cell r="Y35">
            <v>22475</v>
          </cell>
          <cell r="Z35">
            <v>0</v>
          </cell>
          <cell r="AA35">
            <v>0</v>
          </cell>
        </row>
        <row r="36">
          <cell r="B36">
            <v>22473</v>
          </cell>
          <cell r="C36" t="str">
            <v>FV22473</v>
          </cell>
          <cell r="D36">
            <v>42642</v>
          </cell>
          <cell r="E36">
            <v>42652</v>
          </cell>
          <cell r="F36">
            <v>0</v>
          </cell>
          <cell r="G36">
            <v>2352600</v>
          </cell>
          <cell r="H36">
            <v>0</v>
          </cell>
          <cell r="I36">
            <v>0</v>
          </cell>
          <cell r="J36">
            <v>2352600</v>
          </cell>
          <cell r="K36">
            <v>1919</v>
          </cell>
          <cell r="L36" t="str">
            <v>FV22473</v>
          </cell>
          <cell r="M36">
            <v>2352600</v>
          </cell>
          <cell r="N36">
            <v>0</v>
          </cell>
          <cell r="O36">
            <v>0</v>
          </cell>
          <cell r="P36">
            <v>2352600</v>
          </cell>
          <cell r="Q36" t="str">
            <v>FACTURA NO RADICADA</v>
          </cell>
          <cell r="Y36">
            <v>22473</v>
          </cell>
          <cell r="Z36">
            <v>0</v>
          </cell>
          <cell r="AA36">
            <v>0</v>
          </cell>
        </row>
        <row r="37">
          <cell r="B37">
            <v>22576</v>
          </cell>
          <cell r="C37" t="str">
            <v>FV22576</v>
          </cell>
          <cell r="D37">
            <v>42673</v>
          </cell>
          <cell r="E37">
            <v>42683</v>
          </cell>
          <cell r="F37">
            <v>0</v>
          </cell>
          <cell r="G37">
            <v>925600</v>
          </cell>
          <cell r="H37">
            <v>0</v>
          </cell>
          <cell r="I37">
            <v>0</v>
          </cell>
          <cell r="J37">
            <v>925600</v>
          </cell>
          <cell r="K37">
            <v>1888</v>
          </cell>
          <cell r="L37" t="str">
            <v>FV22576</v>
          </cell>
          <cell r="M37">
            <v>925600</v>
          </cell>
          <cell r="N37">
            <v>0</v>
          </cell>
          <cell r="O37">
            <v>0</v>
          </cell>
          <cell r="P37">
            <v>925600</v>
          </cell>
          <cell r="Q37" t="str">
            <v>FACTURA NO RADICADA</v>
          </cell>
          <cell r="Y37">
            <v>22576</v>
          </cell>
          <cell r="Z37">
            <v>0</v>
          </cell>
          <cell r="AA37">
            <v>0</v>
          </cell>
        </row>
        <row r="38">
          <cell r="B38">
            <v>22667</v>
          </cell>
          <cell r="C38" t="str">
            <v>FV22667</v>
          </cell>
          <cell r="D38">
            <v>42703</v>
          </cell>
          <cell r="E38">
            <v>42713</v>
          </cell>
          <cell r="F38">
            <v>0</v>
          </cell>
          <cell r="G38">
            <v>294800</v>
          </cell>
          <cell r="H38">
            <v>0</v>
          </cell>
          <cell r="I38">
            <v>0</v>
          </cell>
          <cell r="J38">
            <v>294800</v>
          </cell>
          <cell r="K38">
            <v>1858</v>
          </cell>
          <cell r="L38" t="str">
            <v>FV22667</v>
          </cell>
          <cell r="M38">
            <v>294800</v>
          </cell>
          <cell r="N38">
            <v>0</v>
          </cell>
          <cell r="O38">
            <v>0</v>
          </cell>
          <cell r="P38">
            <v>294800</v>
          </cell>
          <cell r="Q38" t="str">
            <v>FACTURA NO RADICADA</v>
          </cell>
          <cell r="Y38">
            <v>22667</v>
          </cell>
          <cell r="Z38">
            <v>0</v>
          </cell>
          <cell r="AA38">
            <v>0</v>
          </cell>
        </row>
        <row r="39">
          <cell r="B39">
            <v>22668</v>
          </cell>
          <cell r="C39" t="str">
            <v>FV22668</v>
          </cell>
          <cell r="D39">
            <v>42703</v>
          </cell>
          <cell r="E39">
            <v>42713</v>
          </cell>
          <cell r="F39">
            <v>0</v>
          </cell>
          <cell r="G39">
            <v>3271000</v>
          </cell>
          <cell r="H39">
            <v>0</v>
          </cell>
          <cell r="I39">
            <v>0</v>
          </cell>
          <cell r="J39">
            <v>3271000</v>
          </cell>
          <cell r="K39">
            <v>1858</v>
          </cell>
          <cell r="L39" t="str">
            <v>FV22668</v>
          </cell>
          <cell r="M39">
            <v>3271000</v>
          </cell>
          <cell r="N39">
            <v>0</v>
          </cell>
          <cell r="O39">
            <v>0</v>
          </cell>
          <cell r="P39">
            <v>3271000</v>
          </cell>
          <cell r="Q39" t="str">
            <v>FACTURA NO RADICADA</v>
          </cell>
          <cell r="Y39">
            <v>22668</v>
          </cell>
          <cell r="Z39">
            <v>0</v>
          </cell>
          <cell r="AA39">
            <v>0</v>
          </cell>
        </row>
        <row r="40">
          <cell r="B40">
            <v>22666</v>
          </cell>
          <cell r="C40" t="str">
            <v>FV22666</v>
          </cell>
          <cell r="D40">
            <v>42703</v>
          </cell>
          <cell r="E40">
            <v>42713</v>
          </cell>
          <cell r="F40">
            <v>0</v>
          </cell>
          <cell r="G40">
            <v>99100</v>
          </cell>
          <cell r="H40">
            <v>0</v>
          </cell>
          <cell r="I40">
            <v>0</v>
          </cell>
          <cell r="J40">
            <v>99100</v>
          </cell>
          <cell r="K40">
            <v>1858</v>
          </cell>
          <cell r="L40" t="str">
            <v>FV22666</v>
          </cell>
          <cell r="M40">
            <v>99100</v>
          </cell>
          <cell r="N40">
            <v>0</v>
          </cell>
          <cell r="O40">
            <v>0</v>
          </cell>
          <cell r="P40">
            <v>99100</v>
          </cell>
          <cell r="Q40" t="str">
            <v>FACTURA NO RADICADA</v>
          </cell>
          <cell r="Y40">
            <v>22666</v>
          </cell>
          <cell r="Z40">
            <v>0</v>
          </cell>
          <cell r="AA40">
            <v>0</v>
          </cell>
        </row>
        <row r="41">
          <cell r="B41">
            <v>22771</v>
          </cell>
          <cell r="C41" t="str">
            <v>FV22771</v>
          </cell>
          <cell r="D41">
            <v>42732</v>
          </cell>
          <cell r="E41">
            <v>42742</v>
          </cell>
          <cell r="F41">
            <v>0</v>
          </cell>
          <cell r="G41">
            <v>996300</v>
          </cell>
          <cell r="H41">
            <v>0</v>
          </cell>
          <cell r="I41">
            <v>0</v>
          </cell>
          <cell r="J41">
            <v>996300</v>
          </cell>
          <cell r="K41">
            <v>1829</v>
          </cell>
          <cell r="L41" t="str">
            <v>FV22771</v>
          </cell>
          <cell r="M41">
            <v>996300</v>
          </cell>
          <cell r="N41">
            <v>0</v>
          </cell>
          <cell r="O41">
            <v>0</v>
          </cell>
          <cell r="P41">
            <v>996300</v>
          </cell>
          <cell r="Q41" t="str">
            <v>FACTURA NO RADICADA</v>
          </cell>
          <cell r="Y41">
            <v>22771</v>
          </cell>
          <cell r="Z41">
            <v>0</v>
          </cell>
          <cell r="AA41">
            <v>0</v>
          </cell>
        </row>
        <row r="42">
          <cell r="B42">
            <v>22770</v>
          </cell>
          <cell r="C42" t="str">
            <v>FV22770</v>
          </cell>
          <cell r="D42">
            <v>42732</v>
          </cell>
          <cell r="E42">
            <v>42742</v>
          </cell>
          <cell r="F42">
            <v>0</v>
          </cell>
          <cell r="G42">
            <v>2352600</v>
          </cell>
          <cell r="H42">
            <v>0</v>
          </cell>
          <cell r="I42">
            <v>0</v>
          </cell>
          <cell r="J42">
            <v>2352600</v>
          </cell>
          <cell r="K42">
            <v>1829</v>
          </cell>
          <cell r="L42" t="str">
            <v>FV22770</v>
          </cell>
          <cell r="M42">
            <v>2352600</v>
          </cell>
          <cell r="N42">
            <v>0</v>
          </cell>
          <cell r="O42">
            <v>0</v>
          </cell>
          <cell r="P42">
            <v>2352600</v>
          </cell>
          <cell r="Q42" t="str">
            <v>FACTURA NO RADICADA</v>
          </cell>
          <cell r="Y42">
            <v>22770</v>
          </cell>
          <cell r="Z42">
            <v>0</v>
          </cell>
          <cell r="AA42">
            <v>0</v>
          </cell>
        </row>
        <row r="43">
          <cell r="B43">
            <v>22867</v>
          </cell>
          <cell r="C43" t="str">
            <v>FV22867</v>
          </cell>
          <cell r="D43">
            <v>42765</v>
          </cell>
          <cell r="E43">
            <v>42775</v>
          </cell>
          <cell r="F43">
            <v>0</v>
          </cell>
          <cell r="G43">
            <v>2817300</v>
          </cell>
          <cell r="H43">
            <v>0</v>
          </cell>
          <cell r="I43">
            <v>0</v>
          </cell>
          <cell r="J43">
            <v>2817300</v>
          </cell>
          <cell r="K43">
            <v>1796</v>
          </cell>
          <cell r="L43" t="str">
            <v>FV22867</v>
          </cell>
          <cell r="M43">
            <v>2817300</v>
          </cell>
          <cell r="N43">
            <v>0</v>
          </cell>
          <cell r="O43">
            <v>0</v>
          </cell>
          <cell r="P43">
            <v>2817300</v>
          </cell>
          <cell r="Q43" t="str">
            <v>FACTURA NO RADICADA</v>
          </cell>
          <cell r="Y43">
            <v>22867</v>
          </cell>
          <cell r="Z43">
            <v>0</v>
          </cell>
          <cell r="AA43">
            <v>0</v>
          </cell>
        </row>
        <row r="44">
          <cell r="B44">
            <v>22961</v>
          </cell>
          <cell r="C44" t="str">
            <v>FV22961</v>
          </cell>
          <cell r="D44">
            <v>42793</v>
          </cell>
          <cell r="E44">
            <v>42803</v>
          </cell>
          <cell r="F44">
            <v>0</v>
          </cell>
          <cell r="G44">
            <v>591000</v>
          </cell>
          <cell r="H44">
            <v>0</v>
          </cell>
          <cell r="I44">
            <v>0</v>
          </cell>
          <cell r="J44">
            <v>591000</v>
          </cell>
          <cell r="K44">
            <v>1768</v>
          </cell>
          <cell r="L44" t="str">
            <v>FV22961</v>
          </cell>
          <cell r="M44">
            <v>591000</v>
          </cell>
          <cell r="N44">
            <v>0</v>
          </cell>
          <cell r="O44">
            <v>0</v>
          </cell>
          <cell r="P44">
            <v>591000</v>
          </cell>
          <cell r="Q44" t="str">
            <v>FACTURA NO RADICADA</v>
          </cell>
          <cell r="Y44">
            <v>22961</v>
          </cell>
          <cell r="Z44">
            <v>0</v>
          </cell>
          <cell r="AA44">
            <v>0</v>
          </cell>
        </row>
        <row r="45">
          <cell r="B45">
            <v>23043</v>
          </cell>
          <cell r="C45" t="str">
            <v>FV23043</v>
          </cell>
          <cell r="D45">
            <v>42824</v>
          </cell>
          <cell r="E45">
            <v>42834</v>
          </cell>
          <cell r="F45">
            <v>0</v>
          </cell>
          <cell r="G45">
            <v>2686300</v>
          </cell>
          <cell r="H45">
            <v>0</v>
          </cell>
          <cell r="I45">
            <v>0</v>
          </cell>
          <cell r="J45">
            <v>2686300</v>
          </cell>
          <cell r="K45">
            <v>1737</v>
          </cell>
          <cell r="L45" t="str">
            <v>FV23043</v>
          </cell>
          <cell r="M45">
            <v>2686300</v>
          </cell>
          <cell r="N45">
            <v>0</v>
          </cell>
          <cell r="O45">
            <v>0</v>
          </cell>
          <cell r="P45">
            <v>2686300</v>
          </cell>
          <cell r="Q45" t="str">
            <v>FACTURA NO RADICADA</v>
          </cell>
          <cell r="Y45">
            <v>23043</v>
          </cell>
          <cell r="Z45">
            <v>0</v>
          </cell>
          <cell r="AA45">
            <v>0</v>
          </cell>
        </row>
        <row r="46">
          <cell r="B46">
            <v>23132</v>
          </cell>
          <cell r="C46" t="str">
            <v>FV23132</v>
          </cell>
          <cell r="D46">
            <v>42854</v>
          </cell>
          <cell r="E46">
            <v>42864</v>
          </cell>
          <cell r="F46">
            <v>0</v>
          </cell>
          <cell r="G46">
            <v>2521800</v>
          </cell>
          <cell r="H46">
            <v>0</v>
          </cell>
          <cell r="I46">
            <v>0</v>
          </cell>
          <cell r="J46">
            <v>2521800</v>
          </cell>
          <cell r="K46">
            <v>1707</v>
          </cell>
          <cell r="L46" t="str">
            <v>FV23132</v>
          </cell>
          <cell r="M46">
            <v>2521800</v>
          </cell>
          <cell r="N46">
            <v>0</v>
          </cell>
          <cell r="O46">
            <v>0</v>
          </cell>
          <cell r="P46">
            <v>2521800</v>
          </cell>
          <cell r="Q46" t="str">
            <v>FACTURA NO RADICADA</v>
          </cell>
          <cell r="Y46">
            <v>23132</v>
          </cell>
          <cell r="Z46">
            <v>0</v>
          </cell>
          <cell r="AA46">
            <v>0</v>
          </cell>
        </row>
        <row r="47">
          <cell r="B47">
            <v>23213</v>
          </cell>
          <cell r="C47" t="str">
            <v>FV23213</v>
          </cell>
          <cell r="D47">
            <v>42885</v>
          </cell>
          <cell r="E47">
            <v>42895</v>
          </cell>
          <cell r="F47">
            <v>0</v>
          </cell>
          <cell r="G47">
            <v>275100</v>
          </cell>
          <cell r="H47">
            <v>0</v>
          </cell>
          <cell r="I47">
            <v>0</v>
          </cell>
          <cell r="J47">
            <v>275100</v>
          </cell>
          <cell r="K47">
            <v>1676</v>
          </cell>
          <cell r="L47" t="str">
            <v>FV23213</v>
          </cell>
          <cell r="M47">
            <v>275100</v>
          </cell>
          <cell r="N47">
            <v>0</v>
          </cell>
          <cell r="O47">
            <v>0</v>
          </cell>
          <cell r="P47">
            <v>275100</v>
          </cell>
          <cell r="Q47" t="str">
            <v>FACTURA NO RADICADA</v>
          </cell>
          <cell r="Y47">
            <v>23213</v>
          </cell>
          <cell r="Z47">
            <v>0</v>
          </cell>
          <cell r="AA47">
            <v>0</v>
          </cell>
        </row>
        <row r="48">
          <cell r="B48">
            <v>23317</v>
          </cell>
          <cell r="C48" t="str">
            <v>FV23317</v>
          </cell>
          <cell r="D48">
            <v>42915</v>
          </cell>
          <cell r="E48">
            <v>42925</v>
          </cell>
          <cell r="F48">
            <v>0</v>
          </cell>
          <cell r="G48">
            <v>1365400</v>
          </cell>
          <cell r="H48">
            <v>0</v>
          </cell>
          <cell r="I48">
            <v>0</v>
          </cell>
          <cell r="J48">
            <v>1365400</v>
          </cell>
          <cell r="K48">
            <v>1646</v>
          </cell>
          <cell r="L48" t="str">
            <v>FV23317</v>
          </cell>
          <cell r="M48">
            <v>1365400</v>
          </cell>
          <cell r="N48">
            <v>0</v>
          </cell>
          <cell r="O48">
            <v>0</v>
          </cell>
          <cell r="P48">
            <v>1365400</v>
          </cell>
          <cell r="Q48" t="str">
            <v>FACTURA NO RADICADA</v>
          </cell>
          <cell r="Y48">
            <v>23317</v>
          </cell>
          <cell r="Z48">
            <v>0</v>
          </cell>
          <cell r="AA48">
            <v>0</v>
          </cell>
        </row>
        <row r="49">
          <cell r="B49">
            <v>23485</v>
          </cell>
          <cell r="C49" t="str">
            <v>FV23485</v>
          </cell>
          <cell r="D49">
            <v>42977</v>
          </cell>
          <cell r="E49">
            <v>42987</v>
          </cell>
          <cell r="F49">
            <v>0</v>
          </cell>
          <cell r="G49">
            <v>1856400</v>
          </cell>
          <cell r="H49">
            <v>0</v>
          </cell>
          <cell r="I49">
            <v>0</v>
          </cell>
          <cell r="J49">
            <v>1856400</v>
          </cell>
          <cell r="K49">
            <v>1584</v>
          </cell>
          <cell r="L49" t="str">
            <v>FV23485</v>
          </cell>
          <cell r="M49">
            <v>1856400</v>
          </cell>
          <cell r="N49">
            <v>0</v>
          </cell>
          <cell r="O49">
            <v>0</v>
          </cell>
          <cell r="P49">
            <v>1856400</v>
          </cell>
          <cell r="Q49" t="str">
            <v>FACTURA NO RADICADA</v>
          </cell>
          <cell r="Y49">
            <v>23485</v>
          </cell>
          <cell r="Z49">
            <v>0</v>
          </cell>
          <cell r="AA49">
            <v>0</v>
          </cell>
        </row>
        <row r="50">
          <cell r="B50">
            <v>201804</v>
          </cell>
          <cell r="C50" t="str">
            <v>FV201804</v>
          </cell>
          <cell r="D50">
            <v>43219</v>
          </cell>
          <cell r="E50">
            <v>43229</v>
          </cell>
          <cell r="F50">
            <v>0</v>
          </cell>
          <cell r="G50">
            <v>237460</v>
          </cell>
          <cell r="H50">
            <v>0</v>
          </cell>
          <cell r="I50">
            <v>0</v>
          </cell>
          <cell r="J50">
            <v>237460</v>
          </cell>
          <cell r="K50">
            <v>1342</v>
          </cell>
          <cell r="L50" t="str">
            <v>FV201804</v>
          </cell>
          <cell r="M50">
            <v>237460</v>
          </cell>
          <cell r="N50">
            <v>0</v>
          </cell>
          <cell r="O50">
            <v>0</v>
          </cell>
          <cell r="P50">
            <v>237460</v>
          </cell>
          <cell r="Q50" t="str">
            <v>FACTURA NO RADICADA</v>
          </cell>
          <cell r="Y50">
            <v>201804</v>
          </cell>
          <cell r="Z50">
            <v>0</v>
          </cell>
          <cell r="AA50">
            <v>0</v>
          </cell>
        </row>
        <row r="51">
          <cell r="B51">
            <v>201805</v>
          </cell>
          <cell r="C51" t="str">
            <v>FV201805</v>
          </cell>
          <cell r="D51">
            <v>43249</v>
          </cell>
          <cell r="E51">
            <v>43259</v>
          </cell>
          <cell r="F51">
            <v>0</v>
          </cell>
          <cell r="G51">
            <v>824100</v>
          </cell>
          <cell r="H51">
            <v>0</v>
          </cell>
          <cell r="I51">
            <v>0</v>
          </cell>
          <cell r="J51">
            <v>824100</v>
          </cell>
          <cell r="K51">
            <v>1312</v>
          </cell>
          <cell r="L51" t="str">
            <v>FV201805</v>
          </cell>
          <cell r="M51">
            <v>824100</v>
          </cell>
          <cell r="N51">
            <v>0</v>
          </cell>
          <cell r="O51">
            <v>0</v>
          </cell>
          <cell r="P51">
            <v>824100</v>
          </cell>
          <cell r="Q51" t="str">
            <v>FACTURA NO RADICADA</v>
          </cell>
          <cell r="Y51">
            <v>201805</v>
          </cell>
          <cell r="Z51">
            <v>0</v>
          </cell>
          <cell r="AA51">
            <v>0</v>
          </cell>
        </row>
        <row r="52">
          <cell r="B52">
            <v>201806</v>
          </cell>
          <cell r="C52" t="str">
            <v>FV201806</v>
          </cell>
          <cell r="D52">
            <v>43280</v>
          </cell>
          <cell r="E52">
            <v>43290</v>
          </cell>
          <cell r="F52">
            <v>0</v>
          </cell>
          <cell r="G52">
            <v>2275960</v>
          </cell>
          <cell r="H52">
            <v>0</v>
          </cell>
          <cell r="I52">
            <v>0</v>
          </cell>
          <cell r="J52">
            <v>2275960</v>
          </cell>
          <cell r="K52">
            <v>1281</v>
          </cell>
          <cell r="L52" t="str">
            <v>FV201806</v>
          </cell>
          <cell r="M52">
            <v>2275960</v>
          </cell>
          <cell r="N52">
            <v>0</v>
          </cell>
          <cell r="O52">
            <v>0</v>
          </cell>
          <cell r="P52">
            <v>2275960</v>
          </cell>
          <cell r="Q52" t="str">
            <v>FACTURA NO RADICADA</v>
          </cell>
          <cell r="Y52">
            <v>201806</v>
          </cell>
          <cell r="Z52">
            <v>0</v>
          </cell>
          <cell r="AA52">
            <v>0</v>
          </cell>
        </row>
        <row r="53">
          <cell r="B53">
            <v>201807</v>
          </cell>
          <cell r="C53" t="str">
            <v>FV201807</v>
          </cell>
          <cell r="D53">
            <v>43311</v>
          </cell>
          <cell r="E53">
            <v>43321</v>
          </cell>
          <cell r="F53">
            <v>0</v>
          </cell>
          <cell r="G53">
            <v>3138020</v>
          </cell>
          <cell r="H53">
            <v>0</v>
          </cell>
          <cell r="I53">
            <v>0</v>
          </cell>
          <cell r="J53">
            <v>3138020</v>
          </cell>
          <cell r="K53">
            <v>1250</v>
          </cell>
          <cell r="L53" t="str">
            <v>FV201807</v>
          </cell>
          <cell r="M53">
            <v>3138020</v>
          </cell>
          <cell r="N53">
            <v>0</v>
          </cell>
          <cell r="O53">
            <v>0</v>
          </cell>
          <cell r="P53">
            <v>3138020</v>
          </cell>
          <cell r="Q53" t="str">
            <v>FACTURA NO RADICADA</v>
          </cell>
          <cell r="Y53">
            <v>201807</v>
          </cell>
          <cell r="Z53">
            <v>0</v>
          </cell>
          <cell r="AA53">
            <v>0</v>
          </cell>
        </row>
        <row r="54">
          <cell r="B54">
            <v>201808</v>
          </cell>
          <cell r="C54" t="str">
            <v>FV201808</v>
          </cell>
          <cell r="D54">
            <v>43342</v>
          </cell>
          <cell r="E54">
            <v>43351</v>
          </cell>
          <cell r="F54">
            <v>0</v>
          </cell>
          <cell r="G54">
            <v>1298983</v>
          </cell>
          <cell r="H54">
            <v>0</v>
          </cell>
          <cell r="I54">
            <v>0</v>
          </cell>
          <cell r="J54">
            <v>1298983</v>
          </cell>
          <cell r="K54">
            <v>1219</v>
          </cell>
          <cell r="L54" t="str">
            <v>FV201808</v>
          </cell>
          <cell r="M54">
            <v>1298983</v>
          </cell>
          <cell r="N54">
            <v>0</v>
          </cell>
          <cell r="O54">
            <v>0</v>
          </cell>
          <cell r="P54">
            <v>1298983</v>
          </cell>
          <cell r="Q54" t="str">
            <v>FACTURA NO RADICADA</v>
          </cell>
          <cell r="Y54">
            <v>201808</v>
          </cell>
          <cell r="Z54">
            <v>0</v>
          </cell>
          <cell r="AA54">
            <v>0</v>
          </cell>
        </row>
        <row r="55">
          <cell r="B55">
            <v>201809</v>
          </cell>
          <cell r="C55" t="str">
            <v>FV201809</v>
          </cell>
          <cell r="D55">
            <v>43372</v>
          </cell>
          <cell r="E55">
            <v>43413</v>
          </cell>
          <cell r="F55">
            <v>0</v>
          </cell>
          <cell r="G55">
            <v>3464700</v>
          </cell>
          <cell r="H55">
            <v>0</v>
          </cell>
          <cell r="I55">
            <v>0</v>
          </cell>
          <cell r="J55">
            <v>3464700</v>
          </cell>
          <cell r="K55">
            <v>1189</v>
          </cell>
          <cell r="L55" t="str">
            <v>FV201809</v>
          </cell>
          <cell r="M55">
            <v>3464700</v>
          </cell>
          <cell r="N55">
            <v>0</v>
          </cell>
          <cell r="O55">
            <v>0</v>
          </cell>
          <cell r="P55">
            <v>3464700</v>
          </cell>
          <cell r="Q55" t="str">
            <v>FACTURA NO RADICADA</v>
          </cell>
          <cell r="Y55">
            <v>201809</v>
          </cell>
          <cell r="Z55">
            <v>0</v>
          </cell>
          <cell r="AA55">
            <v>0</v>
          </cell>
        </row>
        <row r="56">
          <cell r="B56">
            <v>201810</v>
          </cell>
          <cell r="C56" t="str">
            <v>FV201810</v>
          </cell>
          <cell r="D56">
            <v>43403</v>
          </cell>
          <cell r="E56">
            <v>43413</v>
          </cell>
          <cell r="F56">
            <v>0</v>
          </cell>
          <cell r="G56">
            <v>847717</v>
          </cell>
          <cell r="H56">
            <v>0</v>
          </cell>
          <cell r="I56">
            <v>0</v>
          </cell>
          <cell r="J56">
            <v>847717</v>
          </cell>
          <cell r="K56">
            <v>1158</v>
          </cell>
          <cell r="L56" t="str">
            <v>FV201810</v>
          </cell>
          <cell r="M56">
            <v>847717</v>
          </cell>
          <cell r="N56">
            <v>0</v>
          </cell>
          <cell r="O56">
            <v>0</v>
          </cell>
          <cell r="P56">
            <v>847717</v>
          </cell>
          <cell r="Q56" t="str">
            <v>FACTURA NO RADICADA</v>
          </cell>
          <cell r="Y56">
            <v>201810</v>
          </cell>
          <cell r="Z56">
            <v>0</v>
          </cell>
          <cell r="AA56">
            <v>0</v>
          </cell>
        </row>
        <row r="57">
          <cell r="B57">
            <v>116730</v>
          </cell>
          <cell r="C57" t="str">
            <v>FV116730</v>
          </cell>
          <cell r="D57">
            <v>43433</v>
          </cell>
          <cell r="E57">
            <v>43443</v>
          </cell>
          <cell r="F57">
            <v>0</v>
          </cell>
          <cell r="G57">
            <v>871505</v>
          </cell>
          <cell r="H57">
            <v>0</v>
          </cell>
          <cell r="I57">
            <v>0</v>
          </cell>
          <cell r="J57">
            <v>871505</v>
          </cell>
          <cell r="K57">
            <v>1128</v>
          </cell>
          <cell r="L57" t="str">
            <v>FV116730</v>
          </cell>
          <cell r="M57">
            <v>3240159</v>
          </cell>
          <cell r="N57">
            <v>0</v>
          </cell>
          <cell r="O57">
            <v>0</v>
          </cell>
          <cell r="P57">
            <v>3240159</v>
          </cell>
          <cell r="Q57" t="str">
            <v>FACTURA CANCELADA</v>
          </cell>
          <cell r="S57" t="str">
            <v>ESTADO DE RADICADO</v>
          </cell>
          <cell r="Y57">
            <v>116730</v>
          </cell>
          <cell r="Z57">
            <v>0</v>
          </cell>
          <cell r="AA57">
            <v>0</v>
          </cell>
        </row>
        <row r="58">
          <cell r="B58">
            <v>119574</v>
          </cell>
          <cell r="C58" t="str">
            <v>FV119574</v>
          </cell>
          <cell r="D58" t="str">
            <v>29/11/2018</v>
          </cell>
          <cell r="E58">
            <v>43443</v>
          </cell>
          <cell r="F58">
            <v>0</v>
          </cell>
          <cell r="G58">
            <v>50800</v>
          </cell>
          <cell r="H58">
            <v>50800</v>
          </cell>
          <cell r="I58">
            <v>0</v>
          </cell>
          <cell r="J58">
            <v>0</v>
          </cell>
          <cell r="K58">
            <v>1128</v>
          </cell>
          <cell r="L58">
            <v>0</v>
          </cell>
          <cell r="M58">
            <v>883751</v>
          </cell>
          <cell r="N58">
            <v>0</v>
          </cell>
          <cell r="O58">
            <v>0</v>
          </cell>
          <cell r="P58">
            <v>883751</v>
          </cell>
          <cell r="Q58" t="str">
            <v>NO CRUZA</v>
          </cell>
          <cell r="Y58">
            <v>119574</v>
          </cell>
          <cell r="Z58">
            <v>50800</v>
          </cell>
          <cell r="AA58">
            <v>0</v>
          </cell>
        </row>
        <row r="59">
          <cell r="B59">
            <v>120541</v>
          </cell>
          <cell r="C59" t="str">
            <v>FV120541</v>
          </cell>
          <cell r="D59">
            <v>43461</v>
          </cell>
          <cell r="E59">
            <v>43471</v>
          </cell>
          <cell r="F59">
            <v>0</v>
          </cell>
          <cell r="G59">
            <v>1129644</v>
          </cell>
          <cell r="H59">
            <v>0</v>
          </cell>
          <cell r="I59">
            <v>0</v>
          </cell>
          <cell r="J59">
            <v>1129644</v>
          </cell>
          <cell r="K59">
            <v>1100</v>
          </cell>
          <cell r="L59" t="str">
            <v>FV120541</v>
          </cell>
          <cell r="M59">
            <v>10029836</v>
          </cell>
          <cell r="N59">
            <v>0</v>
          </cell>
          <cell r="O59">
            <v>0</v>
          </cell>
          <cell r="P59">
            <v>10029836</v>
          </cell>
          <cell r="Q59" t="str">
            <v>FACTURA CANCELADA</v>
          </cell>
          <cell r="S59" t="str">
            <v>E</v>
          </cell>
          <cell r="Y59">
            <v>120541</v>
          </cell>
          <cell r="Z59">
            <v>0</v>
          </cell>
          <cell r="AA59">
            <v>0</v>
          </cell>
        </row>
        <row r="60">
          <cell r="B60">
            <v>201901</v>
          </cell>
          <cell r="C60" t="str">
            <v>FV201901</v>
          </cell>
          <cell r="D60">
            <v>43489</v>
          </cell>
          <cell r="E60">
            <v>43499</v>
          </cell>
          <cell r="F60">
            <v>0</v>
          </cell>
          <cell r="G60">
            <v>3240159</v>
          </cell>
          <cell r="H60">
            <v>0</v>
          </cell>
          <cell r="I60">
            <v>0</v>
          </cell>
          <cell r="J60">
            <v>3240159</v>
          </cell>
          <cell r="K60">
            <v>1072</v>
          </cell>
          <cell r="L60" t="str">
            <v>FV201901</v>
          </cell>
          <cell r="M60">
            <v>3240159</v>
          </cell>
          <cell r="N60">
            <v>0</v>
          </cell>
          <cell r="O60">
            <v>0</v>
          </cell>
          <cell r="P60">
            <v>3240159</v>
          </cell>
          <cell r="Q60" t="str">
            <v>FACTURA NO RADICADA</v>
          </cell>
          <cell r="Y60">
            <v>201901</v>
          </cell>
          <cell r="Z60">
            <v>0</v>
          </cell>
          <cell r="AA60">
            <v>0</v>
          </cell>
        </row>
        <row r="61">
          <cell r="B61">
            <v>201902</v>
          </cell>
          <cell r="C61" t="str">
            <v>FV201902</v>
          </cell>
          <cell r="D61">
            <v>43520</v>
          </cell>
          <cell r="E61">
            <v>43530</v>
          </cell>
          <cell r="F61">
            <v>0</v>
          </cell>
          <cell r="G61">
            <v>883751</v>
          </cell>
          <cell r="H61">
            <v>0</v>
          </cell>
          <cell r="I61">
            <v>0</v>
          </cell>
          <cell r="J61">
            <v>883751</v>
          </cell>
          <cell r="K61">
            <v>1041</v>
          </cell>
          <cell r="L61" t="str">
            <v>FV201902</v>
          </cell>
          <cell r="M61">
            <v>883751</v>
          </cell>
          <cell r="N61">
            <v>0</v>
          </cell>
          <cell r="O61">
            <v>0</v>
          </cell>
          <cell r="P61">
            <v>883751</v>
          </cell>
          <cell r="Q61" t="str">
            <v>FACTURA NO RADICADA</v>
          </cell>
          <cell r="Y61">
            <v>201902</v>
          </cell>
          <cell r="Z61">
            <v>0</v>
          </cell>
          <cell r="AA61">
            <v>0</v>
          </cell>
        </row>
        <row r="62">
          <cell r="B62">
            <v>201903</v>
          </cell>
          <cell r="C62" t="str">
            <v>FV201903</v>
          </cell>
          <cell r="D62">
            <v>43548</v>
          </cell>
          <cell r="E62">
            <v>43589</v>
          </cell>
          <cell r="F62">
            <v>0</v>
          </cell>
          <cell r="G62">
            <v>10029836</v>
          </cell>
          <cell r="H62">
            <v>0</v>
          </cell>
          <cell r="I62">
            <v>0</v>
          </cell>
          <cell r="J62">
            <v>10029836</v>
          </cell>
          <cell r="K62">
            <v>1013</v>
          </cell>
          <cell r="L62" t="str">
            <v>FV201903</v>
          </cell>
          <cell r="M62">
            <v>10029836</v>
          </cell>
          <cell r="N62">
            <v>0</v>
          </cell>
          <cell r="O62">
            <v>0</v>
          </cell>
          <cell r="P62">
            <v>10029836</v>
          </cell>
          <cell r="Q62" t="str">
            <v>FACTURA NO RADICADA</v>
          </cell>
          <cell r="Y62">
            <v>201903</v>
          </cell>
          <cell r="Z62">
            <v>0</v>
          </cell>
          <cell r="AA62">
            <v>0</v>
          </cell>
        </row>
        <row r="63">
          <cell r="B63">
            <v>201904</v>
          </cell>
          <cell r="C63" t="str">
            <v>FV201904</v>
          </cell>
          <cell r="D63">
            <v>43579</v>
          </cell>
          <cell r="E63">
            <v>43589</v>
          </cell>
          <cell r="F63">
            <v>0</v>
          </cell>
          <cell r="G63">
            <v>301104</v>
          </cell>
          <cell r="H63">
            <v>0</v>
          </cell>
          <cell r="I63">
            <v>0</v>
          </cell>
          <cell r="J63">
            <v>301104</v>
          </cell>
          <cell r="K63">
            <v>982</v>
          </cell>
          <cell r="L63" t="str">
            <v>FV201904</v>
          </cell>
          <cell r="M63">
            <v>301104</v>
          </cell>
          <cell r="N63">
            <v>0</v>
          </cell>
          <cell r="O63">
            <v>0</v>
          </cell>
          <cell r="P63">
            <v>301104</v>
          </cell>
          <cell r="Q63" t="str">
            <v>FACTURA NO RADICADA</v>
          </cell>
          <cell r="Y63">
            <v>201904</v>
          </cell>
          <cell r="Z63">
            <v>0</v>
          </cell>
          <cell r="AA63">
            <v>0</v>
          </cell>
        </row>
        <row r="64">
          <cell r="B64">
            <v>201906</v>
          </cell>
          <cell r="C64" t="str">
            <v>FV201906</v>
          </cell>
          <cell r="D64">
            <v>43643</v>
          </cell>
          <cell r="E64">
            <v>43653</v>
          </cell>
          <cell r="F64">
            <v>0</v>
          </cell>
          <cell r="G64">
            <v>529820</v>
          </cell>
          <cell r="H64">
            <v>0</v>
          </cell>
          <cell r="I64">
            <v>0</v>
          </cell>
          <cell r="J64">
            <v>529820</v>
          </cell>
          <cell r="K64">
            <v>918</v>
          </cell>
          <cell r="L64" t="str">
            <v>FV201906</v>
          </cell>
          <cell r="M64">
            <v>529820</v>
          </cell>
          <cell r="N64">
            <v>0</v>
          </cell>
          <cell r="O64">
            <v>0</v>
          </cell>
          <cell r="P64">
            <v>529820</v>
          </cell>
          <cell r="Q64" t="str">
            <v>FACTURA NO RADICADA</v>
          </cell>
          <cell r="Y64">
            <v>201906</v>
          </cell>
          <cell r="Z64">
            <v>0</v>
          </cell>
          <cell r="AA64">
            <v>0</v>
          </cell>
        </row>
        <row r="65">
          <cell r="B65">
            <v>201907</v>
          </cell>
          <cell r="C65" t="str">
            <v>FV201907</v>
          </cell>
          <cell r="D65">
            <v>43674</v>
          </cell>
          <cell r="E65">
            <v>43684</v>
          </cell>
          <cell r="F65">
            <v>0</v>
          </cell>
          <cell r="G65">
            <v>50800</v>
          </cell>
          <cell r="H65">
            <v>0</v>
          </cell>
          <cell r="I65">
            <v>0</v>
          </cell>
          <cell r="J65">
            <v>50800</v>
          </cell>
          <cell r="K65">
            <v>887</v>
          </cell>
          <cell r="L65" t="str">
            <v>FV201907</v>
          </cell>
          <cell r="M65">
            <v>50800</v>
          </cell>
          <cell r="N65">
            <v>0</v>
          </cell>
          <cell r="O65">
            <v>0</v>
          </cell>
          <cell r="P65">
            <v>50800</v>
          </cell>
          <cell r="Q65" t="str">
            <v>FACTURA NO RADICADA</v>
          </cell>
          <cell r="Y65">
            <v>201907</v>
          </cell>
          <cell r="Z65">
            <v>0</v>
          </cell>
          <cell r="AA65">
            <v>0</v>
          </cell>
        </row>
        <row r="66">
          <cell r="B66">
            <v>200997</v>
          </cell>
          <cell r="C66" t="str">
            <v>FVM200997</v>
          </cell>
          <cell r="D66" t="str">
            <v>14/08/2019</v>
          </cell>
          <cell r="E66">
            <v>43724</v>
          </cell>
          <cell r="F66">
            <v>0</v>
          </cell>
          <cell r="G66">
            <v>91500</v>
          </cell>
          <cell r="H66">
            <v>91500</v>
          </cell>
          <cell r="I66">
            <v>0</v>
          </cell>
          <cell r="J66">
            <v>0</v>
          </cell>
          <cell r="K66">
            <v>870</v>
          </cell>
          <cell r="L66" t="str">
            <v>FVM200997</v>
          </cell>
          <cell r="M66">
            <v>91500</v>
          </cell>
          <cell r="N66">
            <v>0</v>
          </cell>
          <cell r="O66">
            <v>91500</v>
          </cell>
          <cell r="P66">
            <v>0</v>
          </cell>
          <cell r="Q66" t="str">
            <v>FACTURA CANCELADA</v>
          </cell>
          <cell r="Y66">
            <v>200997</v>
          </cell>
          <cell r="Z66">
            <v>91500</v>
          </cell>
          <cell r="AA66">
            <v>0</v>
          </cell>
        </row>
        <row r="67">
          <cell r="B67">
            <v>201004</v>
          </cell>
          <cell r="C67" t="str">
            <v>FVM201004</v>
          </cell>
          <cell r="D67" t="str">
            <v>14/08/2019</v>
          </cell>
          <cell r="E67">
            <v>43725</v>
          </cell>
          <cell r="F67">
            <v>0</v>
          </cell>
          <cell r="G67">
            <v>180100</v>
          </cell>
          <cell r="H67">
            <v>180100</v>
          </cell>
          <cell r="I67">
            <v>0</v>
          </cell>
          <cell r="J67">
            <v>0</v>
          </cell>
          <cell r="K67">
            <v>870</v>
          </cell>
          <cell r="L67" t="str">
            <v>FVM201004</v>
          </cell>
          <cell r="M67">
            <v>180100</v>
          </cell>
          <cell r="N67">
            <v>0</v>
          </cell>
          <cell r="O67">
            <v>180100</v>
          </cell>
          <cell r="P67">
            <v>0</v>
          </cell>
          <cell r="Q67" t="str">
            <v>FACTURA CANCELADA</v>
          </cell>
          <cell r="Y67">
            <v>201004</v>
          </cell>
          <cell r="Z67">
            <v>180100</v>
          </cell>
          <cell r="AA67">
            <v>0</v>
          </cell>
        </row>
        <row r="68">
          <cell r="B68">
            <v>202108</v>
          </cell>
          <cell r="C68" t="str">
            <v>FVM202108</v>
          </cell>
          <cell r="D68" t="str">
            <v>15/08/2019</v>
          </cell>
          <cell r="E68">
            <v>43727</v>
          </cell>
          <cell r="F68">
            <v>0</v>
          </cell>
          <cell r="G68">
            <v>168997</v>
          </cell>
          <cell r="H68">
            <v>168997</v>
          </cell>
          <cell r="I68">
            <v>0</v>
          </cell>
          <cell r="J68">
            <v>0</v>
          </cell>
          <cell r="K68">
            <v>869</v>
          </cell>
          <cell r="L68" t="str">
            <v>FVM202108</v>
          </cell>
          <cell r="M68">
            <v>168997</v>
          </cell>
          <cell r="N68">
            <v>0</v>
          </cell>
          <cell r="O68">
            <v>168997</v>
          </cell>
          <cell r="P68">
            <v>0</v>
          </cell>
          <cell r="Q68" t="str">
            <v>FACTURA CANCELADA</v>
          </cell>
          <cell r="Y68">
            <v>202108</v>
          </cell>
          <cell r="Z68">
            <v>168997</v>
          </cell>
          <cell r="AA68">
            <v>0</v>
          </cell>
        </row>
        <row r="69">
          <cell r="B69">
            <v>202129</v>
          </cell>
          <cell r="C69" t="str">
            <v>FVM202129</v>
          </cell>
          <cell r="D69" t="str">
            <v>15/08/2019</v>
          </cell>
          <cell r="E69">
            <v>43726</v>
          </cell>
          <cell r="F69">
            <v>0</v>
          </cell>
          <cell r="G69">
            <v>111481</v>
          </cell>
          <cell r="H69">
            <v>111481</v>
          </cell>
          <cell r="I69">
            <v>0</v>
          </cell>
          <cell r="J69">
            <v>0</v>
          </cell>
          <cell r="K69">
            <v>869</v>
          </cell>
          <cell r="L69" t="str">
            <v>FVM202129</v>
          </cell>
          <cell r="M69">
            <v>111481</v>
          </cell>
          <cell r="N69">
            <v>0</v>
          </cell>
          <cell r="O69">
            <v>111481</v>
          </cell>
          <cell r="P69">
            <v>0</v>
          </cell>
          <cell r="Q69" t="str">
            <v>FACTURA CANCELADA</v>
          </cell>
          <cell r="Y69">
            <v>202129</v>
          </cell>
          <cell r="Z69">
            <v>111481</v>
          </cell>
          <cell r="AA69">
            <v>0</v>
          </cell>
        </row>
        <row r="70">
          <cell r="B70">
            <v>202617</v>
          </cell>
          <cell r="C70" t="str">
            <v>FVM202617</v>
          </cell>
          <cell r="D70" t="str">
            <v>16/08/2019</v>
          </cell>
          <cell r="E70">
            <v>43728</v>
          </cell>
          <cell r="F70">
            <v>0</v>
          </cell>
          <cell r="G70">
            <v>135720</v>
          </cell>
          <cell r="H70">
            <v>135720</v>
          </cell>
          <cell r="I70">
            <v>0</v>
          </cell>
          <cell r="J70">
            <v>0</v>
          </cell>
          <cell r="K70">
            <v>868</v>
          </cell>
          <cell r="L70" t="str">
            <v>FVM202617</v>
          </cell>
          <cell r="M70">
            <v>135720</v>
          </cell>
          <cell r="N70">
            <v>0</v>
          </cell>
          <cell r="O70">
            <v>135720</v>
          </cell>
          <cell r="P70">
            <v>0</v>
          </cell>
          <cell r="Q70" t="str">
            <v>FACTURA CANCELADA</v>
          </cell>
          <cell r="Y70">
            <v>202617</v>
          </cell>
          <cell r="Z70">
            <v>135720</v>
          </cell>
          <cell r="AA70">
            <v>0</v>
          </cell>
        </row>
        <row r="71">
          <cell r="B71">
            <v>203900</v>
          </cell>
          <cell r="C71" t="str">
            <v>FVM203900</v>
          </cell>
          <cell r="D71" t="str">
            <v>19/08/2019</v>
          </cell>
          <cell r="E71">
            <v>43729</v>
          </cell>
          <cell r="F71">
            <v>0</v>
          </cell>
          <cell r="G71">
            <v>793780</v>
          </cell>
          <cell r="H71">
            <v>793780</v>
          </cell>
          <cell r="I71">
            <v>0</v>
          </cell>
          <cell r="J71">
            <v>0</v>
          </cell>
          <cell r="K71">
            <v>865</v>
          </cell>
          <cell r="L71" t="str">
            <v>FVM203900</v>
          </cell>
          <cell r="M71">
            <v>793780</v>
          </cell>
          <cell r="N71">
            <v>0</v>
          </cell>
          <cell r="O71">
            <v>793780</v>
          </cell>
          <cell r="P71">
            <v>0</v>
          </cell>
          <cell r="Q71" t="str">
            <v>FACTURA CANCELADA</v>
          </cell>
          <cell r="Y71">
            <v>203900</v>
          </cell>
          <cell r="Z71">
            <v>793780</v>
          </cell>
          <cell r="AA71">
            <v>0</v>
          </cell>
        </row>
        <row r="72">
          <cell r="B72">
            <v>207124</v>
          </cell>
          <cell r="C72" t="str">
            <v>FVM207124</v>
          </cell>
          <cell r="D72" t="str">
            <v>25/08/2019</v>
          </cell>
          <cell r="E72">
            <v>43730</v>
          </cell>
          <cell r="F72">
            <v>0</v>
          </cell>
          <cell r="G72">
            <v>59100</v>
          </cell>
          <cell r="H72">
            <v>59100</v>
          </cell>
          <cell r="I72">
            <v>0</v>
          </cell>
          <cell r="J72">
            <v>0</v>
          </cell>
          <cell r="K72">
            <v>859</v>
          </cell>
          <cell r="L72" t="str">
            <v>FVM207124</v>
          </cell>
          <cell r="M72">
            <v>59100</v>
          </cell>
          <cell r="N72">
            <v>0</v>
          </cell>
          <cell r="O72">
            <v>59100</v>
          </cell>
          <cell r="P72">
            <v>0</v>
          </cell>
          <cell r="Q72" t="str">
            <v>FACTURA CANCELADA</v>
          </cell>
          <cell r="Y72">
            <v>207124</v>
          </cell>
          <cell r="Z72">
            <v>59100</v>
          </cell>
          <cell r="AA72">
            <v>0</v>
          </cell>
        </row>
        <row r="73">
          <cell r="B73">
            <v>213911</v>
          </cell>
          <cell r="C73" t="str">
            <v>FVM213911</v>
          </cell>
          <cell r="D73" t="str">
            <v>31/08/2019</v>
          </cell>
          <cell r="E73">
            <v>43731</v>
          </cell>
          <cell r="F73">
            <v>0</v>
          </cell>
          <cell r="G73">
            <v>60200</v>
          </cell>
          <cell r="H73">
            <v>60200</v>
          </cell>
          <cell r="I73">
            <v>0</v>
          </cell>
          <cell r="J73">
            <v>0</v>
          </cell>
          <cell r="K73">
            <v>853</v>
          </cell>
          <cell r="L73" t="str">
            <v>FVM213911</v>
          </cell>
          <cell r="M73">
            <v>60200</v>
          </cell>
          <cell r="N73">
            <v>0</v>
          </cell>
          <cell r="O73">
            <v>60200</v>
          </cell>
          <cell r="P73">
            <v>0</v>
          </cell>
          <cell r="Q73" t="str">
            <v>FACTURA CANCELADA</v>
          </cell>
          <cell r="Y73">
            <v>213911</v>
          </cell>
          <cell r="Z73">
            <v>60200</v>
          </cell>
          <cell r="AA73">
            <v>0</v>
          </cell>
        </row>
        <row r="74">
          <cell r="B74">
            <v>219305</v>
          </cell>
          <cell r="C74" t="str">
            <v>FVM219305</v>
          </cell>
          <cell r="D74" t="str">
            <v>22/09/2019</v>
          </cell>
          <cell r="E74">
            <v>43777</v>
          </cell>
          <cell r="F74">
            <v>0</v>
          </cell>
          <cell r="G74">
            <v>208900</v>
          </cell>
          <cell r="H74">
            <v>208900</v>
          </cell>
          <cell r="I74">
            <v>0</v>
          </cell>
          <cell r="J74">
            <v>0</v>
          </cell>
          <cell r="K74">
            <v>831</v>
          </cell>
          <cell r="L74" t="str">
            <v>FVM219305</v>
          </cell>
          <cell r="M74">
            <v>208900</v>
          </cell>
          <cell r="N74">
            <v>0</v>
          </cell>
          <cell r="O74">
            <v>208900</v>
          </cell>
          <cell r="P74">
            <v>0</v>
          </cell>
          <cell r="Q74" t="str">
            <v>FACTURA CANCELADA</v>
          </cell>
          <cell r="Y74">
            <v>219305</v>
          </cell>
          <cell r="Z74">
            <v>208900</v>
          </cell>
          <cell r="AA74">
            <v>0</v>
          </cell>
        </row>
        <row r="75">
          <cell r="B75">
            <v>220616</v>
          </cell>
          <cell r="C75" t="str">
            <v>FVM220616</v>
          </cell>
          <cell r="D75" t="str">
            <v>24/09/2019</v>
          </cell>
          <cell r="E75">
            <v>44143</v>
          </cell>
          <cell r="F75">
            <v>0</v>
          </cell>
          <cell r="G75">
            <v>547273</v>
          </cell>
          <cell r="H75">
            <v>547273</v>
          </cell>
          <cell r="I75">
            <v>0</v>
          </cell>
          <cell r="J75">
            <v>0</v>
          </cell>
          <cell r="K75">
            <v>829</v>
          </cell>
          <cell r="L75" t="str">
            <v>FVM220616</v>
          </cell>
          <cell r="M75">
            <v>547273</v>
          </cell>
          <cell r="N75">
            <v>0</v>
          </cell>
          <cell r="O75">
            <v>547273</v>
          </cell>
          <cell r="P75">
            <v>0</v>
          </cell>
          <cell r="Q75" t="str">
            <v>FACTURA CANCELADA</v>
          </cell>
          <cell r="Y75">
            <v>220616</v>
          </cell>
          <cell r="Z75">
            <v>547273</v>
          </cell>
          <cell r="AA75">
            <v>0</v>
          </cell>
        </row>
        <row r="76">
          <cell r="B76">
            <v>225822</v>
          </cell>
          <cell r="C76" t="str">
            <v>FVM225822</v>
          </cell>
          <cell r="D76" t="str">
            <v>02/10/2019</v>
          </cell>
          <cell r="E76">
            <v>43777</v>
          </cell>
          <cell r="F76">
            <v>0</v>
          </cell>
          <cell r="G76">
            <v>151800</v>
          </cell>
          <cell r="H76">
            <v>0</v>
          </cell>
          <cell r="I76">
            <v>0</v>
          </cell>
          <cell r="J76">
            <v>151800</v>
          </cell>
          <cell r="K76">
            <v>821</v>
          </cell>
          <cell r="L76" t="str">
            <v>FVM225822</v>
          </cell>
          <cell r="M76">
            <v>151800</v>
          </cell>
          <cell r="N76">
            <v>0</v>
          </cell>
          <cell r="O76">
            <v>151800</v>
          </cell>
          <cell r="P76">
            <v>0</v>
          </cell>
          <cell r="Q76" t="str">
            <v>FACTURA CANCELADA</v>
          </cell>
          <cell r="Y76">
            <v>225822</v>
          </cell>
          <cell r="Z76">
            <v>151800</v>
          </cell>
          <cell r="AA76">
            <v>0</v>
          </cell>
        </row>
        <row r="77">
          <cell r="B77">
            <v>227081</v>
          </cell>
          <cell r="C77" t="str">
            <v>FVM227081</v>
          </cell>
          <cell r="D77" t="str">
            <v>06/10/2019</v>
          </cell>
          <cell r="E77">
            <v>43777</v>
          </cell>
          <cell r="F77">
            <v>0</v>
          </cell>
          <cell r="G77">
            <v>300971</v>
          </cell>
          <cell r="H77">
            <v>0</v>
          </cell>
          <cell r="I77">
            <v>0</v>
          </cell>
          <cell r="J77">
            <v>300971</v>
          </cell>
          <cell r="K77">
            <v>817</v>
          </cell>
          <cell r="L77" t="str">
            <v>FVM227081</v>
          </cell>
          <cell r="M77">
            <v>300971</v>
          </cell>
          <cell r="N77">
            <v>0</v>
          </cell>
          <cell r="O77">
            <v>0</v>
          </cell>
          <cell r="P77">
            <v>300971</v>
          </cell>
          <cell r="Q77" t="str">
            <v>FACTURA DEVUELTA</v>
          </cell>
          <cell r="Y77">
            <v>227081</v>
          </cell>
          <cell r="Z77">
            <v>0</v>
          </cell>
          <cell r="AA77">
            <v>0</v>
          </cell>
        </row>
        <row r="78">
          <cell r="B78">
            <v>229639</v>
          </cell>
          <cell r="C78" t="str">
            <v>FVM229639</v>
          </cell>
          <cell r="D78" t="str">
            <v>15/10/2019</v>
          </cell>
          <cell r="E78">
            <v>43777</v>
          </cell>
          <cell r="F78">
            <v>0</v>
          </cell>
          <cell r="G78">
            <v>177871</v>
          </cell>
          <cell r="H78">
            <v>0</v>
          </cell>
          <cell r="I78">
            <v>0</v>
          </cell>
          <cell r="J78">
            <v>177871</v>
          </cell>
          <cell r="K78">
            <v>808</v>
          </cell>
          <cell r="L78" t="str">
            <v>FVM229639</v>
          </cell>
          <cell r="M78">
            <v>177871</v>
          </cell>
          <cell r="N78">
            <v>0</v>
          </cell>
          <cell r="O78">
            <v>177871</v>
          </cell>
          <cell r="P78">
            <v>0</v>
          </cell>
          <cell r="Q78" t="str">
            <v>FACTURA CANCELADA</v>
          </cell>
          <cell r="Y78">
            <v>229639</v>
          </cell>
          <cell r="Z78">
            <v>177871</v>
          </cell>
          <cell r="AA78">
            <v>0</v>
          </cell>
        </row>
        <row r="79">
          <cell r="B79">
            <v>235835</v>
          </cell>
          <cell r="C79" t="str">
            <v>FVM235835</v>
          </cell>
          <cell r="D79" t="str">
            <v>29/10/2019</v>
          </cell>
          <cell r="E79">
            <v>43777</v>
          </cell>
          <cell r="F79">
            <v>0</v>
          </cell>
          <cell r="G79">
            <v>253140</v>
          </cell>
          <cell r="H79">
            <v>0</v>
          </cell>
          <cell r="I79">
            <v>0</v>
          </cell>
          <cell r="J79">
            <v>253140</v>
          </cell>
          <cell r="K79">
            <v>794</v>
          </cell>
          <cell r="L79" t="str">
            <v>FVM235835</v>
          </cell>
          <cell r="M79">
            <v>253140</v>
          </cell>
          <cell r="N79">
            <v>0</v>
          </cell>
          <cell r="O79">
            <v>253140</v>
          </cell>
          <cell r="P79">
            <v>0</v>
          </cell>
          <cell r="Q79" t="str">
            <v>FACTURA CANCELADA</v>
          </cell>
          <cell r="Y79">
            <v>235835</v>
          </cell>
          <cell r="Z79">
            <v>253140</v>
          </cell>
          <cell r="AA79">
            <v>0</v>
          </cell>
        </row>
        <row r="80">
          <cell r="B80">
            <v>236866</v>
          </cell>
          <cell r="C80" t="str">
            <v>FVM236866</v>
          </cell>
          <cell r="D80" t="str">
            <v>30/10/2019</v>
          </cell>
          <cell r="E80">
            <v>43777</v>
          </cell>
          <cell r="F80">
            <v>0</v>
          </cell>
          <cell r="G80">
            <v>251700</v>
          </cell>
          <cell r="H80">
            <v>0</v>
          </cell>
          <cell r="I80">
            <v>0</v>
          </cell>
          <cell r="J80">
            <v>251700</v>
          </cell>
          <cell r="K80">
            <v>793</v>
          </cell>
          <cell r="L80" t="str">
            <v>FVM236866</v>
          </cell>
          <cell r="M80">
            <v>251700</v>
          </cell>
          <cell r="N80">
            <v>0</v>
          </cell>
          <cell r="O80">
            <v>251700</v>
          </cell>
          <cell r="P80">
            <v>0</v>
          </cell>
          <cell r="Q80" t="str">
            <v>FACTURA CANCELADA</v>
          </cell>
          <cell r="Y80">
            <v>236866</v>
          </cell>
          <cell r="Z80">
            <v>251700</v>
          </cell>
          <cell r="AA80">
            <v>0</v>
          </cell>
        </row>
        <row r="81">
          <cell r="B81">
            <v>238567</v>
          </cell>
          <cell r="C81" t="str">
            <v>FVM238567</v>
          </cell>
          <cell r="D81" t="str">
            <v>03/11/2019</v>
          </cell>
          <cell r="E81">
            <v>43808</v>
          </cell>
          <cell r="F81">
            <v>0</v>
          </cell>
          <cell r="G81">
            <v>153574</v>
          </cell>
          <cell r="H81">
            <v>153574</v>
          </cell>
          <cell r="I81">
            <v>0</v>
          </cell>
          <cell r="J81">
            <v>0</v>
          </cell>
          <cell r="K81">
            <v>789</v>
          </cell>
          <cell r="L81" t="str">
            <v>FVM238567</v>
          </cell>
          <cell r="M81">
            <v>153574</v>
          </cell>
          <cell r="N81">
            <v>0</v>
          </cell>
          <cell r="O81">
            <v>153574</v>
          </cell>
          <cell r="P81">
            <v>0</v>
          </cell>
          <cell r="Q81" t="str">
            <v>FACTURA CANCELADA</v>
          </cell>
          <cell r="Y81">
            <v>238567</v>
          </cell>
          <cell r="Z81">
            <v>153574</v>
          </cell>
          <cell r="AA81">
            <v>0</v>
          </cell>
        </row>
        <row r="82">
          <cell r="B82">
            <v>240189</v>
          </cell>
          <cell r="C82" t="str">
            <v>FVM240189</v>
          </cell>
          <cell r="D82" t="str">
            <v>08/11/2019</v>
          </cell>
          <cell r="E82">
            <v>43808</v>
          </cell>
          <cell r="F82">
            <v>0</v>
          </cell>
          <cell r="G82">
            <v>532557</v>
          </cell>
          <cell r="H82">
            <v>532557</v>
          </cell>
          <cell r="I82">
            <v>0</v>
          </cell>
          <cell r="J82">
            <v>0</v>
          </cell>
          <cell r="K82">
            <v>784</v>
          </cell>
          <cell r="L82" t="str">
            <v>FVM240189</v>
          </cell>
          <cell r="M82">
            <v>532557</v>
          </cell>
          <cell r="N82">
            <v>0</v>
          </cell>
          <cell r="O82">
            <v>532557</v>
          </cell>
          <cell r="P82">
            <v>0</v>
          </cell>
          <cell r="Q82" t="str">
            <v>FACTURA CANCELADA</v>
          </cell>
          <cell r="Y82">
            <v>240189</v>
          </cell>
          <cell r="Z82">
            <v>532557</v>
          </cell>
          <cell r="AA82">
            <v>0</v>
          </cell>
        </row>
        <row r="83">
          <cell r="B83">
            <v>257134</v>
          </cell>
          <cell r="C83" t="str">
            <v>FVM257134</v>
          </cell>
          <cell r="D83" t="str">
            <v>04/01/2020</v>
          </cell>
          <cell r="E83">
            <v>43864</v>
          </cell>
          <cell r="F83">
            <v>0</v>
          </cell>
          <cell r="G83">
            <v>196752</v>
          </cell>
          <cell r="H83">
            <v>196752</v>
          </cell>
          <cell r="I83">
            <v>0</v>
          </cell>
          <cell r="J83">
            <v>0</v>
          </cell>
          <cell r="K83">
            <v>727</v>
          </cell>
          <cell r="L83" t="str">
            <v>FVM257134</v>
          </cell>
          <cell r="M83">
            <v>196752</v>
          </cell>
          <cell r="N83">
            <v>0</v>
          </cell>
          <cell r="O83">
            <v>196752</v>
          </cell>
          <cell r="P83">
            <v>0</v>
          </cell>
          <cell r="Q83" t="str">
            <v>FACTURA CANCELADA</v>
          </cell>
          <cell r="Y83">
            <v>257134</v>
          </cell>
          <cell r="Z83">
            <v>196752</v>
          </cell>
          <cell r="AA83">
            <v>0</v>
          </cell>
        </row>
        <row r="84">
          <cell r="B84">
            <v>258214</v>
          </cell>
          <cell r="C84" t="str">
            <v>FVM258214</v>
          </cell>
          <cell r="D84" t="str">
            <v>09/01/2020</v>
          </cell>
          <cell r="E84">
            <v>43839</v>
          </cell>
          <cell r="F84">
            <v>0</v>
          </cell>
          <cell r="G84">
            <v>103700</v>
          </cell>
          <cell r="H84">
            <v>103700</v>
          </cell>
          <cell r="I84">
            <v>0</v>
          </cell>
          <cell r="J84">
            <v>0</v>
          </cell>
          <cell r="K84">
            <v>722</v>
          </cell>
          <cell r="L84" t="str">
            <v>FVM258214</v>
          </cell>
          <cell r="M84">
            <v>103700</v>
          </cell>
          <cell r="N84">
            <v>0</v>
          </cell>
          <cell r="O84">
            <v>103700</v>
          </cell>
          <cell r="P84">
            <v>0</v>
          </cell>
          <cell r="Q84" t="str">
            <v>FACTURA CANCELADA</v>
          </cell>
          <cell r="Y84">
            <v>258214</v>
          </cell>
          <cell r="Z84">
            <v>103700</v>
          </cell>
          <cell r="AA84">
            <v>0</v>
          </cell>
        </row>
        <row r="85">
          <cell r="B85">
            <v>258221</v>
          </cell>
          <cell r="C85" t="str">
            <v>FVM258221</v>
          </cell>
          <cell r="D85" t="str">
            <v>09/01/2020</v>
          </cell>
          <cell r="E85">
            <v>43839</v>
          </cell>
          <cell r="F85">
            <v>0</v>
          </cell>
          <cell r="G85">
            <v>219634</v>
          </cell>
          <cell r="H85">
            <v>219634</v>
          </cell>
          <cell r="I85">
            <v>0</v>
          </cell>
          <cell r="J85">
            <v>0</v>
          </cell>
          <cell r="K85">
            <v>722</v>
          </cell>
          <cell r="L85" t="str">
            <v>FVM258221</v>
          </cell>
          <cell r="M85">
            <v>219634</v>
          </cell>
          <cell r="N85">
            <v>0</v>
          </cell>
          <cell r="O85">
            <v>219634</v>
          </cell>
          <cell r="P85">
            <v>0</v>
          </cell>
          <cell r="Q85" t="str">
            <v>FACTURA CANCELADA</v>
          </cell>
          <cell r="Y85">
            <v>258221</v>
          </cell>
          <cell r="Z85">
            <v>219634</v>
          </cell>
          <cell r="AA85">
            <v>0</v>
          </cell>
        </row>
        <row r="86">
          <cell r="B86">
            <v>258212</v>
          </cell>
          <cell r="C86" t="str">
            <v>FVM258212</v>
          </cell>
          <cell r="D86" t="str">
            <v>09/01/2020</v>
          </cell>
          <cell r="E86">
            <v>43839</v>
          </cell>
          <cell r="F86">
            <v>0</v>
          </cell>
          <cell r="G86">
            <v>95900</v>
          </cell>
          <cell r="H86">
            <v>95900</v>
          </cell>
          <cell r="I86">
            <v>0</v>
          </cell>
          <cell r="J86">
            <v>0</v>
          </cell>
          <cell r="K86">
            <v>722</v>
          </cell>
          <cell r="L86" t="str">
            <v>FVM258212</v>
          </cell>
          <cell r="M86">
            <v>95900</v>
          </cell>
          <cell r="N86">
            <v>0</v>
          </cell>
          <cell r="O86">
            <v>95900</v>
          </cell>
          <cell r="P86">
            <v>0</v>
          </cell>
          <cell r="Q86" t="str">
            <v>FACTURA CANCELADA</v>
          </cell>
          <cell r="Y86">
            <v>258212</v>
          </cell>
          <cell r="Z86">
            <v>95900</v>
          </cell>
          <cell r="AA86">
            <v>0</v>
          </cell>
        </row>
        <row r="87">
          <cell r="B87">
            <v>258224</v>
          </cell>
          <cell r="C87" t="str">
            <v>FVM258224</v>
          </cell>
          <cell r="D87" t="str">
            <v>09/01/2020</v>
          </cell>
          <cell r="E87">
            <v>43839</v>
          </cell>
          <cell r="F87">
            <v>0</v>
          </cell>
          <cell r="G87">
            <v>6946445</v>
          </cell>
          <cell r="H87">
            <v>0</v>
          </cell>
          <cell r="I87">
            <v>0</v>
          </cell>
          <cell r="J87">
            <v>6946445</v>
          </cell>
          <cell r="K87">
            <v>722</v>
          </cell>
          <cell r="L87" t="str">
            <v>FVM258224</v>
          </cell>
          <cell r="M87">
            <v>6946445</v>
          </cell>
          <cell r="N87">
            <v>0</v>
          </cell>
          <cell r="O87">
            <v>0</v>
          </cell>
          <cell r="P87">
            <v>6946445</v>
          </cell>
          <cell r="Q87" t="str">
            <v>FACTURA DEVUELTA</v>
          </cell>
          <cell r="Y87">
            <v>258224</v>
          </cell>
          <cell r="Z87">
            <v>0</v>
          </cell>
          <cell r="AA87">
            <v>0</v>
          </cell>
        </row>
        <row r="88">
          <cell r="B88">
            <v>258232</v>
          </cell>
          <cell r="C88" t="str">
            <v>FVM258232</v>
          </cell>
          <cell r="D88" t="str">
            <v>09/01/2020</v>
          </cell>
          <cell r="E88">
            <v>43839</v>
          </cell>
          <cell r="F88">
            <v>0</v>
          </cell>
          <cell r="G88">
            <v>183200</v>
          </cell>
          <cell r="H88">
            <v>183200</v>
          </cell>
          <cell r="I88">
            <v>0</v>
          </cell>
          <cell r="J88">
            <v>0</v>
          </cell>
          <cell r="K88">
            <v>722</v>
          </cell>
          <cell r="L88" t="str">
            <v>FVM258232</v>
          </cell>
          <cell r="M88">
            <v>183200</v>
          </cell>
          <cell r="N88">
            <v>0</v>
          </cell>
          <cell r="O88">
            <v>183200</v>
          </cell>
          <cell r="P88">
            <v>0</v>
          </cell>
          <cell r="Q88" t="str">
            <v>FACTURA CANCELADA</v>
          </cell>
          <cell r="Y88">
            <v>258232</v>
          </cell>
          <cell r="Z88">
            <v>183200</v>
          </cell>
          <cell r="AA88">
            <v>0</v>
          </cell>
        </row>
        <row r="89">
          <cell r="B89">
            <v>258365</v>
          </cell>
          <cell r="C89" t="str">
            <v>FVM258365</v>
          </cell>
          <cell r="D89" t="str">
            <v>10/01/2020</v>
          </cell>
          <cell r="E89">
            <v>43864</v>
          </cell>
          <cell r="F89">
            <v>0</v>
          </cell>
          <cell r="G89">
            <v>208731</v>
          </cell>
          <cell r="H89">
            <v>208731</v>
          </cell>
          <cell r="I89">
            <v>0</v>
          </cell>
          <cell r="J89">
            <v>0</v>
          </cell>
          <cell r="K89">
            <v>721</v>
          </cell>
          <cell r="L89" t="str">
            <v>FVM258365</v>
          </cell>
          <cell r="M89">
            <v>208731</v>
          </cell>
          <cell r="N89">
            <v>0</v>
          </cell>
          <cell r="O89">
            <v>208731</v>
          </cell>
          <cell r="P89">
            <v>0</v>
          </cell>
          <cell r="Q89" t="str">
            <v>FACTURA CANCELADA</v>
          </cell>
          <cell r="Y89">
            <v>258365</v>
          </cell>
          <cell r="Z89">
            <v>208731</v>
          </cell>
          <cell r="AA89">
            <v>0</v>
          </cell>
        </row>
        <row r="90">
          <cell r="B90">
            <v>258644</v>
          </cell>
          <cell r="C90" t="str">
            <v>FVM258644</v>
          </cell>
          <cell r="D90" t="str">
            <v>11/01/2020</v>
          </cell>
          <cell r="E90">
            <v>43864</v>
          </cell>
          <cell r="F90">
            <v>0</v>
          </cell>
          <cell r="G90">
            <v>343420</v>
          </cell>
          <cell r="H90">
            <v>343420</v>
          </cell>
          <cell r="I90">
            <v>0</v>
          </cell>
          <cell r="J90">
            <v>0</v>
          </cell>
          <cell r="K90">
            <v>720</v>
          </cell>
          <cell r="L90" t="str">
            <v>FVM258644</v>
          </cell>
          <cell r="M90">
            <v>343420</v>
          </cell>
          <cell r="N90">
            <v>0</v>
          </cell>
          <cell r="O90">
            <v>343420</v>
          </cell>
          <cell r="P90">
            <v>0</v>
          </cell>
          <cell r="Q90" t="str">
            <v>FACTURA CANCELADA</v>
          </cell>
          <cell r="Y90">
            <v>258644</v>
          </cell>
          <cell r="Z90">
            <v>343420</v>
          </cell>
          <cell r="AA90">
            <v>0</v>
          </cell>
        </row>
        <row r="91">
          <cell r="B91">
            <v>259283</v>
          </cell>
          <cell r="C91" t="str">
            <v>FVM259283</v>
          </cell>
          <cell r="D91" t="str">
            <v>13/01/2020</v>
          </cell>
          <cell r="E91">
            <v>43864</v>
          </cell>
          <cell r="F91">
            <v>0</v>
          </cell>
          <cell r="G91">
            <v>564600</v>
          </cell>
          <cell r="H91">
            <v>564600</v>
          </cell>
          <cell r="I91">
            <v>0</v>
          </cell>
          <cell r="J91">
            <v>0</v>
          </cell>
          <cell r="K91">
            <v>718</v>
          </cell>
          <cell r="L91" t="str">
            <v>FVM259283</v>
          </cell>
          <cell r="M91">
            <v>564600</v>
          </cell>
          <cell r="N91">
            <v>0</v>
          </cell>
          <cell r="O91">
            <v>564600</v>
          </cell>
          <cell r="P91">
            <v>0</v>
          </cell>
          <cell r="Q91" t="str">
            <v>FACTURA CANCELADA</v>
          </cell>
          <cell r="Y91">
            <v>259283</v>
          </cell>
          <cell r="Z91">
            <v>564600</v>
          </cell>
          <cell r="AA91">
            <v>0</v>
          </cell>
        </row>
        <row r="92">
          <cell r="B92">
            <v>264309</v>
          </cell>
          <cell r="C92" t="str">
            <v>FVM264309</v>
          </cell>
          <cell r="D92" t="str">
            <v>26/01/2020</v>
          </cell>
          <cell r="E92">
            <v>43864</v>
          </cell>
          <cell r="F92">
            <v>0</v>
          </cell>
          <cell r="G92">
            <v>138886</v>
          </cell>
          <cell r="H92">
            <v>138886</v>
          </cell>
          <cell r="I92">
            <v>0</v>
          </cell>
          <cell r="J92">
            <v>0</v>
          </cell>
          <cell r="K92">
            <v>705</v>
          </cell>
          <cell r="L92" t="str">
            <v>FVM264309</v>
          </cell>
          <cell r="M92">
            <v>138886</v>
          </cell>
          <cell r="N92">
            <v>0</v>
          </cell>
          <cell r="O92">
            <v>138886</v>
          </cell>
          <cell r="P92">
            <v>0</v>
          </cell>
          <cell r="Q92" t="str">
            <v>FACTURA CANCELADA</v>
          </cell>
          <cell r="Y92">
            <v>264309</v>
          </cell>
          <cell r="Z92">
            <v>138886</v>
          </cell>
          <cell r="AA92">
            <v>0</v>
          </cell>
        </row>
        <row r="93">
          <cell r="B93">
            <v>265918</v>
          </cell>
          <cell r="C93" t="str">
            <v>FVM265918</v>
          </cell>
          <cell r="D93" t="str">
            <v>30/01/2020</v>
          </cell>
          <cell r="E93">
            <v>43864</v>
          </cell>
          <cell r="F93">
            <v>0</v>
          </cell>
          <cell r="G93">
            <v>106800</v>
          </cell>
          <cell r="H93">
            <v>106800</v>
          </cell>
          <cell r="I93">
            <v>0</v>
          </cell>
          <cell r="J93">
            <v>0</v>
          </cell>
          <cell r="K93">
            <v>701</v>
          </cell>
          <cell r="L93" t="str">
            <v>FVM265918</v>
          </cell>
          <cell r="M93">
            <v>106800</v>
          </cell>
          <cell r="N93">
            <v>0</v>
          </cell>
          <cell r="O93">
            <v>106800</v>
          </cell>
          <cell r="P93">
            <v>0</v>
          </cell>
          <cell r="Q93" t="str">
            <v>FACTURA CANCELADA</v>
          </cell>
          <cell r="Y93">
            <v>265918</v>
          </cell>
          <cell r="Z93">
            <v>106800</v>
          </cell>
          <cell r="AA93">
            <v>0</v>
          </cell>
        </row>
        <row r="94">
          <cell r="B94">
            <v>265944</v>
          </cell>
          <cell r="C94" t="str">
            <v>FVM265944</v>
          </cell>
          <cell r="D94" t="str">
            <v>30/01/2020</v>
          </cell>
          <cell r="E94">
            <v>43864</v>
          </cell>
          <cell r="F94">
            <v>0</v>
          </cell>
          <cell r="G94">
            <v>163400</v>
          </cell>
          <cell r="H94">
            <v>163400</v>
          </cell>
          <cell r="I94">
            <v>0</v>
          </cell>
          <cell r="J94">
            <v>0</v>
          </cell>
          <cell r="K94">
            <v>701</v>
          </cell>
          <cell r="L94" t="str">
            <v>FVM265944</v>
          </cell>
          <cell r="M94">
            <v>163400</v>
          </cell>
          <cell r="N94">
            <v>0</v>
          </cell>
          <cell r="O94">
            <v>163400</v>
          </cell>
          <cell r="P94">
            <v>0</v>
          </cell>
          <cell r="Q94" t="str">
            <v>FACTURA CANCELADA</v>
          </cell>
          <cell r="Y94">
            <v>265944</v>
          </cell>
          <cell r="Z94">
            <v>163400</v>
          </cell>
          <cell r="AA94">
            <v>0</v>
          </cell>
        </row>
        <row r="95">
          <cell r="B95">
            <v>266773</v>
          </cell>
          <cell r="C95" t="str">
            <v>FVM266773</v>
          </cell>
          <cell r="D95">
            <v>43863</v>
          </cell>
          <cell r="E95">
            <v>43892</v>
          </cell>
          <cell r="F95">
            <v>0</v>
          </cell>
          <cell r="G95">
            <v>113200</v>
          </cell>
          <cell r="H95">
            <v>0</v>
          </cell>
          <cell r="I95">
            <v>0</v>
          </cell>
          <cell r="J95">
            <v>113200</v>
          </cell>
          <cell r="K95">
            <v>698</v>
          </cell>
          <cell r="L95">
            <v>0</v>
          </cell>
          <cell r="M95">
            <v>0</v>
          </cell>
          <cell r="N95">
            <v>0</v>
          </cell>
          <cell r="O95">
            <v>0</v>
          </cell>
          <cell r="P95">
            <v>0</v>
          </cell>
          <cell r="Q95" t="str">
            <v>NO CRUZA</v>
          </cell>
          <cell r="Y95">
            <v>266773</v>
          </cell>
          <cell r="Z95">
            <v>0</v>
          </cell>
          <cell r="AA95">
            <v>0</v>
          </cell>
        </row>
        <row r="96">
          <cell r="B96">
            <v>268293</v>
          </cell>
          <cell r="C96" t="str">
            <v>FVM268293</v>
          </cell>
          <cell r="D96">
            <v>43867</v>
          </cell>
          <cell r="E96">
            <v>43892</v>
          </cell>
          <cell r="F96">
            <v>0</v>
          </cell>
          <cell r="G96">
            <v>214026</v>
          </cell>
          <cell r="H96">
            <v>0</v>
          </cell>
          <cell r="I96">
            <v>0</v>
          </cell>
          <cell r="J96">
            <v>214026</v>
          </cell>
          <cell r="K96">
            <v>694</v>
          </cell>
          <cell r="L96">
            <v>0</v>
          </cell>
          <cell r="M96">
            <v>0</v>
          </cell>
          <cell r="N96">
            <v>0</v>
          </cell>
          <cell r="O96">
            <v>0</v>
          </cell>
          <cell r="P96">
            <v>0</v>
          </cell>
          <cell r="Q96" t="str">
            <v>NO CRUZA</v>
          </cell>
          <cell r="Y96">
            <v>268293</v>
          </cell>
          <cell r="Z96">
            <v>0</v>
          </cell>
          <cell r="AA96">
            <v>0</v>
          </cell>
        </row>
        <row r="97">
          <cell r="B97">
            <v>274381</v>
          </cell>
          <cell r="C97" t="str">
            <v>FVM274381</v>
          </cell>
          <cell r="D97">
            <v>43882</v>
          </cell>
          <cell r="E97">
            <v>43892</v>
          </cell>
          <cell r="F97">
            <v>0</v>
          </cell>
          <cell r="G97">
            <v>66100</v>
          </cell>
          <cell r="H97">
            <v>0</v>
          </cell>
          <cell r="I97">
            <v>0</v>
          </cell>
          <cell r="J97">
            <v>66100</v>
          </cell>
          <cell r="K97">
            <v>679</v>
          </cell>
          <cell r="L97">
            <v>0</v>
          </cell>
          <cell r="M97">
            <v>0</v>
          </cell>
          <cell r="N97">
            <v>0</v>
          </cell>
          <cell r="O97">
            <v>0</v>
          </cell>
          <cell r="P97">
            <v>0</v>
          </cell>
          <cell r="Q97" t="str">
            <v>NO CRUZA</v>
          </cell>
          <cell r="Y97">
            <v>274381</v>
          </cell>
          <cell r="Z97">
            <v>0</v>
          </cell>
          <cell r="AA97">
            <v>0</v>
          </cell>
        </row>
        <row r="98">
          <cell r="B98">
            <v>280411</v>
          </cell>
          <cell r="C98" t="str">
            <v>FVM280411</v>
          </cell>
          <cell r="D98">
            <v>43897</v>
          </cell>
          <cell r="E98">
            <v>43923</v>
          </cell>
          <cell r="F98">
            <v>0</v>
          </cell>
          <cell r="G98">
            <v>69900</v>
          </cell>
          <cell r="H98">
            <v>0</v>
          </cell>
          <cell r="I98">
            <v>0</v>
          </cell>
          <cell r="J98">
            <v>69900</v>
          </cell>
          <cell r="K98">
            <v>664</v>
          </cell>
          <cell r="L98">
            <v>0</v>
          </cell>
          <cell r="M98">
            <v>0</v>
          </cell>
          <cell r="N98">
            <v>0</v>
          </cell>
          <cell r="O98">
            <v>0</v>
          </cell>
          <cell r="P98">
            <v>0</v>
          </cell>
          <cell r="Q98" t="str">
            <v>NO CRUZA</v>
          </cell>
          <cell r="Y98">
            <v>280411</v>
          </cell>
          <cell r="Z98">
            <v>0</v>
          </cell>
          <cell r="AA98">
            <v>0</v>
          </cell>
        </row>
        <row r="99">
          <cell r="B99">
            <v>283681</v>
          </cell>
          <cell r="C99" t="str">
            <v>FVM283681</v>
          </cell>
          <cell r="D99">
            <v>43908</v>
          </cell>
          <cell r="E99">
            <v>43923</v>
          </cell>
          <cell r="F99">
            <v>0</v>
          </cell>
          <cell r="G99">
            <v>73320</v>
          </cell>
          <cell r="H99">
            <v>0</v>
          </cell>
          <cell r="I99">
            <v>0</v>
          </cell>
          <cell r="J99">
            <v>73320</v>
          </cell>
          <cell r="K99">
            <v>653</v>
          </cell>
          <cell r="L99">
            <v>0</v>
          </cell>
          <cell r="M99">
            <v>0</v>
          </cell>
          <cell r="N99">
            <v>0</v>
          </cell>
          <cell r="O99">
            <v>0</v>
          </cell>
          <cell r="P99">
            <v>0</v>
          </cell>
          <cell r="Q99" t="str">
            <v>NO CRUZA</v>
          </cell>
          <cell r="Y99">
            <v>283681</v>
          </cell>
          <cell r="Z99">
            <v>0</v>
          </cell>
          <cell r="AA99">
            <v>0</v>
          </cell>
        </row>
        <row r="100">
          <cell r="B100">
            <v>287921</v>
          </cell>
          <cell r="C100" t="str">
            <v>FVM287921</v>
          </cell>
          <cell r="D100">
            <v>43937</v>
          </cell>
          <cell r="E100">
            <v>43957</v>
          </cell>
          <cell r="F100">
            <v>0</v>
          </cell>
          <cell r="G100">
            <v>54400</v>
          </cell>
          <cell r="H100">
            <v>0</v>
          </cell>
          <cell r="I100">
            <v>0</v>
          </cell>
          <cell r="J100">
            <v>54400</v>
          </cell>
          <cell r="K100">
            <v>624</v>
          </cell>
          <cell r="L100">
            <v>0</v>
          </cell>
          <cell r="M100">
            <v>0</v>
          </cell>
          <cell r="N100">
            <v>0</v>
          </cell>
          <cell r="O100">
            <v>0</v>
          </cell>
          <cell r="P100">
            <v>0</v>
          </cell>
          <cell r="Q100" t="str">
            <v>NO CRUZA</v>
          </cell>
          <cell r="Y100">
            <v>287921</v>
          </cell>
          <cell r="Z100">
            <v>0</v>
          </cell>
          <cell r="AA100">
            <v>0</v>
          </cell>
        </row>
        <row r="101">
          <cell r="B101">
            <v>288134</v>
          </cell>
          <cell r="C101" t="str">
            <v>FVM288134</v>
          </cell>
          <cell r="D101">
            <v>43941</v>
          </cell>
          <cell r="E101">
            <v>43957</v>
          </cell>
          <cell r="F101">
            <v>0</v>
          </cell>
          <cell r="G101">
            <v>54400</v>
          </cell>
          <cell r="H101">
            <v>0</v>
          </cell>
          <cell r="I101">
            <v>0</v>
          </cell>
          <cell r="J101">
            <v>54400</v>
          </cell>
          <cell r="K101">
            <v>620</v>
          </cell>
          <cell r="L101">
            <v>0</v>
          </cell>
          <cell r="M101">
            <v>0</v>
          </cell>
          <cell r="N101">
            <v>0</v>
          </cell>
          <cell r="O101">
            <v>0</v>
          </cell>
          <cell r="P101">
            <v>0</v>
          </cell>
          <cell r="Q101" t="str">
            <v>NO CRUZA</v>
          </cell>
          <cell r="Y101">
            <v>288134</v>
          </cell>
          <cell r="Z101">
            <v>0</v>
          </cell>
          <cell r="AA101">
            <v>0</v>
          </cell>
        </row>
        <row r="102">
          <cell r="B102">
            <v>288683</v>
          </cell>
          <cell r="C102" t="str">
            <v>FVM288683</v>
          </cell>
          <cell r="D102">
            <v>43948</v>
          </cell>
          <cell r="E102">
            <v>43957</v>
          </cell>
          <cell r="F102">
            <v>0</v>
          </cell>
          <cell r="G102">
            <v>54400</v>
          </cell>
          <cell r="H102">
            <v>0</v>
          </cell>
          <cell r="I102">
            <v>0</v>
          </cell>
          <cell r="J102">
            <v>54400</v>
          </cell>
          <cell r="K102">
            <v>613</v>
          </cell>
          <cell r="L102">
            <v>0</v>
          </cell>
          <cell r="M102">
            <v>0</v>
          </cell>
          <cell r="N102">
            <v>0</v>
          </cell>
          <cell r="O102">
            <v>0</v>
          </cell>
          <cell r="P102">
            <v>0</v>
          </cell>
          <cell r="Q102" t="str">
            <v>NO CRUZA</v>
          </cell>
          <cell r="Y102">
            <v>288683</v>
          </cell>
          <cell r="Z102">
            <v>0</v>
          </cell>
          <cell r="AA102">
            <v>0</v>
          </cell>
        </row>
        <row r="103">
          <cell r="B103">
            <v>289038</v>
          </cell>
          <cell r="C103" t="str">
            <v>FVM289038</v>
          </cell>
          <cell r="D103">
            <v>43951</v>
          </cell>
          <cell r="E103">
            <v>43957</v>
          </cell>
          <cell r="F103">
            <v>0</v>
          </cell>
          <cell r="G103">
            <v>54400</v>
          </cell>
          <cell r="H103">
            <v>0</v>
          </cell>
          <cell r="I103">
            <v>0</v>
          </cell>
          <cell r="J103">
            <v>54400</v>
          </cell>
          <cell r="K103">
            <v>610</v>
          </cell>
          <cell r="L103">
            <v>0</v>
          </cell>
          <cell r="M103">
            <v>0</v>
          </cell>
          <cell r="N103">
            <v>0</v>
          </cell>
          <cell r="O103">
            <v>0</v>
          </cell>
          <cell r="P103">
            <v>0</v>
          </cell>
          <cell r="Q103" t="str">
            <v>NO CRUZA</v>
          </cell>
          <cell r="Y103">
            <v>289038</v>
          </cell>
          <cell r="Z103">
            <v>0</v>
          </cell>
          <cell r="AA103">
            <v>0</v>
          </cell>
        </row>
        <row r="104">
          <cell r="B104">
            <v>289114</v>
          </cell>
          <cell r="C104" t="str">
            <v>FVM289114</v>
          </cell>
          <cell r="D104">
            <v>43954</v>
          </cell>
          <cell r="E104">
            <v>43992</v>
          </cell>
          <cell r="F104">
            <v>0</v>
          </cell>
          <cell r="G104">
            <v>217300</v>
          </cell>
          <cell r="H104">
            <v>0</v>
          </cell>
          <cell r="I104">
            <v>0</v>
          </cell>
          <cell r="J104">
            <v>217300</v>
          </cell>
          <cell r="K104">
            <v>607</v>
          </cell>
          <cell r="L104">
            <v>0</v>
          </cell>
          <cell r="M104">
            <v>0</v>
          </cell>
          <cell r="N104">
            <v>0</v>
          </cell>
          <cell r="O104">
            <v>0</v>
          </cell>
          <cell r="P104">
            <v>0</v>
          </cell>
          <cell r="Q104" t="str">
            <v>NO CRUZA</v>
          </cell>
          <cell r="Y104">
            <v>289114</v>
          </cell>
          <cell r="Z104">
            <v>0</v>
          </cell>
          <cell r="AA104">
            <v>0</v>
          </cell>
        </row>
        <row r="105">
          <cell r="B105">
            <v>289792</v>
          </cell>
          <cell r="C105" t="str">
            <v>FVM289792</v>
          </cell>
          <cell r="D105">
            <v>43970</v>
          </cell>
          <cell r="E105">
            <v>43992</v>
          </cell>
          <cell r="F105">
            <v>0</v>
          </cell>
          <cell r="G105">
            <v>55300</v>
          </cell>
          <cell r="H105">
            <v>0</v>
          </cell>
          <cell r="I105">
            <v>0</v>
          </cell>
          <cell r="J105">
            <v>55300</v>
          </cell>
          <cell r="K105">
            <v>591</v>
          </cell>
          <cell r="L105">
            <v>0</v>
          </cell>
          <cell r="M105">
            <v>0</v>
          </cell>
          <cell r="N105">
            <v>0</v>
          </cell>
          <cell r="O105">
            <v>0</v>
          </cell>
          <cell r="P105">
            <v>0</v>
          </cell>
          <cell r="Q105" t="str">
            <v>NO CRUZA</v>
          </cell>
          <cell r="Y105">
            <v>289792</v>
          </cell>
          <cell r="Z105">
            <v>0</v>
          </cell>
          <cell r="AA105">
            <v>0</v>
          </cell>
        </row>
        <row r="106">
          <cell r="B106">
            <v>290600</v>
          </cell>
          <cell r="C106" t="str">
            <v>FVM290600</v>
          </cell>
          <cell r="D106">
            <v>43985</v>
          </cell>
          <cell r="E106">
            <v>44028</v>
          </cell>
          <cell r="F106">
            <v>0</v>
          </cell>
          <cell r="G106">
            <v>233931</v>
          </cell>
          <cell r="H106">
            <v>0</v>
          </cell>
          <cell r="I106">
            <v>0</v>
          </cell>
          <cell r="J106">
            <v>233931</v>
          </cell>
          <cell r="K106">
            <v>576</v>
          </cell>
          <cell r="L106">
            <v>0</v>
          </cell>
          <cell r="M106">
            <v>0</v>
          </cell>
          <cell r="N106">
            <v>0</v>
          </cell>
          <cell r="O106">
            <v>0</v>
          </cell>
          <cell r="P106">
            <v>0</v>
          </cell>
          <cell r="Q106" t="str">
            <v>NO CRUZA</v>
          </cell>
          <cell r="Y106">
            <v>290600</v>
          </cell>
          <cell r="Z106">
            <v>0</v>
          </cell>
          <cell r="AA106">
            <v>0</v>
          </cell>
        </row>
        <row r="107">
          <cell r="B107">
            <v>290631</v>
          </cell>
          <cell r="C107" t="str">
            <v>FVM290631</v>
          </cell>
          <cell r="D107">
            <v>43986</v>
          </cell>
          <cell r="E107">
            <v>44028</v>
          </cell>
          <cell r="F107">
            <v>0</v>
          </cell>
          <cell r="G107">
            <v>117884</v>
          </cell>
          <cell r="H107">
            <v>0</v>
          </cell>
          <cell r="I107">
            <v>0</v>
          </cell>
          <cell r="J107">
            <v>117884</v>
          </cell>
          <cell r="K107">
            <v>575</v>
          </cell>
          <cell r="L107">
            <v>0</v>
          </cell>
          <cell r="M107">
            <v>0</v>
          </cell>
          <cell r="N107">
            <v>0</v>
          </cell>
          <cell r="O107">
            <v>0</v>
          </cell>
          <cell r="P107">
            <v>0</v>
          </cell>
          <cell r="Q107" t="str">
            <v>NO CRUZA</v>
          </cell>
          <cell r="Y107">
            <v>290631</v>
          </cell>
          <cell r="Z107">
            <v>0</v>
          </cell>
          <cell r="AA107">
            <v>0</v>
          </cell>
        </row>
        <row r="108">
          <cell r="B108">
            <v>291205</v>
          </cell>
          <cell r="C108" t="str">
            <v>FVM291205</v>
          </cell>
          <cell r="D108">
            <v>44001</v>
          </cell>
          <cell r="E108">
            <v>44028</v>
          </cell>
          <cell r="F108">
            <v>0</v>
          </cell>
          <cell r="G108">
            <v>101100</v>
          </cell>
          <cell r="H108">
            <v>0</v>
          </cell>
          <cell r="I108">
            <v>0</v>
          </cell>
          <cell r="J108">
            <v>101100</v>
          </cell>
          <cell r="K108">
            <v>560</v>
          </cell>
          <cell r="L108">
            <v>0</v>
          </cell>
          <cell r="M108">
            <v>0</v>
          </cell>
          <cell r="N108">
            <v>0</v>
          </cell>
          <cell r="O108">
            <v>0</v>
          </cell>
          <cell r="P108">
            <v>0</v>
          </cell>
          <cell r="Q108" t="str">
            <v>NO CRUZA</v>
          </cell>
          <cell r="Y108">
            <v>291205</v>
          </cell>
          <cell r="Z108">
            <v>0</v>
          </cell>
          <cell r="AA108">
            <v>0</v>
          </cell>
        </row>
        <row r="109">
          <cell r="B109">
            <v>291381</v>
          </cell>
          <cell r="C109" t="str">
            <v>FVM291381</v>
          </cell>
          <cell r="D109">
            <v>44005</v>
          </cell>
          <cell r="E109">
            <v>44028</v>
          </cell>
          <cell r="F109">
            <v>0</v>
          </cell>
          <cell r="G109">
            <v>54400</v>
          </cell>
          <cell r="H109">
            <v>0</v>
          </cell>
          <cell r="I109">
            <v>0</v>
          </cell>
          <cell r="J109">
            <v>54400</v>
          </cell>
          <cell r="K109">
            <v>556</v>
          </cell>
          <cell r="L109">
            <v>0</v>
          </cell>
          <cell r="M109">
            <v>0</v>
          </cell>
          <cell r="N109">
            <v>0</v>
          </cell>
          <cell r="O109">
            <v>0</v>
          </cell>
          <cell r="P109">
            <v>0</v>
          </cell>
          <cell r="Q109" t="str">
            <v>NO CRUZA</v>
          </cell>
          <cell r="Y109">
            <v>291381</v>
          </cell>
          <cell r="Z109">
            <v>0</v>
          </cell>
          <cell r="AA109">
            <v>0</v>
          </cell>
        </row>
        <row r="110">
          <cell r="B110">
            <v>291916</v>
          </cell>
          <cell r="C110" t="str">
            <v>FVM291916</v>
          </cell>
          <cell r="D110" t="str">
            <v>02/07/2020</v>
          </cell>
          <cell r="E110">
            <v>44049</v>
          </cell>
          <cell r="F110">
            <v>0</v>
          </cell>
          <cell r="G110">
            <v>338300</v>
          </cell>
          <cell r="H110">
            <v>0</v>
          </cell>
          <cell r="I110">
            <v>0</v>
          </cell>
          <cell r="J110">
            <v>338300</v>
          </cell>
          <cell r="K110">
            <v>547</v>
          </cell>
          <cell r="L110" t="str">
            <v>FVM291916</v>
          </cell>
          <cell r="M110">
            <v>338300</v>
          </cell>
          <cell r="N110">
            <v>0</v>
          </cell>
          <cell r="O110">
            <v>338300</v>
          </cell>
          <cell r="P110">
            <v>0</v>
          </cell>
          <cell r="Q110" t="str">
            <v>FACTURA CANCELADA</v>
          </cell>
          <cell r="Y110">
            <v>291916</v>
          </cell>
          <cell r="Z110">
            <v>338300</v>
          </cell>
          <cell r="AA110">
            <v>0</v>
          </cell>
        </row>
        <row r="111">
          <cell r="B111">
            <v>292267</v>
          </cell>
          <cell r="C111" t="str">
            <v>FVM292267</v>
          </cell>
          <cell r="D111">
            <v>44020</v>
          </cell>
          <cell r="E111">
            <v>44049</v>
          </cell>
          <cell r="F111">
            <v>0</v>
          </cell>
          <cell r="G111">
            <v>219400</v>
          </cell>
          <cell r="H111">
            <v>0</v>
          </cell>
          <cell r="I111">
            <v>0</v>
          </cell>
          <cell r="J111">
            <v>219400</v>
          </cell>
          <cell r="K111">
            <v>541</v>
          </cell>
          <cell r="L111">
            <v>0</v>
          </cell>
          <cell r="M111">
            <v>0</v>
          </cell>
          <cell r="N111">
            <v>0</v>
          </cell>
          <cell r="O111">
            <v>0</v>
          </cell>
          <cell r="P111">
            <v>0</v>
          </cell>
          <cell r="Q111" t="str">
            <v>NO CRUZA</v>
          </cell>
          <cell r="Y111">
            <v>292267</v>
          </cell>
          <cell r="Z111">
            <v>0</v>
          </cell>
          <cell r="AA111">
            <v>0</v>
          </cell>
        </row>
        <row r="112">
          <cell r="B112">
            <v>292606</v>
          </cell>
          <cell r="C112" t="str">
            <v>FVM292606</v>
          </cell>
          <cell r="D112">
            <v>44025</v>
          </cell>
          <cell r="E112">
            <v>44049</v>
          </cell>
          <cell r="F112">
            <v>0</v>
          </cell>
          <cell r="G112">
            <v>366400</v>
          </cell>
          <cell r="H112">
            <v>0</v>
          </cell>
          <cell r="I112">
            <v>0</v>
          </cell>
          <cell r="J112">
            <v>366400</v>
          </cell>
          <cell r="K112">
            <v>536</v>
          </cell>
          <cell r="L112">
            <v>0</v>
          </cell>
          <cell r="M112">
            <v>0</v>
          </cell>
          <cell r="N112">
            <v>0</v>
          </cell>
          <cell r="O112">
            <v>0</v>
          </cell>
          <cell r="P112">
            <v>0</v>
          </cell>
          <cell r="Q112" t="str">
            <v>NO CRUZA</v>
          </cell>
          <cell r="Y112">
            <v>292606</v>
          </cell>
          <cell r="Z112">
            <v>0</v>
          </cell>
          <cell r="AA112">
            <v>0</v>
          </cell>
        </row>
        <row r="113">
          <cell r="B113">
            <v>293636</v>
          </cell>
          <cell r="C113" t="str">
            <v>FVM293636</v>
          </cell>
          <cell r="D113" t="str">
            <v>25/07/2020</v>
          </cell>
          <cell r="E113">
            <v>44049</v>
          </cell>
          <cell r="F113">
            <v>0</v>
          </cell>
          <cell r="G113">
            <v>296857</v>
          </cell>
          <cell r="H113">
            <v>0</v>
          </cell>
          <cell r="I113">
            <v>0</v>
          </cell>
          <cell r="J113">
            <v>296857</v>
          </cell>
          <cell r="K113">
            <v>524</v>
          </cell>
          <cell r="L113" t="str">
            <v>FVM293636</v>
          </cell>
          <cell r="M113">
            <v>296857</v>
          </cell>
          <cell r="N113">
            <v>0</v>
          </cell>
          <cell r="O113">
            <v>0</v>
          </cell>
          <cell r="P113">
            <v>296857</v>
          </cell>
          <cell r="Q113" t="str">
            <v>FACTURA DEVUELTA</v>
          </cell>
          <cell r="Y113">
            <v>293636</v>
          </cell>
          <cell r="Z113">
            <v>0</v>
          </cell>
          <cell r="AA113">
            <v>0</v>
          </cell>
        </row>
        <row r="114">
          <cell r="B114">
            <v>295144</v>
          </cell>
          <cell r="C114" t="str">
            <v>FVM295144</v>
          </cell>
          <cell r="D114" t="str">
            <v>12/08/2020</v>
          </cell>
          <cell r="E114">
            <v>44088</v>
          </cell>
          <cell r="F114">
            <v>0</v>
          </cell>
          <cell r="G114">
            <v>813525</v>
          </cell>
          <cell r="H114">
            <v>0</v>
          </cell>
          <cell r="I114">
            <v>0</v>
          </cell>
          <cell r="J114">
            <v>813525</v>
          </cell>
          <cell r="K114">
            <v>506</v>
          </cell>
          <cell r="L114" t="str">
            <v>FVM295144</v>
          </cell>
          <cell r="M114">
            <v>813525</v>
          </cell>
          <cell r="N114">
            <v>0</v>
          </cell>
          <cell r="O114">
            <v>813525</v>
          </cell>
          <cell r="P114">
            <v>0</v>
          </cell>
          <cell r="Q114" t="str">
            <v>FACTURA CANCELADA</v>
          </cell>
          <cell r="Y114">
            <v>295144</v>
          </cell>
          <cell r="Z114">
            <v>813525</v>
          </cell>
          <cell r="AA114">
            <v>0</v>
          </cell>
        </row>
        <row r="115">
          <cell r="B115">
            <v>296087</v>
          </cell>
          <cell r="C115" t="str">
            <v>FVM296087</v>
          </cell>
          <cell r="D115" t="str">
            <v>23/08/2020</v>
          </cell>
          <cell r="E115">
            <v>44089</v>
          </cell>
          <cell r="F115">
            <v>0</v>
          </cell>
          <cell r="G115">
            <v>852600</v>
          </cell>
          <cell r="H115">
            <v>0</v>
          </cell>
          <cell r="I115">
            <v>0</v>
          </cell>
          <cell r="J115">
            <v>852600</v>
          </cell>
          <cell r="K115">
            <v>495</v>
          </cell>
          <cell r="L115" t="str">
            <v>FVM296087</v>
          </cell>
          <cell r="M115">
            <v>852600</v>
          </cell>
          <cell r="N115">
            <v>0</v>
          </cell>
          <cell r="O115">
            <v>0</v>
          </cell>
          <cell r="P115">
            <v>852600</v>
          </cell>
          <cell r="Q115" t="str">
            <v>FACTURA DEVUELTA</v>
          </cell>
          <cell r="Y115">
            <v>296087</v>
          </cell>
          <cell r="Z115">
            <v>0</v>
          </cell>
          <cell r="AA115">
            <v>0</v>
          </cell>
        </row>
        <row r="116">
          <cell r="B116">
            <v>1327</v>
          </cell>
          <cell r="C116" t="str">
            <v>FEMC1327</v>
          </cell>
          <cell r="D116" t="str">
            <v>16/10/2020</v>
          </cell>
          <cell r="E116">
            <v>44140</v>
          </cell>
          <cell r="F116">
            <v>0</v>
          </cell>
          <cell r="G116">
            <v>3130132</v>
          </cell>
          <cell r="H116">
            <v>0</v>
          </cell>
          <cell r="I116">
            <v>0</v>
          </cell>
          <cell r="J116">
            <v>3130132</v>
          </cell>
          <cell r="K116">
            <v>441</v>
          </cell>
          <cell r="L116" t="str">
            <v>FEMC1327</v>
          </cell>
          <cell r="M116">
            <v>3130132</v>
          </cell>
          <cell r="N116">
            <v>0</v>
          </cell>
          <cell r="O116">
            <v>0</v>
          </cell>
          <cell r="P116">
            <v>3130132</v>
          </cell>
          <cell r="Q116" t="str">
            <v xml:space="preserve">FACTURA PENDIENTE DE PROGRMACIÓN DE PAGO </v>
          </cell>
          <cell r="Y116">
            <v>1327</v>
          </cell>
          <cell r="Z116">
            <v>3130132</v>
          </cell>
          <cell r="AA116">
            <v>0</v>
          </cell>
        </row>
        <row r="117">
          <cell r="B117">
            <v>3035</v>
          </cell>
          <cell r="C117" t="str">
            <v>FEMC3035</v>
          </cell>
          <cell r="D117" t="str">
            <v>27/10/2020</v>
          </cell>
          <cell r="E117">
            <v>44140</v>
          </cell>
          <cell r="F117">
            <v>0</v>
          </cell>
          <cell r="G117">
            <v>782720</v>
          </cell>
          <cell r="H117">
            <v>0</v>
          </cell>
          <cell r="I117">
            <v>0</v>
          </cell>
          <cell r="J117">
            <v>782720</v>
          </cell>
          <cell r="K117">
            <v>430</v>
          </cell>
          <cell r="L117" t="str">
            <v>FEMC3035</v>
          </cell>
          <cell r="M117">
            <v>782720</v>
          </cell>
          <cell r="N117">
            <v>0</v>
          </cell>
          <cell r="O117">
            <v>0</v>
          </cell>
          <cell r="P117">
            <v>782720</v>
          </cell>
          <cell r="Q117" t="str">
            <v xml:space="preserve">FACTURA PENDIENTE DE PROGRMACIÓN DE PAGO </v>
          </cell>
          <cell r="Y117">
            <v>3035</v>
          </cell>
          <cell r="Z117">
            <v>782720</v>
          </cell>
          <cell r="AA117">
            <v>0</v>
          </cell>
        </row>
        <row r="118">
          <cell r="B118">
            <v>4003</v>
          </cell>
          <cell r="C118" t="str">
            <v>FEMC4003</v>
          </cell>
          <cell r="D118">
            <v>44137</v>
          </cell>
          <cell r="E118">
            <v>44168</v>
          </cell>
          <cell r="F118">
            <v>0</v>
          </cell>
          <cell r="G118">
            <v>558800</v>
          </cell>
          <cell r="H118">
            <v>0</v>
          </cell>
          <cell r="I118">
            <v>0</v>
          </cell>
          <cell r="J118">
            <v>558800</v>
          </cell>
          <cell r="K118">
            <v>424</v>
          </cell>
          <cell r="L118">
            <v>0</v>
          </cell>
          <cell r="M118">
            <v>0</v>
          </cell>
          <cell r="N118">
            <v>0</v>
          </cell>
          <cell r="O118">
            <v>0</v>
          </cell>
          <cell r="P118">
            <v>0</v>
          </cell>
          <cell r="Q118" t="str">
            <v>NO CRUZA</v>
          </cell>
          <cell r="Y118">
            <v>4003</v>
          </cell>
          <cell r="Z118">
            <v>0</v>
          </cell>
          <cell r="AA118">
            <v>0</v>
          </cell>
        </row>
        <row r="119">
          <cell r="B119">
            <v>6070</v>
          </cell>
          <cell r="C119" t="str">
            <v>FEMC6070</v>
          </cell>
          <cell r="D119">
            <v>44149</v>
          </cell>
          <cell r="E119">
            <v>44168</v>
          </cell>
          <cell r="F119">
            <v>0</v>
          </cell>
          <cell r="G119">
            <v>54400</v>
          </cell>
          <cell r="H119">
            <v>0</v>
          </cell>
          <cell r="I119">
            <v>0</v>
          </cell>
          <cell r="J119">
            <v>54400</v>
          </cell>
          <cell r="K119">
            <v>412</v>
          </cell>
          <cell r="L119">
            <v>0</v>
          </cell>
          <cell r="M119">
            <v>0</v>
          </cell>
          <cell r="N119">
            <v>0</v>
          </cell>
          <cell r="O119">
            <v>0</v>
          </cell>
          <cell r="P119">
            <v>0</v>
          </cell>
          <cell r="Q119" t="str">
            <v>NO CRUZA</v>
          </cell>
          <cell r="Y119">
            <v>6070</v>
          </cell>
          <cell r="Z119">
            <v>0</v>
          </cell>
          <cell r="AA119">
            <v>0</v>
          </cell>
        </row>
        <row r="120">
          <cell r="B120">
            <v>6256</v>
          </cell>
          <cell r="C120" t="str">
            <v>FEMC6256</v>
          </cell>
          <cell r="D120">
            <v>44152</v>
          </cell>
          <cell r="E120">
            <v>44168</v>
          </cell>
          <cell r="F120">
            <v>0</v>
          </cell>
          <cell r="G120">
            <v>138300</v>
          </cell>
          <cell r="H120">
            <v>0</v>
          </cell>
          <cell r="I120">
            <v>0</v>
          </cell>
          <cell r="J120">
            <v>138300</v>
          </cell>
          <cell r="K120">
            <v>409</v>
          </cell>
          <cell r="L120">
            <v>0</v>
          </cell>
          <cell r="M120">
            <v>0</v>
          </cell>
          <cell r="N120">
            <v>0</v>
          </cell>
          <cell r="O120">
            <v>0</v>
          </cell>
          <cell r="P120">
            <v>0</v>
          </cell>
          <cell r="Q120" t="str">
            <v>NO CRUZA</v>
          </cell>
          <cell r="Y120">
            <v>6256</v>
          </cell>
          <cell r="Z120">
            <v>0</v>
          </cell>
          <cell r="AA120">
            <v>0</v>
          </cell>
        </row>
        <row r="121">
          <cell r="B121">
            <v>7793</v>
          </cell>
          <cell r="C121" t="str">
            <v>FEMC7793</v>
          </cell>
          <cell r="D121">
            <v>44160</v>
          </cell>
          <cell r="E121">
            <v>44168</v>
          </cell>
          <cell r="F121">
            <v>0</v>
          </cell>
          <cell r="G121">
            <v>248200</v>
          </cell>
          <cell r="H121">
            <v>0</v>
          </cell>
          <cell r="I121">
            <v>0</v>
          </cell>
          <cell r="J121">
            <v>248200</v>
          </cell>
          <cell r="K121">
            <v>401</v>
          </cell>
          <cell r="L121">
            <v>0</v>
          </cell>
          <cell r="M121">
            <v>0</v>
          </cell>
          <cell r="N121">
            <v>0</v>
          </cell>
          <cell r="O121">
            <v>0</v>
          </cell>
          <cell r="P121">
            <v>0</v>
          </cell>
          <cell r="Q121" t="str">
            <v>NO CRUZA</v>
          </cell>
          <cell r="Y121">
            <v>7793</v>
          </cell>
          <cell r="Z121">
            <v>0</v>
          </cell>
          <cell r="AA121">
            <v>0</v>
          </cell>
        </row>
        <row r="122">
          <cell r="B122">
            <v>8228</v>
          </cell>
          <cell r="C122" t="str">
            <v>FEMC8228</v>
          </cell>
          <cell r="D122">
            <v>44163</v>
          </cell>
          <cell r="E122">
            <v>44168</v>
          </cell>
          <cell r="F122">
            <v>0</v>
          </cell>
          <cell r="G122">
            <v>54400</v>
          </cell>
          <cell r="H122">
            <v>0</v>
          </cell>
          <cell r="I122">
            <v>0</v>
          </cell>
          <cell r="J122">
            <v>54400</v>
          </cell>
          <cell r="K122">
            <v>398</v>
          </cell>
          <cell r="L122">
            <v>0</v>
          </cell>
          <cell r="M122">
            <v>0</v>
          </cell>
          <cell r="N122">
            <v>0</v>
          </cell>
          <cell r="O122">
            <v>0</v>
          </cell>
          <cell r="P122">
            <v>0</v>
          </cell>
          <cell r="Q122" t="str">
            <v>NO CRUZA</v>
          </cell>
          <cell r="Y122">
            <v>8228</v>
          </cell>
          <cell r="Z122">
            <v>0</v>
          </cell>
          <cell r="AA122">
            <v>0</v>
          </cell>
        </row>
        <row r="123">
          <cell r="B123">
            <v>11747</v>
          </cell>
          <cell r="C123" t="str">
            <v>FEMC11747</v>
          </cell>
          <cell r="D123" t="str">
            <v>24/12/2020</v>
          </cell>
          <cell r="E123">
            <v>44201</v>
          </cell>
          <cell r="F123">
            <v>0</v>
          </cell>
          <cell r="G123">
            <v>272884</v>
          </cell>
          <cell r="H123">
            <v>0</v>
          </cell>
          <cell r="I123">
            <v>0</v>
          </cell>
          <cell r="J123">
            <v>272884</v>
          </cell>
          <cell r="K123">
            <v>372</v>
          </cell>
          <cell r="L123" t="str">
            <v>FEMC11747</v>
          </cell>
          <cell r="M123">
            <v>272884</v>
          </cell>
          <cell r="N123">
            <v>0</v>
          </cell>
          <cell r="O123">
            <v>0</v>
          </cell>
          <cell r="P123">
            <v>272884</v>
          </cell>
          <cell r="Q123" t="str">
            <v xml:space="preserve">FACTURA PENDIENTE DE PROGRMACIÓN DE PAGO </v>
          </cell>
          <cell r="Y123">
            <v>11747</v>
          </cell>
          <cell r="Z123">
            <v>272884</v>
          </cell>
          <cell r="AA123">
            <v>0</v>
          </cell>
        </row>
        <row r="124">
          <cell r="B124">
            <v>12424</v>
          </cell>
          <cell r="C124" t="str">
            <v>FEMC12424</v>
          </cell>
          <cell r="D124" t="str">
            <v>04/01/2021</v>
          </cell>
          <cell r="E124">
            <v>44235</v>
          </cell>
          <cell r="F124">
            <v>0</v>
          </cell>
          <cell r="G124">
            <v>403808</v>
          </cell>
          <cell r="H124">
            <v>0</v>
          </cell>
          <cell r="I124">
            <v>0</v>
          </cell>
          <cell r="J124">
            <v>403808</v>
          </cell>
          <cell r="K124">
            <v>361</v>
          </cell>
          <cell r="L124" t="str">
            <v>FEMC12424</v>
          </cell>
          <cell r="M124">
            <v>403808</v>
          </cell>
          <cell r="N124">
            <v>0</v>
          </cell>
          <cell r="O124">
            <v>0</v>
          </cell>
          <cell r="P124">
            <v>403808</v>
          </cell>
          <cell r="Q124" t="str">
            <v xml:space="preserve">FACTURA PENDIENTE DE PROGRMACIÓN DE PAGO </v>
          </cell>
          <cell r="Y124">
            <v>12424</v>
          </cell>
          <cell r="Z124">
            <v>403808</v>
          </cell>
          <cell r="AA124">
            <v>0</v>
          </cell>
        </row>
        <row r="125">
          <cell r="B125">
            <v>13805</v>
          </cell>
          <cell r="C125" t="str">
            <v>FEMC13805</v>
          </cell>
          <cell r="D125" t="str">
            <v>20/01/2021</v>
          </cell>
          <cell r="E125">
            <v>44235</v>
          </cell>
          <cell r="F125">
            <v>0</v>
          </cell>
          <cell r="G125">
            <v>434124</v>
          </cell>
          <cell r="H125">
            <v>0</v>
          </cell>
          <cell r="I125">
            <v>0</v>
          </cell>
          <cell r="J125">
            <v>434124</v>
          </cell>
          <cell r="K125">
            <v>345</v>
          </cell>
          <cell r="L125" t="str">
            <v>FEMC13805</v>
          </cell>
          <cell r="M125">
            <v>434124</v>
          </cell>
          <cell r="N125">
            <v>0</v>
          </cell>
          <cell r="O125">
            <v>0</v>
          </cell>
          <cell r="P125">
            <v>434124</v>
          </cell>
          <cell r="Q125" t="str">
            <v xml:space="preserve">FACTURA PENDIENTE DE PROGRMACIÓN DE PAGO </v>
          </cell>
          <cell r="Y125">
            <v>13805</v>
          </cell>
          <cell r="Z125">
            <v>434124</v>
          </cell>
          <cell r="AA125">
            <v>0</v>
          </cell>
        </row>
        <row r="126">
          <cell r="B126">
            <v>13904</v>
          </cell>
          <cell r="C126" t="str">
            <v>FEMC13904</v>
          </cell>
          <cell r="D126" t="str">
            <v>21/01/2021</v>
          </cell>
          <cell r="E126">
            <v>44235</v>
          </cell>
          <cell r="F126">
            <v>0</v>
          </cell>
          <cell r="G126">
            <v>14354814</v>
          </cell>
          <cell r="H126">
            <v>0</v>
          </cell>
          <cell r="I126">
            <v>0</v>
          </cell>
          <cell r="J126">
            <v>14354814</v>
          </cell>
          <cell r="K126">
            <v>344</v>
          </cell>
          <cell r="L126" t="str">
            <v>FEMC13904</v>
          </cell>
          <cell r="M126">
            <v>14354814</v>
          </cell>
          <cell r="N126">
            <v>0</v>
          </cell>
          <cell r="O126">
            <v>0</v>
          </cell>
          <cell r="P126">
            <v>14354814</v>
          </cell>
          <cell r="Q126" t="str">
            <v>FACTURA DEVUELTA</v>
          </cell>
          <cell r="Y126">
            <v>13904</v>
          </cell>
          <cell r="Z126">
            <v>0</v>
          </cell>
          <cell r="AA126">
            <v>0</v>
          </cell>
        </row>
        <row r="127">
          <cell r="B127">
            <v>14177</v>
          </cell>
          <cell r="C127" t="str">
            <v>FEMC14177</v>
          </cell>
          <cell r="D127" t="str">
            <v>23/01/2021</v>
          </cell>
          <cell r="E127">
            <v>44235</v>
          </cell>
          <cell r="F127">
            <v>0</v>
          </cell>
          <cell r="G127">
            <v>1141500</v>
          </cell>
          <cell r="H127">
            <v>0</v>
          </cell>
          <cell r="I127">
            <v>0</v>
          </cell>
          <cell r="J127">
            <v>1141500</v>
          </cell>
          <cell r="K127">
            <v>342</v>
          </cell>
          <cell r="L127" t="str">
            <v>FEMC14177</v>
          </cell>
          <cell r="M127">
            <v>1141500</v>
          </cell>
          <cell r="N127">
            <v>0</v>
          </cell>
          <cell r="O127">
            <v>0</v>
          </cell>
          <cell r="P127">
            <v>1141500</v>
          </cell>
          <cell r="Q127" t="str">
            <v>FACTURA DEVUELTA</v>
          </cell>
          <cell r="Y127">
            <v>14177</v>
          </cell>
          <cell r="Z127">
            <v>0</v>
          </cell>
          <cell r="AA127">
            <v>0</v>
          </cell>
        </row>
        <row r="128">
          <cell r="B128">
            <v>14892</v>
          </cell>
          <cell r="C128" t="str">
            <v>FEMC14892</v>
          </cell>
          <cell r="D128" t="str">
            <v>29/01/2021</v>
          </cell>
          <cell r="E128">
            <v>44235</v>
          </cell>
          <cell r="F128">
            <v>0</v>
          </cell>
          <cell r="G128">
            <v>40200</v>
          </cell>
          <cell r="H128">
            <v>0</v>
          </cell>
          <cell r="I128">
            <v>0</v>
          </cell>
          <cell r="J128">
            <v>40200</v>
          </cell>
          <cell r="K128">
            <v>336</v>
          </cell>
          <cell r="L128" t="str">
            <v>FEMC14892</v>
          </cell>
          <cell r="M128">
            <v>40200</v>
          </cell>
          <cell r="N128">
            <v>0</v>
          </cell>
          <cell r="O128">
            <v>0</v>
          </cell>
          <cell r="P128">
            <v>40200</v>
          </cell>
          <cell r="Q128" t="str">
            <v>FACTURA DEVUELTA</v>
          </cell>
          <cell r="Y128">
            <v>14892</v>
          </cell>
          <cell r="Z128">
            <v>0</v>
          </cell>
          <cell r="AA128">
            <v>0</v>
          </cell>
        </row>
        <row r="129">
          <cell r="B129">
            <v>14913</v>
          </cell>
          <cell r="C129" t="str">
            <v>FEMC14913</v>
          </cell>
          <cell r="D129" t="str">
            <v>29/01/2021</v>
          </cell>
          <cell r="E129">
            <v>44235</v>
          </cell>
          <cell r="F129">
            <v>0</v>
          </cell>
          <cell r="G129">
            <v>611700</v>
          </cell>
          <cell r="H129">
            <v>0</v>
          </cell>
          <cell r="I129">
            <v>0</v>
          </cell>
          <cell r="J129">
            <v>611700</v>
          </cell>
          <cell r="K129">
            <v>336</v>
          </cell>
          <cell r="L129" t="str">
            <v>FEMC14913</v>
          </cell>
          <cell r="M129">
            <v>611700</v>
          </cell>
          <cell r="N129">
            <v>0</v>
          </cell>
          <cell r="O129">
            <v>0</v>
          </cell>
          <cell r="P129">
            <v>611700</v>
          </cell>
          <cell r="Q129" t="str">
            <v>FACTURA DEVUELTA</v>
          </cell>
          <cell r="Y129">
            <v>14913</v>
          </cell>
          <cell r="Z129">
            <v>0</v>
          </cell>
          <cell r="AA129">
            <v>0</v>
          </cell>
        </row>
        <row r="130">
          <cell r="B130">
            <v>14901</v>
          </cell>
          <cell r="C130" t="str">
            <v>FEMC14901</v>
          </cell>
          <cell r="D130" t="str">
            <v>29/01/2021</v>
          </cell>
          <cell r="E130">
            <v>44235</v>
          </cell>
          <cell r="F130">
            <v>0</v>
          </cell>
          <cell r="G130">
            <v>40200</v>
          </cell>
          <cell r="H130">
            <v>0</v>
          </cell>
          <cell r="I130">
            <v>0</v>
          </cell>
          <cell r="J130">
            <v>40200</v>
          </cell>
          <cell r="K130">
            <v>336</v>
          </cell>
          <cell r="L130" t="str">
            <v>FEMC14901</v>
          </cell>
          <cell r="M130">
            <v>40200</v>
          </cell>
          <cell r="N130">
            <v>0</v>
          </cell>
          <cell r="O130">
            <v>0</v>
          </cell>
          <cell r="P130">
            <v>40200</v>
          </cell>
          <cell r="Q130" t="str">
            <v>FACTURA DEVUELTA</v>
          </cell>
          <cell r="Y130">
            <v>14901</v>
          </cell>
          <cell r="Z130">
            <v>0</v>
          </cell>
          <cell r="AA130">
            <v>0</v>
          </cell>
        </row>
        <row r="131">
          <cell r="B131">
            <v>15057</v>
          </cell>
          <cell r="C131" t="str">
            <v>FEMC15057</v>
          </cell>
          <cell r="D131" t="str">
            <v>29/01/2021</v>
          </cell>
          <cell r="E131">
            <v>44235</v>
          </cell>
          <cell r="F131">
            <v>0</v>
          </cell>
          <cell r="G131">
            <v>372600</v>
          </cell>
          <cell r="H131">
            <v>0</v>
          </cell>
          <cell r="I131">
            <v>0</v>
          </cell>
          <cell r="J131">
            <v>372600</v>
          </cell>
          <cell r="K131">
            <v>336</v>
          </cell>
          <cell r="L131" t="str">
            <v>FEMC15057</v>
          </cell>
          <cell r="M131">
            <v>372600</v>
          </cell>
          <cell r="N131">
            <v>0</v>
          </cell>
          <cell r="O131">
            <v>0</v>
          </cell>
          <cell r="P131">
            <v>372600</v>
          </cell>
          <cell r="Q131" t="str">
            <v>FACTURA DEVUELTA</v>
          </cell>
          <cell r="Y131">
            <v>15057</v>
          </cell>
          <cell r="Z131">
            <v>0</v>
          </cell>
          <cell r="AA131">
            <v>0</v>
          </cell>
        </row>
        <row r="132">
          <cell r="B132">
            <v>14910</v>
          </cell>
          <cell r="C132" t="str">
            <v>FEMC14910</v>
          </cell>
          <cell r="D132" t="str">
            <v>29/01/2021</v>
          </cell>
          <cell r="E132">
            <v>44235</v>
          </cell>
          <cell r="F132">
            <v>0</v>
          </cell>
          <cell r="G132">
            <v>611700</v>
          </cell>
          <cell r="H132">
            <v>0</v>
          </cell>
          <cell r="I132">
            <v>0</v>
          </cell>
          <cell r="J132">
            <v>611700</v>
          </cell>
          <cell r="K132">
            <v>336</v>
          </cell>
          <cell r="L132" t="str">
            <v>FEMC14910</v>
          </cell>
          <cell r="M132">
            <v>611700</v>
          </cell>
          <cell r="N132">
            <v>0</v>
          </cell>
          <cell r="O132">
            <v>0</v>
          </cell>
          <cell r="P132">
            <v>611700</v>
          </cell>
          <cell r="Q132" t="str">
            <v>FACTURA DEVUELTA</v>
          </cell>
          <cell r="Y132">
            <v>14910</v>
          </cell>
          <cell r="Z132">
            <v>0</v>
          </cell>
          <cell r="AA132">
            <v>0</v>
          </cell>
        </row>
        <row r="133">
          <cell r="B133">
            <v>15045</v>
          </cell>
          <cell r="C133" t="str">
            <v>FEMC15045</v>
          </cell>
          <cell r="D133" t="str">
            <v>29/01/2021</v>
          </cell>
          <cell r="E133">
            <v>44235</v>
          </cell>
          <cell r="F133">
            <v>0</v>
          </cell>
          <cell r="G133">
            <v>659000</v>
          </cell>
          <cell r="H133">
            <v>0</v>
          </cell>
          <cell r="I133">
            <v>0</v>
          </cell>
          <cell r="J133">
            <v>659000</v>
          </cell>
          <cell r="K133">
            <v>336</v>
          </cell>
          <cell r="L133" t="str">
            <v>FEMC15045</v>
          </cell>
          <cell r="M133">
            <v>659000</v>
          </cell>
          <cell r="N133">
            <v>0</v>
          </cell>
          <cell r="O133">
            <v>0</v>
          </cell>
          <cell r="P133">
            <v>659000</v>
          </cell>
          <cell r="Q133" t="str">
            <v>FACTURA DEVUELTA</v>
          </cell>
          <cell r="Y133">
            <v>15045</v>
          </cell>
          <cell r="Z133">
            <v>0</v>
          </cell>
          <cell r="AA133">
            <v>0</v>
          </cell>
        </row>
        <row r="134">
          <cell r="B134">
            <v>14937</v>
          </cell>
          <cell r="C134" t="str">
            <v>FEMC14937</v>
          </cell>
          <cell r="D134" t="str">
            <v>29/01/2021</v>
          </cell>
          <cell r="E134">
            <v>44235</v>
          </cell>
          <cell r="F134">
            <v>0</v>
          </cell>
          <cell r="G134">
            <v>7716200</v>
          </cell>
          <cell r="H134">
            <v>0</v>
          </cell>
          <cell r="I134">
            <v>0</v>
          </cell>
          <cell r="J134">
            <v>7716200</v>
          </cell>
          <cell r="K134">
            <v>336</v>
          </cell>
          <cell r="L134" t="str">
            <v>FEMC14937</v>
          </cell>
          <cell r="M134">
            <v>7716200</v>
          </cell>
          <cell r="N134">
            <v>0</v>
          </cell>
          <cell r="O134">
            <v>0</v>
          </cell>
          <cell r="P134">
            <v>7716200</v>
          </cell>
          <cell r="Q134" t="str">
            <v>FACTURA DEVUELTA</v>
          </cell>
          <cell r="Y134">
            <v>14937</v>
          </cell>
          <cell r="Z134">
            <v>0</v>
          </cell>
          <cell r="AA134">
            <v>0</v>
          </cell>
        </row>
        <row r="135">
          <cell r="B135">
            <v>14969</v>
          </cell>
          <cell r="C135" t="str">
            <v>FEMC14969</v>
          </cell>
          <cell r="D135" t="str">
            <v>29/01/2021</v>
          </cell>
          <cell r="E135">
            <v>44235</v>
          </cell>
          <cell r="F135">
            <v>0</v>
          </cell>
          <cell r="G135">
            <v>1269700</v>
          </cell>
          <cell r="H135">
            <v>0</v>
          </cell>
          <cell r="I135">
            <v>0</v>
          </cell>
          <cell r="J135">
            <v>1269700</v>
          </cell>
          <cell r="K135">
            <v>336</v>
          </cell>
          <cell r="L135" t="str">
            <v>FEMC14969</v>
          </cell>
          <cell r="M135">
            <v>1269700</v>
          </cell>
          <cell r="N135">
            <v>0</v>
          </cell>
          <cell r="O135">
            <v>0</v>
          </cell>
          <cell r="P135">
            <v>1269700</v>
          </cell>
          <cell r="Q135" t="str">
            <v>FACTURA DEVUELTA</v>
          </cell>
          <cell r="Y135">
            <v>14969</v>
          </cell>
          <cell r="Z135">
            <v>0</v>
          </cell>
          <cell r="AA135">
            <v>0</v>
          </cell>
        </row>
        <row r="136">
          <cell r="B136">
            <v>15018</v>
          </cell>
          <cell r="C136" t="str">
            <v>FEMC15018</v>
          </cell>
          <cell r="D136" t="str">
            <v>29/01/2021</v>
          </cell>
          <cell r="E136">
            <v>44235</v>
          </cell>
          <cell r="F136">
            <v>0</v>
          </cell>
          <cell r="G136">
            <v>40200</v>
          </cell>
          <cell r="H136">
            <v>0</v>
          </cell>
          <cell r="I136">
            <v>0</v>
          </cell>
          <cell r="J136">
            <v>40200</v>
          </cell>
          <cell r="K136">
            <v>336</v>
          </cell>
          <cell r="L136" t="str">
            <v>FEMC15018</v>
          </cell>
          <cell r="M136">
            <v>40200</v>
          </cell>
          <cell r="N136">
            <v>0</v>
          </cell>
          <cell r="O136">
            <v>0</v>
          </cell>
          <cell r="P136">
            <v>40200</v>
          </cell>
          <cell r="Q136" t="str">
            <v>FACTURA DEVUELTA</v>
          </cell>
          <cell r="Y136">
            <v>15018</v>
          </cell>
          <cell r="Z136">
            <v>0</v>
          </cell>
          <cell r="AA136">
            <v>0</v>
          </cell>
        </row>
        <row r="137">
          <cell r="B137">
            <v>15039</v>
          </cell>
          <cell r="C137" t="str">
            <v>FEMC15039</v>
          </cell>
          <cell r="D137" t="str">
            <v>29/01/2021</v>
          </cell>
          <cell r="E137">
            <v>44235</v>
          </cell>
          <cell r="F137">
            <v>0</v>
          </cell>
          <cell r="G137">
            <v>898900</v>
          </cell>
          <cell r="H137">
            <v>0</v>
          </cell>
          <cell r="I137">
            <v>0</v>
          </cell>
          <cell r="J137">
            <v>898900</v>
          </cell>
          <cell r="K137">
            <v>336</v>
          </cell>
          <cell r="L137" t="str">
            <v>FEMC15039</v>
          </cell>
          <cell r="M137">
            <v>898900</v>
          </cell>
          <cell r="N137">
            <v>0</v>
          </cell>
          <cell r="O137">
            <v>0</v>
          </cell>
          <cell r="P137">
            <v>898900</v>
          </cell>
          <cell r="Q137" t="str">
            <v>FACTURA DEVUELTA</v>
          </cell>
          <cell r="Y137">
            <v>15039</v>
          </cell>
          <cell r="Z137">
            <v>0</v>
          </cell>
          <cell r="AA137">
            <v>0</v>
          </cell>
        </row>
        <row r="138">
          <cell r="B138">
            <v>14889</v>
          </cell>
          <cell r="C138" t="str">
            <v>FEMC14889</v>
          </cell>
          <cell r="D138" t="str">
            <v>29/01/2021</v>
          </cell>
          <cell r="E138">
            <v>44235</v>
          </cell>
          <cell r="F138">
            <v>0</v>
          </cell>
          <cell r="G138">
            <v>885300</v>
          </cell>
          <cell r="H138">
            <v>0</v>
          </cell>
          <cell r="I138">
            <v>0</v>
          </cell>
          <cell r="J138">
            <v>885300</v>
          </cell>
          <cell r="K138">
            <v>336</v>
          </cell>
          <cell r="L138" t="str">
            <v>FEMC14889</v>
          </cell>
          <cell r="M138">
            <v>885300</v>
          </cell>
          <cell r="N138">
            <v>0</v>
          </cell>
          <cell r="O138">
            <v>0</v>
          </cell>
          <cell r="P138">
            <v>885300</v>
          </cell>
          <cell r="Q138" t="str">
            <v>FACTURA DEVUELTA</v>
          </cell>
          <cell r="Y138">
            <v>14889</v>
          </cell>
          <cell r="Z138">
            <v>0</v>
          </cell>
          <cell r="AA138">
            <v>0</v>
          </cell>
        </row>
        <row r="139">
          <cell r="B139">
            <v>14973</v>
          </cell>
          <cell r="C139" t="str">
            <v>FEMC14973</v>
          </cell>
          <cell r="D139" t="str">
            <v>29/01/2021</v>
          </cell>
          <cell r="E139">
            <v>44235</v>
          </cell>
          <cell r="F139">
            <v>0</v>
          </cell>
          <cell r="G139">
            <v>10927426</v>
          </cell>
          <cell r="H139">
            <v>0</v>
          </cell>
          <cell r="I139">
            <v>0</v>
          </cell>
          <cell r="J139" t="str">
            <v xml:space="preserve">        </v>
          </cell>
          <cell r="K139">
            <v>336</v>
          </cell>
          <cell r="L139" t="str">
            <v>FEMC14973</v>
          </cell>
          <cell r="M139">
            <v>10927426</v>
          </cell>
          <cell r="N139">
            <v>0</v>
          </cell>
          <cell r="O139">
            <v>9524526</v>
          </cell>
          <cell r="P139">
            <v>1402900</v>
          </cell>
          <cell r="Q139" t="str">
            <v>FACTURA CANCELADA Y GLOSA POR CONCILIAR</v>
          </cell>
          <cell r="Y139">
            <v>14973</v>
          </cell>
          <cell r="Z139">
            <v>9524526</v>
          </cell>
          <cell r="AA139">
            <v>1402900</v>
          </cell>
        </row>
        <row r="140">
          <cell r="B140">
            <v>14900</v>
          </cell>
          <cell r="C140" t="str">
            <v>FEMC14900</v>
          </cell>
          <cell r="D140" t="str">
            <v>29/01/2021</v>
          </cell>
          <cell r="E140">
            <v>44235</v>
          </cell>
          <cell r="F140">
            <v>0</v>
          </cell>
          <cell r="G140">
            <v>815800</v>
          </cell>
          <cell r="H140">
            <v>0</v>
          </cell>
          <cell r="I140">
            <v>0</v>
          </cell>
          <cell r="J140">
            <v>815800</v>
          </cell>
          <cell r="K140">
            <v>336</v>
          </cell>
          <cell r="L140" t="str">
            <v>FEMC14900</v>
          </cell>
          <cell r="M140">
            <v>815800</v>
          </cell>
          <cell r="N140">
            <v>0</v>
          </cell>
          <cell r="O140">
            <v>0</v>
          </cell>
          <cell r="P140">
            <v>815800</v>
          </cell>
          <cell r="Q140" t="str">
            <v>FACTURA DEVUELTA</v>
          </cell>
          <cell r="Y140">
            <v>14900</v>
          </cell>
          <cell r="Z140">
            <v>0</v>
          </cell>
          <cell r="AA140">
            <v>0</v>
          </cell>
        </row>
        <row r="141">
          <cell r="B141">
            <v>15025</v>
          </cell>
          <cell r="C141" t="str">
            <v>FEMC15025</v>
          </cell>
          <cell r="D141" t="str">
            <v>29/01/2021</v>
          </cell>
          <cell r="E141">
            <v>44235</v>
          </cell>
          <cell r="F141">
            <v>0</v>
          </cell>
          <cell r="G141">
            <v>802200</v>
          </cell>
          <cell r="H141">
            <v>0</v>
          </cell>
          <cell r="I141">
            <v>0</v>
          </cell>
          <cell r="J141">
            <v>802200</v>
          </cell>
          <cell r="K141">
            <v>336</v>
          </cell>
          <cell r="L141" t="str">
            <v>FEMC15025</v>
          </cell>
          <cell r="M141">
            <v>802200</v>
          </cell>
          <cell r="N141">
            <v>0</v>
          </cell>
          <cell r="O141">
            <v>0</v>
          </cell>
          <cell r="P141">
            <v>802200</v>
          </cell>
          <cell r="Q141" t="str">
            <v>FACTURA DEVUELTA</v>
          </cell>
          <cell r="Y141">
            <v>15025</v>
          </cell>
          <cell r="Z141">
            <v>0</v>
          </cell>
          <cell r="AA141">
            <v>0</v>
          </cell>
        </row>
        <row r="142">
          <cell r="B142">
            <v>15012</v>
          </cell>
          <cell r="C142" t="str">
            <v>FEMC15012</v>
          </cell>
          <cell r="D142" t="str">
            <v>29/01/2021</v>
          </cell>
          <cell r="E142">
            <v>44235</v>
          </cell>
          <cell r="F142">
            <v>0</v>
          </cell>
          <cell r="G142">
            <v>594200</v>
          </cell>
          <cell r="H142">
            <v>0</v>
          </cell>
          <cell r="I142">
            <v>0</v>
          </cell>
          <cell r="J142">
            <v>594200</v>
          </cell>
          <cell r="K142">
            <v>336</v>
          </cell>
          <cell r="L142" t="str">
            <v>FEMC15012</v>
          </cell>
          <cell r="M142">
            <v>594200</v>
          </cell>
          <cell r="N142">
            <v>0</v>
          </cell>
          <cell r="O142">
            <v>0</v>
          </cell>
          <cell r="P142">
            <v>594200</v>
          </cell>
          <cell r="Q142" t="str">
            <v>FACTURA DEVUELTA</v>
          </cell>
          <cell r="Y142">
            <v>15012</v>
          </cell>
          <cell r="Z142">
            <v>0</v>
          </cell>
          <cell r="AA142">
            <v>0</v>
          </cell>
        </row>
        <row r="143">
          <cell r="B143">
            <v>15038</v>
          </cell>
          <cell r="C143" t="str">
            <v>FEMC15038</v>
          </cell>
          <cell r="D143" t="str">
            <v>29/01/2021</v>
          </cell>
          <cell r="E143">
            <v>44235</v>
          </cell>
          <cell r="F143">
            <v>0</v>
          </cell>
          <cell r="G143">
            <v>40200</v>
          </cell>
          <cell r="H143">
            <v>0</v>
          </cell>
          <cell r="I143">
            <v>0</v>
          </cell>
          <cell r="J143">
            <v>40200</v>
          </cell>
          <cell r="K143">
            <v>336</v>
          </cell>
          <cell r="L143" t="str">
            <v>FEMC15038</v>
          </cell>
          <cell r="M143">
            <v>40200</v>
          </cell>
          <cell r="N143">
            <v>0</v>
          </cell>
          <cell r="O143">
            <v>0</v>
          </cell>
          <cell r="P143">
            <v>40200</v>
          </cell>
          <cell r="Q143" t="str">
            <v>FACTURA DEVUELTA</v>
          </cell>
          <cell r="Y143">
            <v>15038</v>
          </cell>
          <cell r="Z143">
            <v>0</v>
          </cell>
          <cell r="AA143">
            <v>0</v>
          </cell>
        </row>
        <row r="144">
          <cell r="B144">
            <v>16341</v>
          </cell>
          <cell r="C144" t="str">
            <v>FEMC16341</v>
          </cell>
          <cell r="D144" t="str">
            <v>10/02/2021</v>
          </cell>
          <cell r="E144">
            <v>44270</v>
          </cell>
          <cell r="F144">
            <v>0</v>
          </cell>
          <cell r="G144">
            <v>1269700</v>
          </cell>
          <cell r="H144">
            <v>0</v>
          </cell>
          <cell r="I144">
            <v>0</v>
          </cell>
          <cell r="J144">
            <v>1269700</v>
          </cell>
          <cell r="K144">
            <v>324</v>
          </cell>
          <cell r="L144" t="str">
            <v>FEMC16341</v>
          </cell>
          <cell r="M144">
            <v>1269700</v>
          </cell>
          <cell r="N144">
            <v>0</v>
          </cell>
          <cell r="O144">
            <v>0</v>
          </cell>
          <cell r="P144">
            <v>1269700</v>
          </cell>
          <cell r="Q144" t="str">
            <v>FACTURA DEVUELTA</v>
          </cell>
          <cell r="Y144">
            <v>16341</v>
          </cell>
          <cell r="Z144">
            <v>0</v>
          </cell>
          <cell r="AA144">
            <v>0</v>
          </cell>
        </row>
        <row r="145">
          <cell r="B145">
            <v>16995</v>
          </cell>
          <cell r="C145" t="str">
            <v>FEMC16995</v>
          </cell>
          <cell r="D145" t="str">
            <v>16/02/2021</v>
          </cell>
          <cell r="E145">
            <v>44270</v>
          </cell>
          <cell r="F145">
            <v>0</v>
          </cell>
          <cell r="G145">
            <v>814000</v>
          </cell>
          <cell r="H145">
            <v>0</v>
          </cell>
          <cell r="I145">
            <v>0</v>
          </cell>
          <cell r="J145">
            <v>814000</v>
          </cell>
          <cell r="K145">
            <v>318</v>
          </cell>
          <cell r="L145" t="str">
            <v>FEMC16995</v>
          </cell>
          <cell r="M145">
            <v>814000</v>
          </cell>
          <cell r="N145">
            <v>0</v>
          </cell>
          <cell r="O145">
            <v>0</v>
          </cell>
          <cell r="P145">
            <v>814000</v>
          </cell>
          <cell r="Q145" t="str">
            <v>FACTURA DEVUELTA</v>
          </cell>
          <cell r="Y145">
            <v>16995</v>
          </cell>
          <cell r="Z145">
            <v>0</v>
          </cell>
          <cell r="AA145">
            <v>0</v>
          </cell>
        </row>
        <row r="146">
          <cell r="B146">
            <v>16996</v>
          </cell>
          <cell r="C146" t="str">
            <v>FEMC16996</v>
          </cell>
          <cell r="D146" t="str">
            <v>16/02/2021</v>
          </cell>
          <cell r="E146">
            <v>44270</v>
          </cell>
          <cell r="F146">
            <v>0</v>
          </cell>
          <cell r="G146">
            <v>537000</v>
          </cell>
          <cell r="H146">
            <v>0</v>
          </cell>
          <cell r="I146">
            <v>0</v>
          </cell>
          <cell r="J146">
            <v>537000</v>
          </cell>
          <cell r="K146">
            <v>318</v>
          </cell>
          <cell r="L146" t="str">
            <v>FEMC16996</v>
          </cell>
          <cell r="M146">
            <v>537000</v>
          </cell>
          <cell r="N146">
            <v>0</v>
          </cell>
          <cell r="O146">
            <v>0</v>
          </cell>
          <cell r="P146">
            <v>537000</v>
          </cell>
          <cell r="Q146" t="str">
            <v>FACTURA DEVUELTA</v>
          </cell>
          <cell r="Y146">
            <v>16996</v>
          </cell>
          <cell r="Z146">
            <v>0</v>
          </cell>
          <cell r="AA146">
            <v>0</v>
          </cell>
        </row>
        <row r="147">
          <cell r="B147">
            <v>16999</v>
          </cell>
          <cell r="C147" t="str">
            <v>FEMC16999</v>
          </cell>
          <cell r="D147" t="str">
            <v>16/02/2021</v>
          </cell>
          <cell r="E147">
            <v>44270</v>
          </cell>
          <cell r="F147">
            <v>0</v>
          </cell>
          <cell r="G147">
            <v>40200</v>
          </cell>
          <cell r="H147">
            <v>0</v>
          </cell>
          <cell r="I147">
            <v>0</v>
          </cell>
          <cell r="J147">
            <v>40200</v>
          </cell>
          <cell r="K147">
            <v>318</v>
          </cell>
          <cell r="L147" t="str">
            <v>FEMC16999</v>
          </cell>
          <cell r="M147">
            <v>40200</v>
          </cell>
          <cell r="N147">
            <v>0</v>
          </cell>
          <cell r="O147">
            <v>0</v>
          </cell>
          <cell r="P147">
            <v>40200</v>
          </cell>
          <cell r="Q147" t="str">
            <v>FACTURA DEVUELTA</v>
          </cell>
          <cell r="Y147">
            <v>16999</v>
          </cell>
          <cell r="Z147">
            <v>0</v>
          </cell>
          <cell r="AA147">
            <v>0</v>
          </cell>
        </row>
        <row r="148">
          <cell r="B148">
            <v>17002</v>
          </cell>
          <cell r="C148" t="str">
            <v>FEMC17002</v>
          </cell>
          <cell r="D148" t="str">
            <v>16/02/2021</v>
          </cell>
          <cell r="E148">
            <v>44270</v>
          </cell>
          <cell r="F148">
            <v>0</v>
          </cell>
          <cell r="G148">
            <v>40200</v>
          </cell>
          <cell r="H148">
            <v>0</v>
          </cell>
          <cell r="I148">
            <v>0</v>
          </cell>
          <cell r="J148">
            <v>40200</v>
          </cell>
          <cell r="K148">
            <v>318</v>
          </cell>
          <cell r="L148" t="str">
            <v>FEMC17002</v>
          </cell>
          <cell r="M148">
            <v>40200</v>
          </cell>
          <cell r="N148">
            <v>0</v>
          </cell>
          <cell r="O148">
            <v>0</v>
          </cell>
          <cell r="P148">
            <v>40200</v>
          </cell>
          <cell r="Q148" t="str">
            <v>FACTURA DEVUELTA</v>
          </cell>
          <cell r="Y148">
            <v>17002</v>
          </cell>
          <cell r="Z148">
            <v>0</v>
          </cell>
          <cell r="AA148">
            <v>0</v>
          </cell>
        </row>
        <row r="149">
          <cell r="B149">
            <v>17007</v>
          </cell>
          <cell r="C149" t="str">
            <v>FEMC17007</v>
          </cell>
          <cell r="D149" t="str">
            <v>16/02/2021</v>
          </cell>
          <cell r="E149">
            <v>44270</v>
          </cell>
          <cell r="F149">
            <v>0</v>
          </cell>
          <cell r="G149">
            <v>234100</v>
          </cell>
          <cell r="H149">
            <v>0</v>
          </cell>
          <cell r="I149">
            <v>0</v>
          </cell>
          <cell r="J149">
            <v>234100</v>
          </cell>
          <cell r="K149">
            <v>318</v>
          </cell>
          <cell r="L149" t="str">
            <v>FEMC17007</v>
          </cell>
          <cell r="M149">
            <v>234100</v>
          </cell>
          <cell r="N149">
            <v>0</v>
          </cell>
          <cell r="O149">
            <v>0</v>
          </cell>
          <cell r="P149">
            <v>234100</v>
          </cell>
          <cell r="Q149" t="str">
            <v>FACTURA DEVUELTA</v>
          </cell>
          <cell r="Y149">
            <v>17007</v>
          </cell>
          <cell r="Z149">
            <v>0</v>
          </cell>
          <cell r="AA149">
            <v>0</v>
          </cell>
        </row>
        <row r="150">
          <cell r="B150">
            <v>17005</v>
          </cell>
          <cell r="C150" t="str">
            <v>FEMC17005</v>
          </cell>
          <cell r="D150" t="str">
            <v>16/02/2021</v>
          </cell>
          <cell r="E150">
            <v>44270</v>
          </cell>
          <cell r="F150">
            <v>0</v>
          </cell>
          <cell r="G150">
            <v>455700</v>
          </cell>
          <cell r="H150">
            <v>0</v>
          </cell>
          <cell r="I150">
            <v>0</v>
          </cell>
          <cell r="J150">
            <v>455700</v>
          </cell>
          <cell r="K150">
            <v>318</v>
          </cell>
          <cell r="L150" t="str">
            <v>FEMC17005</v>
          </cell>
          <cell r="M150">
            <v>455700</v>
          </cell>
          <cell r="N150">
            <v>0</v>
          </cell>
          <cell r="O150">
            <v>0</v>
          </cell>
          <cell r="P150">
            <v>455700</v>
          </cell>
          <cell r="Q150" t="str">
            <v>FACTURA DEVUELTA</v>
          </cell>
          <cell r="Y150">
            <v>17005</v>
          </cell>
          <cell r="Z150">
            <v>0</v>
          </cell>
          <cell r="AA150">
            <v>0</v>
          </cell>
        </row>
        <row r="151">
          <cell r="B151">
            <v>16998</v>
          </cell>
          <cell r="C151" t="str">
            <v>FEMC16998</v>
          </cell>
          <cell r="D151" t="str">
            <v>16/02/2021</v>
          </cell>
          <cell r="E151">
            <v>44270</v>
          </cell>
          <cell r="F151">
            <v>0</v>
          </cell>
          <cell r="G151">
            <v>277000</v>
          </cell>
          <cell r="H151">
            <v>0</v>
          </cell>
          <cell r="I151">
            <v>0</v>
          </cell>
          <cell r="J151">
            <v>277000</v>
          </cell>
          <cell r="K151">
            <v>318</v>
          </cell>
          <cell r="L151" t="str">
            <v>FEMC16998</v>
          </cell>
          <cell r="M151">
            <v>277000</v>
          </cell>
          <cell r="N151">
            <v>0</v>
          </cell>
          <cell r="O151">
            <v>0</v>
          </cell>
          <cell r="P151">
            <v>277000</v>
          </cell>
          <cell r="Q151" t="str">
            <v>FACTURA DEVUELTA</v>
          </cell>
          <cell r="Y151">
            <v>16998</v>
          </cell>
          <cell r="Z151">
            <v>0</v>
          </cell>
          <cell r="AA151">
            <v>0</v>
          </cell>
        </row>
        <row r="152">
          <cell r="B152">
            <v>17004</v>
          </cell>
          <cell r="C152" t="str">
            <v>FEMC17004</v>
          </cell>
          <cell r="D152" t="str">
            <v>16/02/2021</v>
          </cell>
          <cell r="E152">
            <v>44270</v>
          </cell>
          <cell r="F152">
            <v>0</v>
          </cell>
          <cell r="G152">
            <v>484700</v>
          </cell>
          <cell r="H152">
            <v>0</v>
          </cell>
          <cell r="I152">
            <v>0</v>
          </cell>
          <cell r="J152">
            <v>484700</v>
          </cell>
          <cell r="K152">
            <v>318</v>
          </cell>
          <cell r="L152" t="str">
            <v>FEMC17004</v>
          </cell>
          <cell r="M152">
            <v>484700</v>
          </cell>
          <cell r="N152">
            <v>0</v>
          </cell>
          <cell r="O152">
            <v>0</v>
          </cell>
          <cell r="P152">
            <v>484700</v>
          </cell>
          <cell r="Q152" t="str">
            <v>FACTURA DEVUELTA</v>
          </cell>
          <cell r="Y152">
            <v>17004</v>
          </cell>
          <cell r="Z152">
            <v>0</v>
          </cell>
          <cell r="AA152">
            <v>0</v>
          </cell>
        </row>
        <row r="153">
          <cell r="B153">
            <v>16997</v>
          </cell>
          <cell r="C153" t="str">
            <v>FEMC16997</v>
          </cell>
          <cell r="D153" t="str">
            <v>16/02/2021</v>
          </cell>
          <cell r="E153">
            <v>44270</v>
          </cell>
          <cell r="F153">
            <v>0</v>
          </cell>
          <cell r="G153">
            <v>845100</v>
          </cell>
          <cell r="H153">
            <v>0</v>
          </cell>
          <cell r="I153">
            <v>0</v>
          </cell>
          <cell r="J153">
            <v>845100</v>
          </cell>
          <cell r="K153">
            <v>318</v>
          </cell>
          <cell r="L153" t="str">
            <v>FEMC16997</v>
          </cell>
          <cell r="M153">
            <v>845100</v>
          </cell>
          <cell r="N153">
            <v>0</v>
          </cell>
          <cell r="O153">
            <v>0</v>
          </cell>
          <cell r="P153">
            <v>845100</v>
          </cell>
          <cell r="Q153" t="str">
            <v>FACTURA DEVUELTA</v>
          </cell>
          <cell r="Y153">
            <v>16997</v>
          </cell>
          <cell r="Z153">
            <v>0</v>
          </cell>
          <cell r="AA153">
            <v>0</v>
          </cell>
        </row>
        <row r="154">
          <cell r="B154">
            <v>17006</v>
          </cell>
          <cell r="C154" t="str">
            <v>FEMC17006</v>
          </cell>
          <cell r="D154" t="str">
            <v>16/02/2021</v>
          </cell>
          <cell r="E154">
            <v>44270</v>
          </cell>
          <cell r="F154">
            <v>0</v>
          </cell>
          <cell r="G154">
            <v>871200</v>
          </cell>
          <cell r="H154">
            <v>0</v>
          </cell>
          <cell r="I154">
            <v>0</v>
          </cell>
          <cell r="J154">
            <v>871200</v>
          </cell>
          <cell r="K154">
            <v>318</v>
          </cell>
          <cell r="L154" t="str">
            <v>FEMC17006</v>
          </cell>
          <cell r="M154">
            <v>871200</v>
          </cell>
          <cell r="N154">
            <v>0</v>
          </cell>
          <cell r="O154">
            <v>0</v>
          </cell>
          <cell r="P154">
            <v>871200</v>
          </cell>
          <cell r="Q154" t="str">
            <v>FACTURA DEVUELTA</v>
          </cell>
          <cell r="Y154">
            <v>17006</v>
          </cell>
          <cell r="Z154">
            <v>0</v>
          </cell>
          <cell r="AA154">
            <v>0</v>
          </cell>
        </row>
        <row r="155">
          <cell r="B155">
            <v>17001</v>
          </cell>
          <cell r="C155" t="str">
            <v>FEMC17001</v>
          </cell>
          <cell r="D155" t="str">
            <v>16/02/2021</v>
          </cell>
          <cell r="E155">
            <v>44270</v>
          </cell>
          <cell r="F155">
            <v>0</v>
          </cell>
          <cell r="G155">
            <v>997200</v>
          </cell>
          <cell r="H155">
            <v>0</v>
          </cell>
          <cell r="I155">
            <v>0</v>
          </cell>
          <cell r="J155">
            <v>997200</v>
          </cell>
          <cell r="K155">
            <v>318</v>
          </cell>
          <cell r="L155" t="str">
            <v>FEMC17001</v>
          </cell>
          <cell r="M155">
            <v>997200</v>
          </cell>
          <cell r="N155">
            <v>0</v>
          </cell>
          <cell r="O155">
            <v>0</v>
          </cell>
          <cell r="P155">
            <v>997200</v>
          </cell>
          <cell r="Q155" t="str">
            <v>FACTURA DEVUELTA</v>
          </cell>
          <cell r="Y155">
            <v>17001</v>
          </cell>
          <cell r="Z155">
            <v>0</v>
          </cell>
          <cell r="AA155">
            <v>0</v>
          </cell>
        </row>
        <row r="156">
          <cell r="B156">
            <v>17000</v>
          </cell>
          <cell r="C156" t="str">
            <v>FEMC17000</v>
          </cell>
          <cell r="D156" t="str">
            <v>16/02/2021</v>
          </cell>
          <cell r="E156">
            <v>44270</v>
          </cell>
          <cell r="F156">
            <v>0</v>
          </cell>
          <cell r="G156">
            <v>40200</v>
          </cell>
          <cell r="H156">
            <v>0</v>
          </cell>
          <cell r="I156">
            <v>0</v>
          </cell>
          <cell r="J156">
            <v>40200</v>
          </cell>
          <cell r="K156">
            <v>318</v>
          </cell>
          <cell r="L156" t="str">
            <v>FEMC17000</v>
          </cell>
          <cell r="M156">
            <v>40200</v>
          </cell>
          <cell r="N156">
            <v>0</v>
          </cell>
          <cell r="O156">
            <v>0</v>
          </cell>
          <cell r="P156">
            <v>40200</v>
          </cell>
          <cell r="Q156" t="str">
            <v>FACTURA DEVUELTA</v>
          </cell>
          <cell r="Y156">
            <v>17000</v>
          </cell>
          <cell r="Z156">
            <v>0</v>
          </cell>
          <cell r="AA156">
            <v>0</v>
          </cell>
        </row>
        <row r="157">
          <cell r="B157">
            <v>17222</v>
          </cell>
          <cell r="C157" t="str">
            <v>FEMC17222</v>
          </cell>
          <cell r="D157" t="str">
            <v>17/02/2021</v>
          </cell>
          <cell r="E157">
            <v>44270</v>
          </cell>
          <cell r="F157">
            <v>0</v>
          </cell>
          <cell r="G157">
            <v>40200</v>
          </cell>
          <cell r="H157">
            <v>0</v>
          </cell>
          <cell r="I157">
            <v>0</v>
          </cell>
          <cell r="J157">
            <v>40200</v>
          </cell>
          <cell r="K157">
            <v>317</v>
          </cell>
          <cell r="L157" t="str">
            <v>FEMC17222</v>
          </cell>
          <cell r="M157">
            <v>40200</v>
          </cell>
          <cell r="N157">
            <v>0</v>
          </cell>
          <cell r="O157">
            <v>0</v>
          </cell>
          <cell r="P157">
            <v>40200</v>
          </cell>
          <cell r="Q157" t="str">
            <v>FACTURA DEVUELTA</v>
          </cell>
          <cell r="Y157">
            <v>17222</v>
          </cell>
          <cell r="Z157">
            <v>0</v>
          </cell>
          <cell r="AA157">
            <v>0</v>
          </cell>
        </row>
        <row r="158">
          <cell r="B158">
            <v>19455</v>
          </cell>
          <cell r="C158" t="str">
            <v>FEMC19455</v>
          </cell>
          <cell r="D158" t="str">
            <v>27/02/2021</v>
          </cell>
          <cell r="E158">
            <v>44270</v>
          </cell>
          <cell r="F158">
            <v>0</v>
          </cell>
          <cell r="G158">
            <v>40200</v>
          </cell>
          <cell r="H158">
            <v>0</v>
          </cell>
          <cell r="I158">
            <v>0</v>
          </cell>
          <cell r="J158">
            <v>40200</v>
          </cell>
          <cell r="K158">
            <v>307</v>
          </cell>
          <cell r="L158" t="str">
            <v>FEMC19455</v>
          </cell>
          <cell r="M158">
            <v>40200</v>
          </cell>
          <cell r="N158">
            <v>0</v>
          </cell>
          <cell r="O158">
            <v>0</v>
          </cell>
          <cell r="P158">
            <v>40200</v>
          </cell>
          <cell r="Q158" t="str">
            <v>FACTURA DEVUELTA</v>
          </cell>
          <cell r="Y158">
            <v>19455</v>
          </cell>
          <cell r="Z158">
            <v>0</v>
          </cell>
          <cell r="AA158">
            <v>0</v>
          </cell>
        </row>
        <row r="159">
          <cell r="B159">
            <v>19626</v>
          </cell>
          <cell r="C159" t="str">
            <v>FEMC19626</v>
          </cell>
          <cell r="D159" t="str">
            <v>27/02/2021</v>
          </cell>
          <cell r="E159">
            <v>44270</v>
          </cell>
          <cell r="F159">
            <v>0</v>
          </cell>
          <cell r="G159">
            <v>498582</v>
          </cell>
          <cell r="H159">
            <v>0</v>
          </cell>
          <cell r="I159">
            <v>0</v>
          </cell>
          <cell r="J159">
            <v>498582</v>
          </cell>
          <cell r="K159">
            <v>307</v>
          </cell>
          <cell r="L159" t="str">
            <v>FEMC19626</v>
          </cell>
          <cell r="M159">
            <v>498582</v>
          </cell>
          <cell r="N159">
            <v>0</v>
          </cell>
          <cell r="O159">
            <v>0</v>
          </cell>
          <cell r="P159">
            <v>498582</v>
          </cell>
          <cell r="Q159" t="str">
            <v>FACTURA DEVUELTA</v>
          </cell>
          <cell r="Y159">
            <v>19626</v>
          </cell>
          <cell r="Z159">
            <v>0</v>
          </cell>
          <cell r="AA159">
            <v>0</v>
          </cell>
        </row>
        <row r="160">
          <cell r="B160">
            <v>19371</v>
          </cell>
          <cell r="C160" t="str">
            <v>FEMC19371</v>
          </cell>
          <cell r="D160" t="str">
            <v>27/02/2021</v>
          </cell>
          <cell r="E160">
            <v>44270</v>
          </cell>
          <cell r="F160">
            <v>0</v>
          </cell>
          <cell r="G160">
            <v>40200</v>
          </cell>
          <cell r="H160">
            <v>0</v>
          </cell>
          <cell r="I160">
            <v>0</v>
          </cell>
          <cell r="J160">
            <v>40200</v>
          </cell>
          <cell r="K160">
            <v>307</v>
          </cell>
          <cell r="L160" t="str">
            <v>FEMC19371</v>
          </cell>
          <cell r="M160">
            <v>40200</v>
          </cell>
          <cell r="N160">
            <v>0</v>
          </cell>
          <cell r="O160">
            <v>0</v>
          </cell>
          <cell r="P160">
            <v>40200</v>
          </cell>
          <cell r="Q160" t="str">
            <v>FACTURA DEVUELTA</v>
          </cell>
          <cell r="Y160">
            <v>19371</v>
          </cell>
          <cell r="Z160">
            <v>0</v>
          </cell>
          <cell r="AA160">
            <v>0</v>
          </cell>
        </row>
        <row r="161">
          <cell r="B161">
            <v>19424</v>
          </cell>
          <cell r="C161" t="str">
            <v>FEMC19424</v>
          </cell>
          <cell r="D161" t="str">
            <v>27/02/2021</v>
          </cell>
          <cell r="E161">
            <v>44270</v>
          </cell>
          <cell r="F161">
            <v>0</v>
          </cell>
          <cell r="G161">
            <v>40200</v>
          </cell>
          <cell r="H161">
            <v>0</v>
          </cell>
          <cell r="I161">
            <v>0</v>
          </cell>
          <cell r="J161">
            <v>40200</v>
          </cell>
          <cell r="K161">
            <v>307</v>
          </cell>
          <cell r="L161" t="str">
            <v>FEMC19424</v>
          </cell>
          <cell r="M161">
            <v>40200</v>
          </cell>
          <cell r="N161">
            <v>0</v>
          </cell>
          <cell r="O161">
            <v>0</v>
          </cell>
          <cell r="P161">
            <v>40200</v>
          </cell>
          <cell r="Q161" t="str">
            <v>FACTURA DEVUELTA</v>
          </cell>
          <cell r="Y161">
            <v>19424</v>
          </cell>
          <cell r="Z161">
            <v>0</v>
          </cell>
          <cell r="AA161">
            <v>0</v>
          </cell>
        </row>
        <row r="162">
          <cell r="B162">
            <v>19318</v>
          </cell>
          <cell r="C162" t="str">
            <v>FEMC19318</v>
          </cell>
          <cell r="D162" t="str">
            <v>27/02/2021</v>
          </cell>
          <cell r="E162">
            <v>44270</v>
          </cell>
          <cell r="F162">
            <v>0</v>
          </cell>
          <cell r="G162">
            <v>885300</v>
          </cell>
          <cell r="H162">
            <v>0</v>
          </cell>
          <cell r="I162">
            <v>0</v>
          </cell>
          <cell r="J162">
            <v>885300</v>
          </cell>
          <cell r="K162">
            <v>307</v>
          </cell>
          <cell r="L162" t="str">
            <v>FEMC19318</v>
          </cell>
          <cell r="M162">
            <v>885300</v>
          </cell>
          <cell r="N162">
            <v>0</v>
          </cell>
          <cell r="O162">
            <v>0</v>
          </cell>
          <cell r="P162">
            <v>885300</v>
          </cell>
          <cell r="Q162" t="str">
            <v>FACTURA DEVUELTA</v>
          </cell>
          <cell r="Y162">
            <v>19318</v>
          </cell>
          <cell r="Z162">
            <v>0</v>
          </cell>
          <cell r="AA162">
            <v>0</v>
          </cell>
        </row>
        <row r="163">
          <cell r="B163">
            <v>19411</v>
          </cell>
          <cell r="C163" t="str">
            <v>FEMC19411</v>
          </cell>
          <cell r="D163" t="str">
            <v>27/02/2021</v>
          </cell>
          <cell r="E163">
            <v>44270</v>
          </cell>
          <cell r="F163">
            <v>0</v>
          </cell>
          <cell r="G163">
            <v>40200</v>
          </cell>
          <cell r="H163">
            <v>0</v>
          </cell>
          <cell r="I163">
            <v>0</v>
          </cell>
          <cell r="J163">
            <v>40200</v>
          </cell>
          <cell r="K163">
            <v>307</v>
          </cell>
          <cell r="L163" t="str">
            <v>FEMC19411</v>
          </cell>
          <cell r="M163">
            <v>40200</v>
          </cell>
          <cell r="N163">
            <v>0</v>
          </cell>
          <cell r="O163">
            <v>0</v>
          </cell>
          <cell r="P163">
            <v>40200</v>
          </cell>
          <cell r="Q163" t="str">
            <v>FACTURA DEVUELTA</v>
          </cell>
          <cell r="Y163">
            <v>19411</v>
          </cell>
          <cell r="Z163">
            <v>0</v>
          </cell>
          <cell r="AA163">
            <v>0</v>
          </cell>
        </row>
        <row r="164">
          <cell r="B164">
            <v>19339</v>
          </cell>
          <cell r="C164" t="str">
            <v>FEMC19339</v>
          </cell>
          <cell r="D164" t="str">
            <v>27/02/2021</v>
          </cell>
          <cell r="E164">
            <v>44270</v>
          </cell>
          <cell r="F164">
            <v>0</v>
          </cell>
          <cell r="G164">
            <v>40200</v>
          </cell>
          <cell r="H164">
            <v>0</v>
          </cell>
          <cell r="I164">
            <v>0</v>
          </cell>
          <cell r="J164">
            <v>40200</v>
          </cell>
          <cell r="K164">
            <v>307</v>
          </cell>
          <cell r="L164" t="str">
            <v>FEMC19339</v>
          </cell>
          <cell r="M164">
            <v>40200</v>
          </cell>
          <cell r="N164">
            <v>0</v>
          </cell>
          <cell r="O164">
            <v>0</v>
          </cell>
          <cell r="P164">
            <v>40200</v>
          </cell>
          <cell r="Q164" t="str">
            <v>FACTURA DEVUELTA</v>
          </cell>
          <cell r="Y164">
            <v>19339</v>
          </cell>
          <cell r="Z164">
            <v>0</v>
          </cell>
          <cell r="AA164">
            <v>0</v>
          </cell>
        </row>
        <row r="165">
          <cell r="B165">
            <v>19417</v>
          </cell>
          <cell r="C165" t="str">
            <v>FEMC19417</v>
          </cell>
          <cell r="D165" t="str">
            <v>27/02/2021</v>
          </cell>
          <cell r="E165">
            <v>44270</v>
          </cell>
          <cell r="F165">
            <v>0</v>
          </cell>
          <cell r="G165">
            <v>151000</v>
          </cell>
          <cell r="H165">
            <v>0</v>
          </cell>
          <cell r="I165">
            <v>0</v>
          </cell>
          <cell r="J165">
            <v>151000</v>
          </cell>
          <cell r="K165">
            <v>307</v>
          </cell>
          <cell r="L165" t="str">
            <v>FEMC19417</v>
          </cell>
          <cell r="M165">
            <v>151000</v>
          </cell>
          <cell r="N165">
            <v>0</v>
          </cell>
          <cell r="O165">
            <v>0</v>
          </cell>
          <cell r="P165">
            <v>151000</v>
          </cell>
          <cell r="Q165" t="str">
            <v>FACTURA DEVUELTA</v>
          </cell>
          <cell r="Y165">
            <v>19417</v>
          </cell>
          <cell r="Z165">
            <v>0</v>
          </cell>
          <cell r="AA165">
            <v>0</v>
          </cell>
        </row>
        <row r="166">
          <cell r="B166">
            <v>19360</v>
          </cell>
          <cell r="C166" t="str">
            <v>FEMC19360</v>
          </cell>
          <cell r="D166" t="str">
            <v>27/02/2021</v>
          </cell>
          <cell r="E166">
            <v>44270</v>
          </cell>
          <cell r="F166">
            <v>0</v>
          </cell>
          <cell r="G166">
            <v>166200</v>
          </cell>
          <cell r="H166">
            <v>0</v>
          </cell>
          <cell r="I166">
            <v>0</v>
          </cell>
          <cell r="J166">
            <v>166200</v>
          </cell>
          <cell r="K166">
            <v>307</v>
          </cell>
          <cell r="L166" t="str">
            <v>FEMC19360</v>
          </cell>
          <cell r="M166">
            <v>166200</v>
          </cell>
          <cell r="N166">
            <v>0</v>
          </cell>
          <cell r="O166">
            <v>0</v>
          </cell>
          <cell r="P166">
            <v>166200</v>
          </cell>
          <cell r="Q166" t="str">
            <v>FACTURA DEVUELTA</v>
          </cell>
          <cell r="Y166">
            <v>19360</v>
          </cell>
          <cell r="Z166">
            <v>0</v>
          </cell>
          <cell r="AA166">
            <v>0</v>
          </cell>
        </row>
        <row r="167">
          <cell r="B167">
            <v>24001</v>
          </cell>
          <cell r="C167" t="str">
            <v>FEMC24001</v>
          </cell>
          <cell r="D167" t="str">
            <v>30/03/2021</v>
          </cell>
          <cell r="E167">
            <v>44305</v>
          </cell>
          <cell r="F167">
            <v>0</v>
          </cell>
          <cell r="G167">
            <v>40200</v>
          </cell>
          <cell r="H167">
            <v>0</v>
          </cell>
          <cell r="I167">
            <v>0</v>
          </cell>
          <cell r="J167">
            <v>40200</v>
          </cell>
          <cell r="K167">
            <v>276</v>
          </cell>
          <cell r="L167" t="str">
            <v>FEMC24001</v>
          </cell>
          <cell r="M167">
            <v>40200</v>
          </cell>
          <cell r="N167">
            <v>0</v>
          </cell>
          <cell r="O167">
            <v>0</v>
          </cell>
          <cell r="P167">
            <v>40200</v>
          </cell>
          <cell r="Q167" t="str">
            <v>FACTURA DEVUELTA</v>
          </cell>
          <cell r="Y167">
            <v>24001</v>
          </cell>
          <cell r="Z167">
            <v>0</v>
          </cell>
          <cell r="AA167">
            <v>0</v>
          </cell>
        </row>
        <row r="168">
          <cell r="B168">
            <v>23989</v>
          </cell>
          <cell r="C168" t="str">
            <v>FEMC23989</v>
          </cell>
          <cell r="D168" t="str">
            <v>30/03/2021</v>
          </cell>
          <cell r="E168">
            <v>44305</v>
          </cell>
          <cell r="F168">
            <v>0</v>
          </cell>
          <cell r="G168">
            <v>40200</v>
          </cell>
          <cell r="H168">
            <v>0</v>
          </cell>
          <cell r="I168">
            <v>0</v>
          </cell>
          <cell r="J168">
            <v>40200</v>
          </cell>
          <cell r="K168">
            <v>276</v>
          </cell>
          <cell r="L168" t="str">
            <v>FEMC23989</v>
          </cell>
          <cell r="M168">
            <v>40200</v>
          </cell>
          <cell r="N168">
            <v>0</v>
          </cell>
          <cell r="O168">
            <v>0</v>
          </cell>
          <cell r="P168">
            <v>40200</v>
          </cell>
          <cell r="Q168" t="str">
            <v>FACTURA DEVUELTA</v>
          </cell>
          <cell r="Y168">
            <v>23989</v>
          </cell>
          <cell r="Z168">
            <v>0</v>
          </cell>
          <cell r="AA168">
            <v>0</v>
          </cell>
        </row>
        <row r="169">
          <cell r="B169">
            <v>23985</v>
          </cell>
          <cell r="C169" t="str">
            <v>FEMC23985</v>
          </cell>
          <cell r="D169" t="str">
            <v>30/03/2021</v>
          </cell>
          <cell r="E169">
            <v>44305</v>
          </cell>
          <cell r="F169">
            <v>0</v>
          </cell>
          <cell r="G169">
            <v>722500</v>
          </cell>
          <cell r="H169">
            <v>0</v>
          </cell>
          <cell r="I169">
            <v>0</v>
          </cell>
          <cell r="J169">
            <v>722500</v>
          </cell>
          <cell r="K169">
            <v>276</v>
          </cell>
          <cell r="L169" t="str">
            <v>FEMC23985</v>
          </cell>
          <cell r="M169">
            <v>722500</v>
          </cell>
          <cell r="N169">
            <v>0</v>
          </cell>
          <cell r="O169">
            <v>0</v>
          </cell>
          <cell r="P169">
            <v>722500</v>
          </cell>
          <cell r="Q169" t="str">
            <v>FACTURA DEVUELTA</v>
          </cell>
          <cell r="Y169">
            <v>23985</v>
          </cell>
          <cell r="Z169">
            <v>0</v>
          </cell>
          <cell r="AA169">
            <v>0</v>
          </cell>
        </row>
        <row r="170">
          <cell r="B170">
            <v>24106</v>
          </cell>
          <cell r="C170" t="str">
            <v>FEMC24106</v>
          </cell>
          <cell r="D170" t="str">
            <v>31/03/2021</v>
          </cell>
          <cell r="E170">
            <v>44305</v>
          </cell>
          <cell r="F170">
            <v>0</v>
          </cell>
          <cell r="G170">
            <v>40200</v>
          </cell>
          <cell r="H170">
            <v>0</v>
          </cell>
          <cell r="I170">
            <v>0</v>
          </cell>
          <cell r="J170">
            <v>40200</v>
          </cell>
          <cell r="K170">
            <v>275</v>
          </cell>
          <cell r="L170" t="str">
            <v>FEMC24106</v>
          </cell>
          <cell r="M170">
            <v>40200</v>
          </cell>
          <cell r="N170">
            <v>0</v>
          </cell>
          <cell r="O170">
            <v>0</v>
          </cell>
          <cell r="P170">
            <v>40200</v>
          </cell>
          <cell r="Q170" t="str">
            <v>FACTURA DEVUELTA</v>
          </cell>
          <cell r="Y170">
            <v>24106</v>
          </cell>
          <cell r="Z170">
            <v>0</v>
          </cell>
          <cell r="AA170">
            <v>0</v>
          </cell>
        </row>
        <row r="171">
          <cell r="B171">
            <v>24397</v>
          </cell>
          <cell r="C171" t="str">
            <v>FEMC24397</v>
          </cell>
          <cell r="D171" t="str">
            <v>04/04/2021</v>
          </cell>
          <cell r="E171">
            <v>44327</v>
          </cell>
          <cell r="F171">
            <v>0</v>
          </cell>
          <cell r="G171">
            <v>78652</v>
          </cell>
          <cell r="H171">
            <v>0</v>
          </cell>
          <cell r="I171">
            <v>0</v>
          </cell>
          <cell r="J171">
            <v>78652</v>
          </cell>
          <cell r="K171">
            <v>271</v>
          </cell>
          <cell r="L171" t="str">
            <v>FEMC24397</v>
          </cell>
          <cell r="M171">
            <v>78652</v>
          </cell>
          <cell r="N171">
            <v>0</v>
          </cell>
          <cell r="O171">
            <v>0</v>
          </cell>
          <cell r="P171">
            <v>78652</v>
          </cell>
          <cell r="Q171" t="str">
            <v xml:space="preserve">FACTURA PENDIENTE DE PROGRMACIÓN DE PAGO </v>
          </cell>
          <cell r="Y171">
            <v>24397</v>
          </cell>
          <cell r="Z171">
            <v>78652</v>
          </cell>
          <cell r="AA171">
            <v>0</v>
          </cell>
        </row>
        <row r="172">
          <cell r="B172">
            <v>26191</v>
          </cell>
          <cell r="C172" t="str">
            <v>FEMC26191</v>
          </cell>
          <cell r="D172" t="str">
            <v>19/04/2021</v>
          </cell>
          <cell r="E172">
            <v>44327</v>
          </cell>
          <cell r="F172">
            <v>0</v>
          </cell>
          <cell r="G172">
            <v>120000</v>
          </cell>
          <cell r="H172">
            <v>0</v>
          </cell>
          <cell r="I172">
            <v>0</v>
          </cell>
          <cell r="J172">
            <v>120000</v>
          </cell>
          <cell r="K172">
            <v>256</v>
          </cell>
          <cell r="L172" t="str">
            <v>FEMC26191</v>
          </cell>
          <cell r="M172">
            <v>120000</v>
          </cell>
          <cell r="N172">
            <v>0</v>
          </cell>
          <cell r="O172">
            <v>0</v>
          </cell>
          <cell r="P172">
            <v>120000</v>
          </cell>
          <cell r="Q172" t="str">
            <v>FACTURA DEVUELTA</v>
          </cell>
          <cell r="Y172">
            <v>26191</v>
          </cell>
          <cell r="Z172">
            <v>0</v>
          </cell>
          <cell r="AA172">
            <v>0</v>
          </cell>
        </row>
        <row r="173">
          <cell r="B173">
            <v>26192</v>
          </cell>
          <cell r="C173" t="str">
            <v>FEMC26192</v>
          </cell>
          <cell r="D173" t="str">
            <v>19/04/2021</v>
          </cell>
          <cell r="E173">
            <v>44327</v>
          </cell>
          <cell r="F173">
            <v>0</v>
          </cell>
          <cell r="G173">
            <v>112317</v>
          </cell>
          <cell r="H173">
            <v>0</v>
          </cell>
          <cell r="I173">
            <v>0</v>
          </cell>
          <cell r="J173">
            <v>112317</v>
          </cell>
          <cell r="K173">
            <v>256</v>
          </cell>
          <cell r="L173" t="str">
            <v>FEMC26192</v>
          </cell>
          <cell r="M173">
            <v>112317</v>
          </cell>
          <cell r="N173">
            <v>0</v>
          </cell>
          <cell r="O173">
            <v>0</v>
          </cell>
          <cell r="P173">
            <v>112317</v>
          </cell>
          <cell r="Q173" t="str">
            <v xml:space="preserve">FACTURA PENDIENTE DE PROGRMACIÓN DE PAGO </v>
          </cell>
          <cell r="Y173">
            <v>26192</v>
          </cell>
          <cell r="Z173">
            <v>112317</v>
          </cell>
          <cell r="AA173">
            <v>0</v>
          </cell>
        </row>
        <row r="174">
          <cell r="B174">
            <v>27235</v>
          </cell>
          <cell r="C174" t="str">
            <v>FEMC27235</v>
          </cell>
          <cell r="D174" t="str">
            <v>25/04/2021</v>
          </cell>
          <cell r="E174">
            <v>44327</v>
          </cell>
          <cell r="F174">
            <v>0</v>
          </cell>
          <cell r="G174">
            <v>66950</v>
          </cell>
          <cell r="H174">
            <v>0</v>
          </cell>
          <cell r="I174">
            <v>0</v>
          </cell>
          <cell r="J174">
            <v>66950</v>
          </cell>
          <cell r="K174">
            <v>250</v>
          </cell>
          <cell r="L174" t="str">
            <v>FEMC27235</v>
          </cell>
          <cell r="M174">
            <v>66950</v>
          </cell>
          <cell r="N174">
            <v>0</v>
          </cell>
          <cell r="O174">
            <v>0</v>
          </cell>
          <cell r="P174">
            <v>66950</v>
          </cell>
          <cell r="Q174" t="str">
            <v xml:space="preserve">FACTURA PENDIENTE DE PROGRMACIÓN DE PAGO </v>
          </cell>
          <cell r="Y174">
            <v>27235</v>
          </cell>
          <cell r="Z174">
            <v>66950</v>
          </cell>
          <cell r="AA174">
            <v>0</v>
          </cell>
        </row>
        <row r="175">
          <cell r="B175">
            <v>28368</v>
          </cell>
          <cell r="C175" t="str">
            <v>FEMC28368</v>
          </cell>
          <cell r="D175" t="str">
            <v>30/04/2021</v>
          </cell>
          <cell r="E175">
            <v>44327</v>
          </cell>
          <cell r="F175">
            <v>0</v>
          </cell>
          <cell r="G175">
            <v>40200</v>
          </cell>
          <cell r="H175">
            <v>0</v>
          </cell>
          <cell r="I175">
            <v>0</v>
          </cell>
          <cell r="J175">
            <v>40200</v>
          </cell>
          <cell r="K175">
            <v>245</v>
          </cell>
          <cell r="L175" t="str">
            <v>FEMC28368</v>
          </cell>
          <cell r="M175">
            <v>40200</v>
          </cell>
          <cell r="N175">
            <v>0</v>
          </cell>
          <cell r="O175">
            <v>0</v>
          </cell>
          <cell r="P175">
            <v>40200</v>
          </cell>
          <cell r="Q175" t="str">
            <v>FACTURA DEVUELTA</v>
          </cell>
          <cell r="Y175">
            <v>28368</v>
          </cell>
          <cell r="Z175">
            <v>0</v>
          </cell>
          <cell r="AA175">
            <v>0</v>
          </cell>
        </row>
        <row r="176">
          <cell r="B176">
            <v>28405</v>
          </cell>
          <cell r="C176" t="str">
            <v>FEMC28405</v>
          </cell>
          <cell r="D176" t="str">
            <v>30/04/2021</v>
          </cell>
          <cell r="E176">
            <v>44327</v>
          </cell>
          <cell r="F176">
            <v>0</v>
          </cell>
          <cell r="G176">
            <v>40200</v>
          </cell>
          <cell r="H176">
            <v>0</v>
          </cell>
          <cell r="I176">
            <v>0</v>
          </cell>
          <cell r="J176">
            <v>40200</v>
          </cell>
          <cell r="K176">
            <v>245</v>
          </cell>
          <cell r="L176" t="str">
            <v>FEMC28405</v>
          </cell>
          <cell r="M176">
            <v>40200</v>
          </cell>
          <cell r="N176">
            <v>0</v>
          </cell>
          <cell r="O176">
            <v>0</v>
          </cell>
          <cell r="P176">
            <v>40200</v>
          </cell>
          <cell r="Q176" t="str">
            <v>FACTURA DEVUELTA</v>
          </cell>
          <cell r="Y176">
            <v>28405</v>
          </cell>
          <cell r="Z176">
            <v>0</v>
          </cell>
          <cell r="AA176">
            <v>0</v>
          </cell>
        </row>
        <row r="177">
          <cell r="B177">
            <v>28358</v>
          </cell>
          <cell r="C177" t="str">
            <v>FEMC28358</v>
          </cell>
          <cell r="D177" t="str">
            <v>30/04/2021</v>
          </cell>
          <cell r="E177">
            <v>44327</v>
          </cell>
          <cell r="F177">
            <v>0</v>
          </cell>
          <cell r="G177">
            <v>40200</v>
          </cell>
          <cell r="H177">
            <v>0</v>
          </cell>
          <cell r="I177">
            <v>0</v>
          </cell>
          <cell r="J177">
            <v>40200</v>
          </cell>
          <cell r="K177">
            <v>245</v>
          </cell>
          <cell r="L177" t="str">
            <v>FEMC28358</v>
          </cell>
          <cell r="M177">
            <v>40200</v>
          </cell>
          <cell r="N177">
            <v>0</v>
          </cell>
          <cell r="O177">
            <v>0</v>
          </cell>
          <cell r="P177">
            <v>40200</v>
          </cell>
          <cell r="Q177" t="str">
            <v>FACTURA DEVUELTA</v>
          </cell>
          <cell r="Y177">
            <v>28358</v>
          </cell>
          <cell r="Z177">
            <v>0</v>
          </cell>
          <cell r="AA177">
            <v>0</v>
          </cell>
        </row>
        <row r="178">
          <cell r="B178">
            <v>28561</v>
          </cell>
          <cell r="C178" t="str">
            <v>FEMC28561</v>
          </cell>
          <cell r="D178" t="str">
            <v>03/05/2021</v>
          </cell>
          <cell r="E178">
            <v>44351</v>
          </cell>
          <cell r="F178">
            <v>0</v>
          </cell>
          <cell r="G178">
            <v>197332</v>
          </cell>
          <cell r="H178">
            <v>0</v>
          </cell>
          <cell r="I178">
            <v>0</v>
          </cell>
          <cell r="J178">
            <v>197332</v>
          </cell>
          <cell r="K178">
            <v>242</v>
          </cell>
          <cell r="L178" t="str">
            <v>FEMC28561</v>
          </cell>
          <cell r="M178">
            <v>197332</v>
          </cell>
          <cell r="N178">
            <v>0</v>
          </cell>
          <cell r="O178">
            <v>0</v>
          </cell>
          <cell r="P178">
            <v>197332</v>
          </cell>
          <cell r="Q178" t="str">
            <v>FACTURA DEVUELTA</v>
          </cell>
          <cell r="Y178">
            <v>28561</v>
          </cell>
          <cell r="Z178">
            <v>0</v>
          </cell>
          <cell r="AA178">
            <v>0</v>
          </cell>
        </row>
        <row r="179">
          <cell r="B179">
            <v>28659</v>
          </cell>
          <cell r="C179" t="str">
            <v>FEMC28659</v>
          </cell>
          <cell r="D179" t="str">
            <v>05/05/2021</v>
          </cell>
          <cell r="E179">
            <v>44353</v>
          </cell>
          <cell r="F179">
            <v>0</v>
          </cell>
          <cell r="G179">
            <v>316300</v>
          </cell>
          <cell r="H179">
            <v>0</v>
          </cell>
          <cell r="I179">
            <v>0</v>
          </cell>
          <cell r="J179">
            <v>316300</v>
          </cell>
          <cell r="K179">
            <v>240</v>
          </cell>
          <cell r="L179" t="str">
            <v>FEMC28659</v>
          </cell>
          <cell r="M179">
            <v>316300</v>
          </cell>
          <cell r="N179">
            <v>0</v>
          </cell>
          <cell r="O179">
            <v>0</v>
          </cell>
          <cell r="P179">
            <v>316300</v>
          </cell>
          <cell r="Q179" t="str">
            <v xml:space="preserve">FACTURA PENDIENTE DE PROGRMACIÓN DE PAGO </v>
          </cell>
          <cell r="Y179">
            <v>28659</v>
          </cell>
          <cell r="Z179">
            <v>316300</v>
          </cell>
          <cell r="AA179">
            <v>0</v>
          </cell>
        </row>
        <row r="180">
          <cell r="B180">
            <v>28665</v>
          </cell>
          <cell r="C180" t="str">
            <v>FEMC28665</v>
          </cell>
          <cell r="D180">
            <v>44321</v>
          </cell>
          <cell r="E180">
            <v>44352</v>
          </cell>
          <cell r="F180">
            <v>0</v>
          </cell>
          <cell r="G180">
            <v>8030348</v>
          </cell>
          <cell r="H180">
            <v>0</v>
          </cell>
          <cell r="I180">
            <v>0</v>
          </cell>
          <cell r="J180">
            <v>8030348</v>
          </cell>
          <cell r="K180">
            <v>240</v>
          </cell>
          <cell r="L180" t="str">
            <v>FEMC28665</v>
          </cell>
          <cell r="M180">
            <v>8030348</v>
          </cell>
          <cell r="N180">
            <v>0</v>
          </cell>
          <cell r="O180">
            <v>0</v>
          </cell>
          <cell r="P180">
            <v>8030348</v>
          </cell>
          <cell r="Q180" t="str">
            <v xml:space="preserve">FACTURA PENDIENTE DE PROGRMACIÓN DE PAGO Y GLOSA POR CONCILIAR </v>
          </cell>
          <cell r="Y180">
            <v>28665</v>
          </cell>
          <cell r="Z180">
            <v>7737048</v>
          </cell>
          <cell r="AA180">
            <v>293300</v>
          </cell>
        </row>
        <row r="181">
          <cell r="B181">
            <v>28767</v>
          </cell>
          <cell r="C181" t="str">
            <v>FEMC28767</v>
          </cell>
          <cell r="D181" t="str">
            <v>07/05/2021</v>
          </cell>
          <cell r="E181">
            <v>44354</v>
          </cell>
          <cell r="F181">
            <v>0</v>
          </cell>
          <cell r="G181">
            <v>423000</v>
          </cell>
          <cell r="H181">
            <v>0</v>
          </cell>
          <cell r="I181">
            <v>0</v>
          </cell>
          <cell r="J181">
            <v>423000</v>
          </cell>
          <cell r="K181">
            <v>238</v>
          </cell>
          <cell r="L181" t="str">
            <v>FEMC28767</v>
          </cell>
          <cell r="M181">
            <v>423000</v>
          </cell>
          <cell r="N181">
            <v>0</v>
          </cell>
          <cell r="O181">
            <v>0</v>
          </cell>
          <cell r="P181">
            <v>423000</v>
          </cell>
          <cell r="Q181" t="str">
            <v xml:space="preserve">FACTURA PENDIENTE DE PROGRMACIÓN DE PAGO </v>
          </cell>
          <cell r="Y181">
            <v>28767</v>
          </cell>
          <cell r="Z181">
            <v>423000</v>
          </cell>
          <cell r="AA181">
            <v>0</v>
          </cell>
        </row>
        <row r="182">
          <cell r="B182">
            <v>28864</v>
          </cell>
          <cell r="C182" t="str">
            <v>FEMC28864</v>
          </cell>
          <cell r="D182" t="str">
            <v>09/05/2021</v>
          </cell>
          <cell r="E182">
            <v>44355</v>
          </cell>
          <cell r="F182">
            <v>0</v>
          </cell>
          <cell r="G182">
            <v>320910</v>
          </cell>
          <cell r="H182">
            <v>0</v>
          </cell>
          <cell r="I182">
            <v>0</v>
          </cell>
          <cell r="J182">
            <v>320910</v>
          </cell>
          <cell r="K182">
            <v>236</v>
          </cell>
          <cell r="L182" t="str">
            <v>FEMC28864</v>
          </cell>
          <cell r="M182">
            <v>320910</v>
          </cell>
          <cell r="N182">
            <v>0</v>
          </cell>
          <cell r="O182">
            <v>0</v>
          </cell>
          <cell r="P182">
            <v>320910</v>
          </cell>
          <cell r="Q182" t="str">
            <v xml:space="preserve">FACTURA PENDIENTE DE PROGRMACIÓN DE PAGO </v>
          </cell>
          <cell r="Y182">
            <v>28864</v>
          </cell>
          <cell r="Z182">
            <v>320910</v>
          </cell>
          <cell r="AA182">
            <v>0</v>
          </cell>
        </row>
        <row r="183">
          <cell r="B183">
            <v>28858</v>
          </cell>
          <cell r="C183" t="str">
            <v>FEMC28858</v>
          </cell>
          <cell r="D183" t="str">
            <v>09/05/2021</v>
          </cell>
          <cell r="E183">
            <v>44356</v>
          </cell>
          <cell r="F183">
            <v>0</v>
          </cell>
          <cell r="G183">
            <v>297800</v>
          </cell>
          <cell r="H183">
            <v>0</v>
          </cell>
          <cell r="I183">
            <v>0</v>
          </cell>
          <cell r="J183">
            <v>297800</v>
          </cell>
          <cell r="K183">
            <v>236</v>
          </cell>
          <cell r="L183" t="str">
            <v>FEMC28858</v>
          </cell>
          <cell r="M183">
            <v>297800</v>
          </cell>
          <cell r="N183">
            <v>0</v>
          </cell>
          <cell r="O183">
            <v>0</v>
          </cell>
          <cell r="P183">
            <v>297800</v>
          </cell>
          <cell r="Q183" t="str">
            <v xml:space="preserve">FACTURA PENDIENTE DE PROGRMACIÓN DE PAGO </v>
          </cell>
          <cell r="Y183">
            <v>28858</v>
          </cell>
          <cell r="Z183">
            <v>297800</v>
          </cell>
          <cell r="AA183">
            <v>0</v>
          </cell>
        </row>
        <row r="184">
          <cell r="B184">
            <v>28859</v>
          </cell>
          <cell r="C184" t="str">
            <v>FEMC28859</v>
          </cell>
          <cell r="D184" t="str">
            <v>09/05/2021</v>
          </cell>
          <cell r="E184">
            <v>44357</v>
          </cell>
          <cell r="F184">
            <v>0</v>
          </cell>
          <cell r="G184">
            <v>80832</v>
          </cell>
          <cell r="H184">
            <v>0</v>
          </cell>
          <cell r="I184">
            <v>0</v>
          </cell>
          <cell r="J184">
            <v>80832</v>
          </cell>
          <cell r="K184">
            <v>236</v>
          </cell>
          <cell r="L184" t="str">
            <v>FEMC28859</v>
          </cell>
          <cell r="M184">
            <v>80832</v>
          </cell>
          <cell r="N184">
            <v>0</v>
          </cell>
          <cell r="O184">
            <v>0</v>
          </cell>
          <cell r="P184">
            <v>80832</v>
          </cell>
          <cell r="Q184" t="str">
            <v>FACTURA CORRIENTE</v>
          </cell>
          <cell r="Y184">
            <v>28859</v>
          </cell>
          <cell r="Z184">
            <v>80832</v>
          </cell>
          <cell r="AA184">
            <v>0</v>
          </cell>
        </row>
        <row r="185">
          <cell r="B185">
            <v>29019</v>
          </cell>
          <cell r="C185" t="str">
            <v>FEMC29019</v>
          </cell>
          <cell r="D185" t="str">
            <v>12/05/2021</v>
          </cell>
          <cell r="E185">
            <v>44358</v>
          </cell>
          <cell r="F185">
            <v>0</v>
          </cell>
          <cell r="G185">
            <v>228100</v>
          </cell>
          <cell r="H185">
            <v>0</v>
          </cell>
          <cell r="I185">
            <v>0</v>
          </cell>
          <cell r="J185">
            <v>228100</v>
          </cell>
          <cell r="K185">
            <v>233</v>
          </cell>
          <cell r="L185" t="str">
            <v>FEMC29019</v>
          </cell>
          <cell r="M185">
            <v>228100</v>
          </cell>
          <cell r="N185">
            <v>0</v>
          </cell>
          <cell r="O185">
            <v>0</v>
          </cell>
          <cell r="P185">
            <v>228100</v>
          </cell>
          <cell r="Q185" t="str">
            <v xml:space="preserve">FACTURA PENDIENTE DE PROGRMACIÓN DE PAGO </v>
          </cell>
          <cell r="Y185">
            <v>29019</v>
          </cell>
          <cell r="Z185">
            <v>228100</v>
          </cell>
          <cell r="AA185">
            <v>0</v>
          </cell>
        </row>
        <row r="186">
          <cell r="B186">
            <v>29020</v>
          </cell>
          <cell r="C186" t="str">
            <v>FEMC29020</v>
          </cell>
          <cell r="D186" t="str">
            <v>12/05/2021</v>
          </cell>
          <cell r="E186">
            <v>44359</v>
          </cell>
          <cell r="F186">
            <v>0</v>
          </cell>
          <cell r="G186">
            <v>200832</v>
          </cell>
          <cell r="H186">
            <v>0</v>
          </cell>
          <cell r="I186">
            <v>0</v>
          </cell>
          <cell r="J186">
            <v>200832</v>
          </cell>
          <cell r="K186">
            <v>233</v>
          </cell>
          <cell r="L186" t="str">
            <v>FEMC29020</v>
          </cell>
          <cell r="M186">
            <v>200832</v>
          </cell>
          <cell r="N186">
            <v>0</v>
          </cell>
          <cell r="O186">
            <v>0</v>
          </cell>
          <cell r="P186">
            <v>200832</v>
          </cell>
          <cell r="Q186" t="str">
            <v>FACTURA DEVUELTA</v>
          </cell>
          <cell r="Y186">
            <v>29020</v>
          </cell>
          <cell r="Z186">
            <v>0</v>
          </cell>
          <cell r="AA186">
            <v>0</v>
          </cell>
        </row>
        <row r="187">
          <cell r="B187">
            <v>29376</v>
          </cell>
          <cell r="C187" t="str">
            <v>FEMC29376</v>
          </cell>
          <cell r="D187" t="str">
            <v>17/05/2021</v>
          </cell>
          <cell r="E187">
            <v>44360</v>
          </cell>
          <cell r="F187">
            <v>0</v>
          </cell>
          <cell r="G187">
            <v>144000</v>
          </cell>
          <cell r="H187">
            <v>0</v>
          </cell>
          <cell r="I187">
            <v>0</v>
          </cell>
          <cell r="J187">
            <v>144000</v>
          </cell>
          <cell r="K187">
            <v>228</v>
          </cell>
          <cell r="L187" t="str">
            <v>FEMC29376</v>
          </cell>
          <cell r="M187">
            <v>144000</v>
          </cell>
          <cell r="N187">
            <v>0</v>
          </cell>
          <cell r="O187">
            <v>0</v>
          </cell>
          <cell r="P187">
            <v>144000</v>
          </cell>
          <cell r="Q187" t="str">
            <v>FACTURA DEVUELTA</v>
          </cell>
          <cell r="Y187">
            <v>29376</v>
          </cell>
          <cell r="Z187">
            <v>0</v>
          </cell>
          <cell r="AA187">
            <v>0</v>
          </cell>
        </row>
        <row r="188">
          <cell r="B188">
            <v>29705</v>
          </cell>
          <cell r="C188" t="str">
            <v>FEMC29705</v>
          </cell>
          <cell r="D188" t="str">
            <v>20/05/2021</v>
          </cell>
          <cell r="E188">
            <v>44361</v>
          </cell>
          <cell r="F188">
            <v>0</v>
          </cell>
          <cell r="G188">
            <v>393475</v>
          </cell>
          <cell r="H188">
            <v>0</v>
          </cell>
          <cell r="I188">
            <v>0</v>
          </cell>
          <cell r="J188">
            <v>393475</v>
          </cell>
          <cell r="K188">
            <v>225</v>
          </cell>
          <cell r="L188" t="str">
            <v>FEMC29705</v>
          </cell>
          <cell r="M188">
            <v>393475</v>
          </cell>
          <cell r="N188">
            <v>0</v>
          </cell>
          <cell r="O188">
            <v>0</v>
          </cell>
          <cell r="P188">
            <v>393475</v>
          </cell>
          <cell r="Q188" t="str">
            <v xml:space="preserve">FACTURA PENDIENTE DE PROGRMACIÓN DE PAGO </v>
          </cell>
          <cell r="Y188">
            <v>29705</v>
          </cell>
          <cell r="Z188">
            <v>393475</v>
          </cell>
          <cell r="AA188">
            <v>0</v>
          </cell>
        </row>
        <row r="189">
          <cell r="B189">
            <v>30635</v>
          </cell>
          <cell r="C189" t="str">
            <v>FEMC30635</v>
          </cell>
          <cell r="D189" t="str">
            <v>30/05/2021</v>
          </cell>
          <cell r="E189">
            <v>44363</v>
          </cell>
          <cell r="F189">
            <v>0</v>
          </cell>
          <cell r="G189">
            <v>256700</v>
          </cell>
          <cell r="H189">
            <v>0</v>
          </cell>
          <cell r="I189">
            <v>0</v>
          </cell>
          <cell r="J189">
            <v>256700</v>
          </cell>
          <cell r="K189">
            <v>215</v>
          </cell>
          <cell r="L189" t="str">
            <v>FEMC30635</v>
          </cell>
          <cell r="M189">
            <v>256700</v>
          </cell>
          <cell r="N189">
            <v>0</v>
          </cell>
          <cell r="O189">
            <v>0</v>
          </cell>
          <cell r="P189">
            <v>256700</v>
          </cell>
          <cell r="Q189" t="str">
            <v xml:space="preserve">FACTURA PENDIENTE DE PROGRMACIÓN DE PAGO </v>
          </cell>
          <cell r="Y189">
            <v>30635</v>
          </cell>
          <cell r="Z189">
            <v>256700</v>
          </cell>
          <cell r="AA189">
            <v>0</v>
          </cell>
        </row>
        <row r="190">
          <cell r="B190">
            <v>30636</v>
          </cell>
          <cell r="C190" t="str">
            <v>FEMC30636</v>
          </cell>
          <cell r="D190">
            <v>44346</v>
          </cell>
          <cell r="E190">
            <v>44362</v>
          </cell>
          <cell r="F190">
            <v>0</v>
          </cell>
          <cell r="G190">
            <v>120000</v>
          </cell>
          <cell r="H190">
            <v>0</v>
          </cell>
          <cell r="I190">
            <v>0</v>
          </cell>
          <cell r="J190">
            <v>120000</v>
          </cell>
          <cell r="K190">
            <v>215</v>
          </cell>
          <cell r="L190" t="str">
            <v>FEMC30636</v>
          </cell>
          <cell r="M190">
            <v>120000</v>
          </cell>
          <cell r="N190">
            <v>0</v>
          </cell>
          <cell r="O190">
            <v>0</v>
          </cell>
          <cell r="P190">
            <v>120000</v>
          </cell>
          <cell r="Q190" t="str">
            <v xml:space="preserve">FACTURA PENDIENTE DE PROGRMACIÓN DE PAGO </v>
          </cell>
          <cell r="Y190">
            <v>30636</v>
          </cell>
          <cell r="Z190">
            <v>0</v>
          </cell>
          <cell r="AA190">
            <v>0</v>
          </cell>
        </row>
        <row r="191">
          <cell r="B191">
            <v>30882</v>
          </cell>
          <cell r="C191" t="str">
            <v>FEMC30882</v>
          </cell>
          <cell r="D191" t="str">
            <v>31/05/2021</v>
          </cell>
          <cell r="E191">
            <v>44364</v>
          </cell>
          <cell r="F191">
            <v>0</v>
          </cell>
          <cell r="G191">
            <v>40200</v>
          </cell>
          <cell r="H191">
            <v>0</v>
          </cell>
          <cell r="I191">
            <v>0</v>
          </cell>
          <cell r="J191">
            <v>40200</v>
          </cell>
          <cell r="K191">
            <v>214</v>
          </cell>
          <cell r="L191" t="str">
            <v>FEMC30882</v>
          </cell>
          <cell r="M191">
            <v>40200</v>
          </cell>
          <cell r="N191">
            <v>0</v>
          </cell>
          <cell r="O191">
            <v>0</v>
          </cell>
          <cell r="P191">
            <v>40200</v>
          </cell>
          <cell r="Q191" t="str">
            <v>FACTURA DEVUELTA</v>
          </cell>
          <cell r="Y191">
            <v>30882</v>
          </cell>
          <cell r="Z191">
            <v>0</v>
          </cell>
          <cell r="AA191">
            <v>0</v>
          </cell>
        </row>
        <row r="192">
          <cell r="B192">
            <v>30873</v>
          </cell>
          <cell r="C192" t="str">
            <v>FEMC30873</v>
          </cell>
          <cell r="D192" t="str">
            <v>31/05/2021</v>
          </cell>
          <cell r="E192">
            <v>44365</v>
          </cell>
          <cell r="F192">
            <v>0</v>
          </cell>
          <cell r="G192">
            <v>40200</v>
          </cell>
          <cell r="H192">
            <v>0</v>
          </cell>
          <cell r="I192">
            <v>0</v>
          </cell>
          <cell r="J192">
            <v>40200</v>
          </cell>
          <cell r="K192">
            <v>214</v>
          </cell>
          <cell r="L192" t="str">
            <v>FEMC30873</v>
          </cell>
          <cell r="M192">
            <v>40200</v>
          </cell>
          <cell r="N192">
            <v>0</v>
          </cell>
          <cell r="O192">
            <v>0</v>
          </cell>
          <cell r="P192">
            <v>40200</v>
          </cell>
          <cell r="Q192" t="str">
            <v>FACTURA DEVUELTA</v>
          </cell>
          <cell r="Y192">
            <v>30873</v>
          </cell>
          <cell r="Z192">
            <v>0</v>
          </cell>
          <cell r="AA192">
            <v>0</v>
          </cell>
        </row>
        <row r="193">
          <cell r="B193">
            <v>32223</v>
          </cell>
          <cell r="C193" t="str">
            <v>FEMC32223</v>
          </cell>
          <cell r="D193" t="str">
            <v>13/06/2021</v>
          </cell>
          <cell r="E193">
            <v>44394</v>
          </cell>
          <cell r="F193">
            <v>0</v>
          </cell>
          <cell r="G193">
            <v>902942</v>
          </cell>
          <cell r="H193">
            <v>902942</v>
          </cell>
          <cell r="I193">
            <v>0</v>
          </cell>
          <cell r="J193">
            <v>0</v>
          </cell>
          <cell r="K193">
            <v>201</v>
          </cell>
          <cell r="L193" t="str">
            <v>FEMC32223</v>
          </cell>
          <cell r="M193">
            <v>902942</v>
          </cell>
          <cell r="N193">
            <v>0</v>
          </cell>
          <cell r="O193">
            <v>0</v>
          </cell>
          <cell r="P193">
            <v>902942</v>
          </cell>
          <cell r="Q193" t="str">
            <v xml:space="preserve">FACTURA PENDIENTE DE PROGRMACIÓN DE PAGO </v>
          </cell>
          <cell r="Y193">
            <v>32223</v>
          </cell>
          <cell r="Z193">
            <v>902942</v>
          </cell>
          <cell r="AA193">
            <v>0</v>
          </cell>
        </row>
        <row r="194">
          <cell r="B194">
            <v>32384</v>
          </cell>
          <cell r="C194" t="str">
            <v>FEMC32384</v>
          </cell>
          <cell r="D194">
            <v>44362</v>
          </cell>
          <cell r="E194">
            <v>44394</v>
          </cell>
          <cell r="F194">
            <v>0</v>
          </cell>
          <cell r="G194">
            <v>109400</v>
          </cell>
          <cell r="H194">
            <v>0</v>
          </cell>
          <cell r="I194">
            <v>0</v>
          </cell>
          <cell r="J194">
            <v>109400</v>
          </cell>
          <cell r="K194">
            <v>199</v>
          </cell>
          <cell r="L194" t="str">
            <v>FEMC32384</v>
          </cell>
          <cell r="M194">
            <v>109400</v>
          </cell>
          <cell r="N194">
            <v>0</v>
          </cell>
          <cell r="O194">
            <v>0</v>
          </cell>
          <cell r="P194">
            <v>109400</v>
          </cell>
          <cell r="Q194" t="str">
            <v xml:space="preserve">FACTURA PENDIENTE DE PROGRMACIÓN DE PAGO </v>
          </cell>
          <cell r="Y194">
            <v>32384</v>
          </cell>
          <cell r="Z194">
            <v>0</v>
          </cell>
          <cell r="AA194">
            <v>0</v>
          </cell>
        </row>
        <row r="195">
          <cell r="B195">
            <v>33300</v>
          </cell>
          <cell r="C195" t="str">
            <v>FEMC33300</v>
          </cell>
          <cell r="D195">
            <v>44370</v>
          </cell>
          <cell r="E195">
            <v>44395</v>
          </cell>
          <cell r="F195">
            <v>0</v>
          </cell>
          <cell r="G195">
            <v>741300</v>
          </cell>
          <cell r="H195">
            <v>0</v>
          </cell>
          <cell r="I195">
            <v>0</v>
          </cell>
          <cell r="J195">
            <v>741300</v>
          </cell>
          <cell r="K195">
            <v>191</v>
          </cell>
          <cell r="L195" t="str">
            <v>FEMC33300</v>
          </cell>
          <cell r="M195">
            <v>741300</v>
          </cell>
          <cell r="N195">
            <v>0</v>
          </cell>
          <cell r="O195">
            <v>0</v>
          </cell>
          <cell r="P195">
            <v>741300</v>
          </cell>
          <cell r="Q195" t="str">
            <v xml:space="preserve">FACTURA PENDIENTE DE PROGRMACIÓN DE PAGO </v>
          </cell>
          <cell r="Y195">
            <v>33300</v>
          </cell>
          <cell r="Z195">
            <v>0</v>
          </cell>
          <cell r="AA195">
            <v>0</v>
          </cell>
        </row>
        <row r="196">
          <cell r="B196">
            <v>33668</v>
          </cell>
          <cell r="C196" t="str">
            <v>FEMC33668</v>
          </cell>
          <cell r="D196">
            <v>44373</v>
          </cell>
          <cell r="E196">
            <v>44396</v>
          </cell>
          <cell r="F196">
            <v>0</v>
          </cell>
          <cell r="G196">
            <v>289991</v>
          </cell>
          <cell r="H196">
            <v>0</v>
          </cell>
          <cell r="I196">
            <v>0</v>
          </cell>
          <cell r="J196">
            <v>289991</v>
          </cell>
          <cell r="K196">
            <v>188</v>
          </cell>
          <cell r="L196" t="str">
            <v>FEMC33668</v>
          </cell>
          <cell r="M196">
            <v>289991</v>
          </cell>
          <cell r="N196">
            <v>0</v>
          </cell>
          <cell r="O196">
            <v>0</v>
          </cell>
          <cell r="P196">
            <v>289991</v>
          </cell>
          <cell r="Q196" t="str">
            <v xml:space="preserve">FACTURA PENDIENTE DE PROGRMACIÓN DE PAGO </v>
          </cell>
          <cell r="Y196">
            <v>33668</v>
          </cell>
          <cell r="Z196">
            <v>0</v>
          </cell>
          <cell r="AA196">
            <v>0</v>
          </cell>
        </row>
        <row r="197">
          <cell r="B197">
            <v>34189</v>
          </cell>
          <cell r="C197" t="str">
            <v>FEMC34189</v>
          </cell>
          <cell r="D197" t="str">
            <v>30/06/2021</v>
          </cell>
          <cell r="E197">
            <v>44397</v>
          </cell>
          <cell r="F197">
            <v>0</v>
          </cell>
          <cell r="G197">
            <v>40200</v>
          </cell>
          <cell r="H197">
            <v>0</v>
          </cell>
          <cell r="I197">
            <v>0</v>
          </cell>
          <cell r="J197">
            <v>40200</v>
          </cell>
          <cell r="K197">
            <v>184</v>
          </cell>
          <cell r="L197" t="str">
            <v>FEMC34189</v>
          </cell>
          <cell r="M197">
            <v>40200</v>
          </cell>
          <cell r="N197">
            <v>0</v>
          </cell>
          <cell r="O197">
            <v>0</v>
          </cell>
          <cell r="P197">
            <v>40200</v>
          </cell>
          <cell r="Q197" t="str">
            <v>FACTURA DEVUELTA</v>
          </cell>
          <cell r="Y197">
            <v>34189</v>
          </cell>
          <cell r="Z197">
            <v>0</v>
          </cell>
          <cell r="AA197">
            <v>0</v>
          </cell>
        </row>
        <row r="198">
          <cell r="B198">
            <v>34089</v>
          </cell>
          <cell r="C198" t="str">
            <v>FEMC34089</v>
          </cell>
          <cell r="D198" t="str">
            <v>30/06/2021</v>
          </cell>
          <cell r="E198">
            <v>44398</v>
          </cell>
          <cell r="F198">
            <v>0</v>
          </cell>
          <cell r="G198">
            <v>40200</v>
          </cell>
          <cell r="H198">
            <v>0</v>
          </cell>
          <cell r="I198">
            <v>0</v>
          </cell>
          <cell r="J198">
            <v>40200</v>
          </cell>
          <cell r="K198">
            <v>184</v>
          </cell>
          <cell r="L198" t="str">
            <v>FEMC34089</v>
          </cell>
          <cell r="M198">
            <v>40200</v>
          </cell>
          <cell r="N198">
            <v>0</v>
          </cell>
          <cell r="O198">
            <v>0</v>
          </cell>
          <cell r="P198">
            <v>40200</v>
          </cell>
          <cell r="Q198" t="str">
            <v>FACTURA DEVUELTA</v>
          </cell>
          <cell r="Y198">
            <v>34089</v>
          </cell>
          <cell r="Z198">
            <v>0</v>
          </cell>
          <cell r="AA198">
            <v>0</v>
          </cell>
        </row>
        <row r="199">
          <cell r="B199">
            <v>35025</v>
          </cell>
          <cell r="C199" t="str">
            <v>FEMC35025</v>
          </cell>
          <cell r="D199">
            <v>44388</v>
          </cell>
          <cell r="E199">
            <v>44426</v>
          </cell>
          <cell r="F199">
            <v>0</v>
          </cell>
          <cell r="G199">
            <v>405100</v>
          </cell>
          <cell r="H199">
            <v>0</v>
          </cell>
          <cell r="I199">
            <v>0</v>
          </cell>
          <cell r="J199">
            <v>405100</v>
          </cell>
          <cell r="K199">
            <v>173</v>
          </cell>
          <cell r="L199" t="str">
            <v>FEMC35025</v>
          </cell>
          <cell r="M199">
            <v>405100</v>
          </cell>
          <cell r="N199">
            <v>0</v>
          </cell>
          <cell r="O199">
            <v>0</v>
          </cell>
          <cell r="P199">
            <v>405100</v>
          </cell>
          <cell r="Q199" t="str">
            <v>FACTURA CORRIENTE</v>
          </cell>
          <cell r="Y199">
            <v>35025</v>
          </cell>
          <cell r="Z199">
            <v>0</v>
          </cell>
          <cell r="AA199">
            <v>0</v>
          </cell>
        </row>
        <row r="200">
          <cell r="B200">
            <v>35775</v>
          </cell>
          <cell r="C200" t="str">
            <v>FEMC35775</v>
          </cell>
          <cell r="D200">
            <v>44394</v>
          </cell>
          <cell r="E200">
            <v>44427</v>
          </cell>
          <cell r="F200">
            <v>0</v>
          </cell>
          <cell r="G200">
            <v>2344086</v>
          </cell>
          <cell r="H200">
            <v>0</v>
          </cell>
          <cell r="I200">
            <v>0</v>
          </cell>
          <cell r="J200">
            <v>2344086</v>
          </cell>
          <cell r="K200">
            <v>167</v>
          </cell>
          <cell r="L200" t="str">
            <v>FEMC35775</v>
          </cell>
          <cell r="M200">
            <v>2344086</v>
          </cell>
          <cell r="N200">
            <v>0</v>
          </cell>
          <cell r="O200">
            <v>0</v>
          </cell>
          <cell r="P200">
            <v>2344086</v>
          </cell>
          <cell r="Q200" t="str">
            <v>FACTURA CORRIENTE</v>
          </cell>
          <cell r="Y200">
            <v>35775</v>
          </cell>
          <cell r="Z200">
            <v>0</v>
          </cell>
          <cell r="AA200">
            <v>0</v>
          </cell>
        </row>
        <row r="201">
          <cell r="B201">
            <v>36411</v>
          </cell>
          <cell r="C201" t="str">
            <v>FEMC36411</v>
          </cell>
          <cell r="D201">
            <v>44401</v>
          </cell>
          <cell r="E201">
            <v>44428</v>
          </cell>
          <cell r="F201">
            <v>0</v>
          </cell>
          <cell r="G201">
            <v>59700</v>
          </cell>
          <cell r="H201">
            <v>0</v>
          </cell>
          <cell r="I201">
            <v>0</v>
          </cell>
          <cell r="J201">
            <v>59700</v>
          </cell>
          <cell r="K201">
            <v>160</v>
          </cell>
          <cell r="L201" t="str">
            <v>FEMC36411</v>
          </cell>
          <cell r="M201">
            <v>59700</v>
          </cell>
          <cell r="N201">
            <v>0</v>
          </cell>
          <cell r="O201">
            <v>0</v>
          </cell>
          <cell r="P201">
            <v>59700</v>
          </cell>
          <cell r="Q201" t="str">
            <v>FACTURA CORRIENTE</v>
          </cell>
          <cell r="Y201">
            <v>36411</v>
          </cell>
          <cell r="Z201">
            <v>0</v>
          </cell>
          <cell r="AA201">
            <v>0</v>
          </cell>
        </row>
        <row r="202">
          <cell r="B202">
            <v>36893</v>
          </cell>
          <cell r="C202" t="str">
            <v>FEMC36893</v>
          </cell>
          <cell r="D202">
            <v>44405</v>
          </cell>
          <cell r="E202">
            <v>44429</v>
          </cell>
          <cell r="F202">
            <v>0</v>
          </cell>
          <cell r="G202">
            <v>59700</v>
          </cell>
          <cell r="H202">
            <v>0</v>
          </cell>
          <cell r="I202">
            <v>0</v>
          </cell>
          <cell r="J202">
            <v>59700</v>
          </cell>
          <cell r="K202">
            <v>156</v>
          </cell>
          <cell r="L202" t="str">
            <v>FEMC36893</v>
          </cell>
          <cell r="M202">
            <v>59700</v>
          </cell>
          <cell r="N202">
            <v>0</v>
          </cell>
          <cell r="O202">
            <v>0</v>
          </cell>
          <cell r="P202">
            <v>59700</v>
          </cell>
          <cell r="Q202" t="str">
            <v>FACTURA CORRIENTE</v>
          </cell>
          <cell r="Y202">
            <v>36893</v>
          </cell>
          <cell r="Z202">
            <v>0</v>
          </cell>
          <cell r="AA202">
            <v>0</v>
          </cell>
        </row>
        <row r="203">
          <cell r="B203">
            <v>36994</v>
          </cell>
          <cell r="C203" t="str">
            <v>FEMC36994</v>
          </cell>
          <cell r="D203" t="str">
            <v>29/07/2021</v>
          </cell>
          <cell r="E203">
            <v>44433</v>
          </cell>
          <cell r="F203">
            <v>0</v>
          </cell>
          <cell r="G203">
            <v>40200</v>
          </cell>
          <cell r="H203">
            <v>0</v>
          </cell>
          <cell r="I203">
            <v>0</v>
          </cell>
          <cell r="J203">
            <v>40200</v>
          </cell>
          <cell r="K203">
            <v>155</v>
          </cell>
          <cell r="L203" t="str">
            <v>FEMC36994</v>
          </cell>
          <cell r="M203">
            <v>40200</v>
          </cell>
          <cell r="N203">
            <v>0</v>
          </cell>
          <cell r="O203">
            <v>0</v>
          </cell>
          <cell r="P203">
            <v>40200</v>
          </cell>
          <cell r="Q203" t="str">
            <v>FACTURA DEVUELTA</v>
          </cell>
          <cell r="Y203">
            <v>36994</v>
          </cell>
          <cell r="Z203">
            <v>0</v>
          </cell>
          <cell r="AA203">
            <v>0</v>
          </cell>
        </row>
        <row r="204">
          <cell r="B204">
            <v>36971</v>
          </cell>
          <cell r="C204" t="str">
            <v>FEMC36971</v>
          </cell>
          <cell r="D204">
            <v>44406</v>
          </cell>
          <cell r="E204">
            <v>44432</v>
          </cell>
          <cell r="F204">
            <v>0</v>
          </cell>
          <cell r="G204">
            <v>185600</v>
          </cell>
          <cell r="H204">
            <v>0</v>
          </cell>
          <cell r="I204">
            <v>0</v>
          </cell>
          <cell r="J204">
            <v>185600</v>
          </cell>
          <cell r="K204">
            <v>155</v>
          </cell>
          <cell r="L204" t="str">
            <v>FEMC36971</v>
          </cell>
          <cell r="M204">
            <v>185600</v>
          </cell>
          <cell r="N204">
            <v>0</v>
          </cell>
          <cell r="O204">
            <v>0</v>
          </cell>
          <cell r="P204">
            <v>185600</v>
          </cell>
          <cell r="Q204" t="str">
            <v>FACTURA CORRIENTE</v>
          </cell>
          <cell r="Y204">
            <v>36971</v>
          </cell>
          <cell r="Z204">
            <v>0</v>
          </cell>
          <cell r="AA204">
            <v>0</v>
          </cell>
        </row>
        <row r="205">
          <cell r="B205">
            <v>37095</v>
          </cell>
          <cell r="C205" t="str">
            <v>FEMC37095</v>
          </cell>
          <cell r="D205">
            <v>44406</v>
          </cell>
          <cell r="E205">
            <v>44431</v>
          </cell>
          <cell r="F205">
            <v>0</v>
          </cell>
          <cell r="G205">
            <v>48904658</v>
          </cell>
          <cell r="H205">
            <v>0</v>
          </cell>
          <cell r="I205">
            <v>2534700</v>
          </cell>
          <cell r="J205">
            <v>46369958</v>
          </cell>
          <cell r="K205">
            <v>155</v>
          </cell>
          <cell r="L205" t="str">
            <v>FEMC37095</v>
          </cell>
          <cell r="M205">
            <v>48904658</v>
          </cell>
          <cell r="N205">
            <v>0</v>
          </cell>
          <cell r="O205">
            <v>0</v>
          </cell>
          <cell r="P205">
            <v>48904658</v>
          </cell>
          <cell r="Q205" t="str">
            <v>GLOSA POR CONCILIAR</v>
          </cell>
          <cell r="Y205">
            <v>37095</v>
          </cell>
          <cell r="Z205">
            <v>0</v>
          </cell>
          <cell r="AA205">
            <v>2534700</v>
          </cell>
        </row>
        <row r="206">
          <cell r="B206">
            <v>36975</v>
          </cell>
          <cell r="C206" t="str">
            <v>FEMC36975</v>
          </cell>
          <cell r="D206">
            <v>44406</v>
          </cell>
          <cell r="E206">
            <v>44430</v>
          </cell>
          <cell r="F206">
            <v>0</v>
          </cell>
          <cell r="G206">
            <v>71433259</v>
          </cell>
          <cell r="H206">
            <v>0</v>
          </cell>
          <cell r="I206">
            <v>1251788</v>
          </cell>
          <cell r="J206">
            <v>70181471</v>
          </cell>
          <cell r="K206">
            <v>155</v>
          </cell>
          <cell r="L206" t="str">
            <v>FEMC36975</v>
          </cell>
          <cell r="M206">
            <v>71433259</v>
          </cell>
          <cell r="N206">
            <v>0</v>
          </cell>
          <cell r="O206">
            <v>0</v>
          </cell>
          <cell r="P206">
            <v>71433259</v>
          </cell>
          <cell r="Q206" t="str">
            <v>GLOSA POR CONCILIAR</v>
          </cell>
          <cell r="Y206">
            <v>36975</v>
          </cell>
          <cell r="Z206">
            <v>0</v>
          </cell>
          <cell r="AA206">
            <v>1251788</v>
          </cell>
        </row>
        <row r="207">
          <cell r="B207">
            <v>36993</v>
          </cell>
          <cell r="C207" t="str">
            <v>FEMC36993</v>
          </cell>
          <cell r="D207" t="str">
            <v>29/07/2021</v>
          </cell>
          <cell r="E207">
            <v>44434</v>
          </cell>
          <cell r="F207">
            <v>0</v>
          </cell>
          <cell r="G207">
            <v>40200</v>
          </cell>
          <cell r="H207">
            <v>0</v>
          </cell>
          <cell r="I207">
            <v>0</v>
          </cell>
          <cell r="J207">
            <v>40200</v>
          </cell>
          <cell r="K207">
            <v>155</v>
          </cell>
          <cell r="L207" t="str">
            <v>FEMC36993</v>
          </cell>
          <cell r="M207">
            <v>40200</v>
          </cell>
          <cell r="N207">
            <v>0</v>
          </cell>
          <cell r="O207">
            <v>0</v>
          </cell>
          <cell r="P207">
            <v>40200</v>
          </cell>
          <cell r="Q207" t="str">
            <v>FACTURA DEVUELTA</v>
          </cell>
          <cell r="Y207">
            <v>36993</v>
          </cell>
          <cell r="Z207">
            <v>0</v>
          </cell>
          <cell r="AA207">
            <v>0</v>
          </cell>
        </row>
        <row r="208">
          <cell r="B208">
            <v>38079</v>
          </cell>
          <cell r="C208" t="str">
            <v>FEMC38079</v>
          </cell>
          <cell r="D208">
            <v>44414</v>
          </cell>
          <cell r="E208">
            <v>44453</v>
          </cell>
          <cell r="F208">
            <v>0</v>
          </cell>
          <cell r="G208">
            <v>272000</v>
          </cell>
          <cell r="H208">
            <v>0</v>
          </cell>
          <cell r="I208">
            <v>0</v>
          </cell>
          <cell r="J208">
            <v>272000</v>
          </cell>
          <cell r="K208">
            <v>147</v>
          </cell>
          <cell r="L208">
            <v>0</v>
          </cell>
          <cell r="M208" t="e">
            <v>#N/A</v>
          </cell>
          <cell r="N208">
            <v>0</v>
          </cell>
          <cell r="O208">
            <v>0</v>
          </cell>
          <cell r="P208">
            <v>272000</v>
          </cell>
          <cell r="Y208">
            <v>38079</v>
          </cell>
          <cell r="Z208">
            <v>0</v>
          </cell>
          <cell r="AA208">
            <v>0</v>
          </cell>
        </row>
        <row r="209">
          <cell r="B209">
            <v>38234</v>
          </cell>
          <cell r="C209" t="str">
            <v>FEMC38234</v>
          </cell>
          <cell r="D209" t="str">
            <v>09/08/2021</v>
          </cell>
          <cell r="E209">
            <v>44454</v>
          </cell>
          <cell r="F209">
            <v>0</v>
          </cell>
          <cell r="G209">
            <v>39116720</v>
          </cell>
          <cell r="H209">
            <v>0</v>
          </cell>
          <cell r="I209">
            <v>0</v>
          </cell>
          <cell r="J209">
            <v>39116720</v>
          </cell>
          <cell r="K209">
            <v>144</v>
          </cell>
          <cell r="L209">
            <v>0</v>
          </cell>
          <cell r="M209" t="e">
            <v>#N/A</v>
          </cell>
          <cell r="N209">
            <v>0</v>
          </cell>
          <cell r="O209">
            <v>0</v>
          </cell>
          <cell r="P209">
            <v>39116720</v>
          </cell>
          <cell r="Y209">
            <v>38234</v>
          </cell>
          <cell r="Z209">
            <v>0</v>
          </cell>
          <cell r="AA209">
            <v>0</v>
          </cell>
        </row>
        <row r="210">
          <cell r="B210">
            <v>38401</v>
          </cell>
          <cell r="C210" t="str">
            <v>FEMC38401</v>
          </cell>
          <cell r="D210" t="str">
            <v>10/08/2021</v>
          </cell>
          <cell r="E210">
            <v>44455</v>
          </cell>
          <cell r="F210">
            <v>0</v>
          </cell>
          <cell r="G210">
            <v>2268520</v>
          </cell>
          <cell r="H210">
            <v>0</v>
          </cell>
          <cell r="I210">
            <v>0</v>
          </cell>
          <cell r="J210">
            <v>2268520</v>
          </cell>
          <cell r="K210">
            <v>143</v>
          </cell>
          <cell r="L210">
            <v>0</v>
          </cell>
          <cell r="M210" t="e">
            <v>#N/A</v>
          </cell>
          <cell r="N210">
            <v>0</v>
          </cell>
          <cell r="O210">
            <v>0</v>
          </cell>
          <cell r="P210">
            <v>2268520</v>
          </cell>
          <cell r="Y210">
            <v>38401</v>
          </cell>
          <cell r="Z210">
            <v>0</v>
          </cell>
          <cell r="AA210">
            <v>0</v>
          </cell>
        </row>
        <row r="211">
          <cell r="B211">
            <v>38955</v>
          </cell>
          <cell r="C211" t="str">
            <v>FEMC38955</v>
          </cell>
          <cell r="D211" t="str">
            <v>15/08/2021</v>
          </cell>
          <cell r="E211">
            <v>44456</v>
          </cell>
          <cell r="F211">
            <v>0</v>
          </cell>
          <cell r="G211">
            <v>200832</v>
          </cell>
          <cell r="H211">
            <v>0</v>
          </cell>
          <cell r="I211">
            <v>0</v>
          </cell>
          <cell r="J211">
            <v>200832</v>
          </cell>
          <cell r="K211">
            <v>138</v>
          </cell>
          <cell r="L211">
            <v>0</v>
          </cell>
          <cell r="M211" t="e">
            <v>#N/A</v>
          </cell>
          <cell r="N211">
            <v>0</v>
          </cell>
          <cell r="O211">
            <v>0</v>
          </cell>
          <cell r="P211">
            <v>200832</v>
          </cell>
          <cell r="Y211">
            <v>38955</v>
          </cell>
          <cell r="Z211">
            <v>0</v>
          </cell>
          <cell r="AA211">
            <v>0</v>
          </cell>
        </row>
        <row r="212">
          <cell r="B212">
            <v>40557</v>
          </cell>
          <cell r="C212" t="str">
            <v>FEMC40557</v>
          </cell>
          <cell r="D212">
            <v>44437</v>
          </cell>
          <cell r="E212">
            <v>44457</v>
          </cell>
          <cell r="F212">
            <v>0</v>
          </cell>
          <cell r="G212">
            <v>111940</v>
          </cell>
          <cell r="H212">
            <v>0</v>
          </cell>
          <cell r="I212">
            <v>0</v>
          </cell>
          <cell r="J212">
            <v>111940</v>
          </cell>
          <cell r="K212">
            <v>124</v>
          </cell>
          <cell r="L212">
            <v>0</v>
          </cell>
          <cell r="M212" t="e">
            <v>#N/A</v>
          </cell>
          <cell r="N212">
            <v>0</v>
          </cell>
          <cell r="O212">
            <v>0</v>
          </cell>
          <cell r="P212">
            <v>111940</v>
          </cell>
          <cell r="Y212">
            <v>40557</v>
          </cell>
          <cell r="Z212">
            <v>0</v>
          </cell>
          <cell r="AA212">
            <v>0</v>
          </cell>
        </row>
        <row r="213">
          <cell r="B213">
            <v>40759</v>
          </cell>
          <cell r="C213" t="str">
            <v>FEMC40759</v>
          </cell>
          <cell r="D213" t="str">
            <v>31/08/2021</v>
          </cell>
          <cell r="E213">
            <v>44458</v>
          </cell>
          <cell r="F213">
            <v>0</v>
          </cell>
          <cell r="G213">
            <v>40200</v>
          </cell>
          <cell r="H213">
            <v>0</v>
          </cell>
          <cell r="I213">
            <v>0</v>
          </cell>
          <cell r="J213">
            <v>40200</v>
          </cell>
          <cell r="K213">
            <v>122</v>
          </cell>
          <cell r="L213">
            <v>0</v>
          </cell>
          <cell r="M213" t="e">
            <v>#N/A</v>
          </cell>
          <cell r="N213">
            <v>0</v>
          </cell>
          <cell r="O213">
            <v>0</v>
          </cell>
          <cell r="P213">
            <v>40200</v>
          </cell>
          <cell r="Y213">
            <v>40759</v>
          </cell>
          <cell r="Z213">
            <v>0</v>
          </cell>
          <cell r="AA213">
            <v>0</v>
          </cell>
        </row>
        <row r="214">
          <cell r="B214">
            <v>40906</v>
          </cell>
          <cell r="C214" t="str">
            <v>FEMC40906</v>
          </cell>
          <cell r="D214" t="str">
            <v>31/08/2021</v>
          </cell>
          <cell r="E214">
            <v>44459</v>
          </cell>
          <cell r="F214">
            <v>0</v>
          </cell>
          <cell r="G214">
            <v>372600</v>
          </cell>
          <cell r="H214">
            <v>0</v>
          </cell>
          <cell r="I214">
            <v>0</v>
          </cell>
          <cell r="J214">
            <v>372600</v>
          </cell>
          <cell r="K214">
            <v>122</v>
          </cell>
          <cell r="L214">
            <v>0</v>
          </cell>
          <cell r="M214" t="e">
            <v>#N/A</v>
          </cell>
          <cell r="N214">
            <v>0</v>
          </cell>
          <cell r="O214">
            <v>0</v>
          </cell>
          <cell r="P214">
            <v>372600</v>
          </cell>
          <cell r="Y214">
            <v>40906</v>
          </cell>
          <cell r="Z214">
            <v>0</v>
          </cell>
          <cell r="AA214">
            <v>0</v>
          </cell>
        </row>
        <row r="215">
          <cell r="B215">
            <v>42802</v>
          </cell>
          <cell r="C215" t="str">
            <v>FEMC42802</v>
          </cell>
          <cell r="D215" t="str">
            <v>15/09/2021</v>
          </cell>
          <cell r="E215">
            <v>44474</v>
          </cell>
          <cell r="F215">
            <v>0</v>
          </cell>
          <cell r="G215">
            <v>253900</v>
          </cell>
          <cell r="H215">
            <v>253900</v>
          </cell>
          <cell r="I215">
            <v>0</v>
          </cell>
          <cell r="J215">
            <v>0</v>
          </cell>
          <cell r="K215">
            <v>107</v>
          </cell>
          <cell r="L215">
            <v>0</v>
          </cell>
          <cell r="M215" t="e">
            <v>#N/A</v>
          </cell>
          <cell r="N215">
            <v>0</v>
          </cell>
          <cell r="O215">
            <v>0</v>
          </cell>
          <cell r="P215">
            <v>0</v>
          </cell>
          <cell r="Y215">
            <v>42802</v>
          </cell>
          <cell r="Z215">
            <v>253900</v>
          </cell>
          <cell r="AA215">
            <v>0</v>
          </cell>
        </row>
        <row r="216">
          <cell r="B216">
            <v>45347</v>
          </cell>
          <cell r="C216" t="str">
            <v>FEMC45347</v>
          </cell>
          <cell r="D216" t="str">
            <v>30/09/2021</v>
          </cell>
          <cell r="E216">
            <v>44474</v>
          </cell>
          <cell r="F216">
            <v>0</v>
          </cell>
          <cell r="G216">
            <v>40200</v>
          </cell>
          <cell r="H216">
            <v>0</v>
          </cell>
          <cell r="I216">
            <v>0</v>
          </cell>
          <cell r="J216">
            <v>40200</v>
          </cell>
          <cell r="K216">
            <v>92</v>
          </cell>
          <cell r="L216">
            <v>0</v>
          </cell>
          <cell r="M216" t="e">
            <v>#N/A</v>
          </cell>
          <cell r="N216">
            <v>0</v>
          </cell>
          <cell r="O216">
            <v>0</v>
          </cell>
          <cell r="P216">
            <v>40200</v>
          </cell>
          <cell r="Y216">
            <v>45347</v>
          </cell>
          <cell r="Z216">
            <v>0</v>
          </cell>
          <cell r="AA216">
            <v>0</v>
          </cell>
        </row>
        <row r="217">
          <cell r="B217">
            <v>49542</v>
          </cell>
          <cell r="C217" t="str">
            <v>FEMC49542</v>
          </cell>
          <cell r="D217" t="str">
            <v xml:space="preserve">29/10/2021 </v>
          </cell>
          <cell r="E217">
            <v>44509</v>
          </cell>
          <cell r="F217">
            <v>0</v>
          </cell>
          <cell r="G217">
            <v>372600</v>
          </cell>
          <cell r="H217">
            <v>0</v>
          </cell>
          <cell r="I217">
            <v>0</v>
          </cell>
          <cell r="J217">
            <v>372600</v>
          </cell>
          <cell r="K217">
            <v>63</v>
          </cell>
          <cell r="L217">
            <v>0</v>
          </cell>
          <cell r="M217" t="e">
            <v>#N/A</v>
          </cell>
          <cell r="N217">
            <v>0</v>
          </cell>
          <cell r="O217">
            <v>0</v>
          </cell>
          <cell r="P217">
            <v>372600</v>
          </cell>
          <cell r="Y217">
            <v>49542</v>
          </cell>
          <cell r="Z217">
            <v>0</v>
          </cell>
          <cell r="AA217">
            <v>0</v>
          </cell>
        </row>
        <row r="218">
          <cell r="B218">
            <v>50392</v>
          </cell>
          <cell r="C218" t="str">
            <v>FEMC50392</v>
          </cell>
          <cell r="D218">
            <v>44506</v>
          </cell>
          <cell r="E218">
            <v>44540</v>
          </cell>
          <cell r="F218">
            <v>0</v>
          </cell>
          <cell r="G218">
            <v>944000</v>
          </cell>
          <cell r="H218">
            <v>0</v>
          </cell>
          <cell r="I218">
            <v>0</v>
          </cell>
          <cell r="J218">
            <v>944000</v>
          </cell>
          <cell r="K218">
            <v>55</v>
          </cell>
          <cell r="L218">
            <v>0</v>
          </cell>
          <cell r="M218" t="e">
            <v>#N/A</v>
          </cell>
          <cell r="N218">
            <v>0</v>
          </cell>
          <cell r="O218">
            <v>0</v>
          </cell>
          <cell r="P218">
            <v>944000</v>
          </cell>
          <cell r="Y218">
            <v>50392</v>
          </cell>
          <cell r="Z218">
            <v>0</v>
          </cell>
          <cell r="AA218">
            <v>0</v>
          </cell>
        </row>
        <row r="219">
          <cell r="B219">
            <v>52077</v>
          </cell>
          <cell r="C219" t="str">
            <v>FEMC52077</v>
          </cell>
          <cell r="D219">
            <v>44523</v>
          </cell>
          <cell r="E219">
            <v>44541</v>
          </cell>
          <cell r="F219">
            <v>0</v>
          </cell>
          <cell r="G219">
            <v>65200</v>
          </cell>
          <cell r="H219">
            <v>0</v>
          </cell>
          <cell r="I219">
            <v>0</v>
          </cell>
          <cell r="J219">
            <v>65200</v>
          </cell>
          <cell r="K219">
            <v>38</v>
          </cell>
          <cell r="L219">
            <v>0</v>
          </cell>
          <cell r="M219" t="e">
            <v>#N/A</v>
          </cell>
          <cell r="N219">
            <v>0</v>
          </cell>
          <cell r="O219">
            <v>0</v>
          </cell>
          <cell r="P219">
            <v>65200</v>
          </cell>
          <cell r="Y219">
            <v>52077</v>
          </cell>
          <cell r="Z219">
            <v>0</v>
          </cell>
          <cell r="AA219">
            <v>0</v>
          </cell>
        </row>
        <row r="220">
          <cell r="B220">
            <v>52814</v>
          </cell>
          <cell r="C220" t="str">
            <v>FEMC52814</v>
          </cell>
          <cell r="D220">
            <v>44529</v>
          </cell>
          <cell r="E220">
            <v>44542</v>
          </cell>
          <cell r="F220">
            <v>0</v>
          </cell>
          <cell r="G220">
            <v>59700</v>
          </cell>
          <cell r="H220">
            <v>0</v>
          </cell>
          <cell r="I220">
            <v>0</v>
          </cell>
          <cell r="J220">
            <v>59700</v>
          </cell>
          <cell r="K220">
            <v>32</v>
          </cell>
          <cell r="L220">
            <v>0</v>
          </cell>
          <cell r="M220" t="e">
            <v>#N/A</v>
          </cell>
          <cell r="N220">
            <v>0</v>
          </cell>
          <cell r="O220">
            <v>0</v>
          </cell>
          <cell r="P220">
            <v>59700</v>
          </cell>
          <cell r="Y220">
            <v>52814</v>
          </cell>
          <cell r="Z220">
            <v>0</v>
          </cell>
          <cell r="AA220">
            <v>0</v>
          </cell>
        </row>
        <row r="221">
          <cell r="B221">
            <v>53082</v>
          </cell>
          <cell r="C221" t="str">
            <v>FEMC53082</v>
          </cell>
          <cell r="D221" t="str">
            <v xml:space="preserve">30/11/2021 </v>
          </cell>
          <cell r="E221">
            <v>44543</v>
          </cell>
          <cell r="F221">
            <v>0</v>
          </cell>
          <cell r="G221">
            <v>7496797</v>
          </cell>
          <cell r="H221">
            <v>0</v>
          </cell>
          <cell r="I221">
            <v>0</v>
          </cell>
          <cell r="J221">
            <v>7496797</v>
          </cell>
          <cell r="K221">
            <v>31</v>
          </cell>
          <cell r="L221">
            <v>0</v>
          </cell>
          <cell r="M221" t="e">
            <v>#N/A</v>
          </cell>
          <cell r="N221">
            <v>0</v>
          </cell>
          <cell r="O221">
            <v>0</v>
          </cell>
          <cell r="P221">
            <v>7496797</v>
          </cell>
          <cell r="Y221">
            <v>53082</v>
          </cell>
          <cell r="Z221">
            <v>0</v>
          </cell>
          <cell r="AA221">
            <v>0</v>
          </cell>
        </row>
        <row r="222">
          <cell r="B222">
            <v>53544</v>
          </cell>
          <cell r="C222" t="str">
            <v>FEMC53544</v>
          </cell>
          <cell r="D222">
            <v>44532</v>
          </cell>
          <cell r="E222">
            <v>44576</v>
          </cell>
          <cell r="F222">
            <v>0</v>
          </cell>
          <cell r="G222">
            <v>112000</v>
          </cell>
          <cell r="H222">
            <v>0</v>
          </cell>
          <cell r="I222">
            <v>0</v>
          </cell>
          <cell r="J222">
            <v>112000</v>
          </cell>
          <cell r="K222">
            <v>29</v>
          </cell>
          <cell r="L222">
            <v>0</v>
          </cell>
          <cell r="M222">
            <v>0</v>
          </cell>
          <cell r="N222">
            <v>0</v>
          </cell>
          <cell r="O222">
            <v>0</v>
          </cell>
          <cell r="P222">
            <v>0</v>
          </cell>
          <cell r="Y222">
            <v>0</v>
          </cell>
          <cell r="Z222">
            <v>0</v>
          </cell>
          <cell r="AA222">
            <v>0</v>
          </cell>
        </row>
        <row r="223">
          <cell r="B223">
            <v>56207</v>
          </cell>
          <cell r="C223" t="str">
            <v>FEMC56207</v>
          </cell>
          <cell r="D223">
            <v>44557</v>
          </cell>
          <cell r="E223">
            <v>44577</v>
          </cell>
          <cell r="F223">
            <v>0</v>
          </cell>
          <cell r="G223">
            <v>224200</v>
          </cell>
          <cell r="H223">
            <v>0</v>
          </cell>
          <cell r="I223">
            <v>0</v>
          </cell>
          <cell r="J223">
            <v>224200</v>
          </cell>
          <cell r="K223">
            <v>4</v>
          </cell>
          <cell r="L223">
            <v>0</v>
          </cell>
          <cell r="M223">
            <v>0</v>
          </cell>
          <cell r="N223">
            <v>0</v>
          </cell>
          <cell r="O223">
            <v>0</v>
          </cell>
          <cell r="P223">
            <v>0</v>
          </cell>
          <cell r="Y223">
            <v>0</v>
          </cell>
          <cell r="Z223">
            <v>0</v>
          </cell>
          <cell r="AA223">
            <v>0</v>
          </cell>
        </row>
        <row r="224">
          <cell r="B224">
            <v>56208</v>
          </cell>
          <cell r="C224" t="str">
            <v>FEMC56208</v>
          </cell>
          <cell r="D224">
            <v>44557</v>
          </cell>
          <cell r="E224">
            <v>44578</v>
          </cell>
          <cell r="F224">
            <v>0</v>
          </cell>
          <cell r="G224">
            <v>111700</v>
          </cell>
          <cell r="H224">
            <v>0</v>
          </cell>
          <cell r="I224">
            <v>0</v>
          </cell>
          <cell r="J224">
            <v>111700</v>
          </cell>
          <cell r="K224">
            <v>4</v>
          </cell>
          <cell r="L224">
            <v>0</v>
          </cell>
          <cell r="M224">
            <v>0</v>
          </cell>
          <cell r="N224">
            <v>0</v>
          </cell>
          <cell r="O224">
            <v>0</v>
          </cell>
          <cell r="P224">
            <v>0</v>
          </cell>
          <cell r="Y224">
            <v>0</v>
          </cell>
          <cell r="Z224">
            <v>0</v>
          </cell>
          <cell r="AA224">
            <v>0</v>
          </cell>
        </row>
      </sheetData>
      <sheetData sheetId="1"/>
      <sheetData sheetId="2"/>
      <sheetData sheetId="3">
        <row r="3">
          <cell r="D3">
            <v>119574</v>
          </cell>
        </row>
      </sheetData>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EN COMFENALCO VALLE"/>
      <sheetName val="INFO IPS"/>
      <sheetName val="BD"/>
      <sheetName val="ESTADO DE CADA FACTURA"/>
      <sheetName val="FOR-CSA-018"/>
      <sheetName val="BD (2)"/>
    </sheetNames>
    <sheetDataSet>
      <sheetData sheetId="0"/>
      <sheetData sheetId="1"/>
      <sheetData sheetId="2"/>
      <sheetData sheetId="3">
        <row r="3">
          <cell r="G3" t="str">
            <v>FV21545</v>
          </cell>
          <cell r="H3">
            <v>21545</v>
          </cell>
          <cell r="I3">
            <v>1220959958</v>
          </cell>
          <cell r="J3">
            <v>21545</v>
          </cell>
          <cell r="K3" t="str">
            <v>890399047_21545</v>
          </cell>
          <cell r="L3">
            <v>42246</v>
          </cell>
          <cell r="M3">
            <v>573300</v>
          </cell>
          <cell r="N3">
            <v>573300</v>
          </cell>
          <cell r="O3" t="str">
            <v>B)Factura sin saldo ERP</v>
          </cell>
          <cell r="P3" t="str">
            <v>FACTURA CANCELADA</v>
          </cell>
          <cell r="Q3">
            <v>0</v>
          </cell>
          <cell r="R3">
            <v>0</v>
          </cell>
          <cell r="S3">
            <v>0</v>
          </cell>
          <cell r="T3" t="str">
            <v>Diferente_Alfa</v>
          </cell>
          <cell r="U3">
            <v>573300</v>
          </cell>
          <cell r="V3">
            <v>0</v>
          </cell>
          <cell r="W3">
            <v>0</v>
          </cell>
          <cell r="X3">
            <v>0</v>
          </cell>
          <cell r="Y3">
            <v>0</v>
          </cell>
          <cell r="Z3">
            <v>0</v>
          </cell>
          <cell r="AA3">
            <v>0</v>
          </cell>
          <cell r="AB3">
            <v>573300</v>
          </cell>
          <cell r="AC3">
            <v>0</v>
          </cell>
          <cell r="AD3">
            <v>0</v>
          </cell>
          <cell r="AE3">
            <v>573300</v>
          </cell>
        </row>
        <row r="4">
          <cell r="G4" t="str">
            <v>FV21269</v>
          </cell>
          <cell r="H4">
            <v>21269</v>
          </cell>
          <cell r="I4">
            <v>1220920808</v>
          </cell>
          <cell r="J4">
            <v>21269</v>
          </cell>
          <cell r="K4" t="str">
            <v>890399047_21269</v>
          </cell>
          <cell r="L4">
            <v>42123</v>
          </cell>
          <cell r="M4">
            <v>249100</v>
          </cell>
          <cell r="N4">
            <v>249100</v>
          </cell>
          <cell r="O4" t="str">
            <v>B)Factura sin saldo ERP</v>
          </cell>
          <cell r="P4" t="str">
            <v>FACTURA CANCELADA</v>
          </cell>
          <cell r="Q4">
            <v>0</v>
          </cell>
          <cell r="R4">
            <v>0</v>
          </cell>
          <cell r="S4">
            <v>0</v>
          </cell>
          <cell r="T4" t="str">
            <v>Diferente_Alfa</v>
          </cell>
          <cell r="U4">
            <v>249100</v>
          </cell>
          <cell r="V4">
            <v>0</v>
          </cell>
          <cell r="W4">
            <v>0</v>
          </cell>
          <cell r="X4">
            <v>0</v>
          </cell>
          <cell r="Y4">
            <v>0</v>
          </cell>
          <cell r="Z4">
            <v>0</v>
          </cell>
          <cell r="AA4">
            <v>0</v>
          </cell>
          <cell r="AB4">
            <v>249100</v>
          </cell>
          <cell r="AC4">
            <v>0</v>
          </cell>
          <cell r="AD4">
            <v>0</v>
          </cell>
          <cell r="AE4">
            <v>249100</v>
          </cell>
        </row>
        <row r="5">
          <cell r="G5" t="str">
            <v>FV21403</v>
          </cell>
          <cell r="H5">
            <v>21403</v>
          </cell>
          <cell r="I5">
            <v>0</v>
          </cell>
          <cell r="J5">
            <v>21403</v>
          </cell>
          <cell r="K5" t="str">
            <v>890399047_21403</v>
          </cell>
          <cell r="L5">
            <v>42184</v>
          </cell>
          <cell r="M5">
            <v>123800</v>
          </cell>
          <cell r="N5">
            <v>123800</v>
          </cell>
          <cell r="O5" t="str">
            <v>B)Factura sin saldo ERP</v>
          </cell>
          <cell r="P5" t="str">
            <v>FACTURA CORRIENTE</v>
          </cell>
          <cell r="Q5">
            <v>0</v>
          </cell>
          <cell r="R5">
            <v>0</v>
          </cell>
          <cell r="S5">
            <v>0</v>
          </cell>
          <cell r="T5" t="str">
            <v>Diferente_Alfa</v>
          </cell>
          <cell r="U5">
            <v>123800</v>
          </cell>
          <cell r="V5">
            <v>0</v>
          </cell>
          <cell r="W5">
            <v>0</v>
          </cell>
          <cell r="X5">
            <v>0</v>
          </cell>
          <cell r="Y5">
            <v>0</v>
          </cell>
          <cell r="Z5">
            <v>0</v>
          </cell>
          <cell r="AA5">
            <v>0</v>
          </cell>
          <cell r="AB5">
            <v>123800</v>
          </cell>
          <cell r="AC5">
            <v>0</v>
          </cell>
          <cell r="AD5">
            <v>0</v>
          </cell>
          <cell r="AE5">
            <v>0</v>
          </cell>
        </row>
        <row r="6">
          <cell r="G6" t="str">
            <v>FV21954</v>
          </cell>
          <cell r="H6">
            <v>21954</v>
          </cell>
          <cell r="I6">
            <v>1220992486</v>
          </cell>
          <cell r="J6">
            <v>21954</v>
          </cell>
          <cell r="K6" t="str">
            <v>890399047_21954</v>
          </cell>
          <cell r="L6">
            <v>42428</v>
          </cell>
          <cell r="M6">
            <v>89200</v>
          </cell>
          <cell r="N6">
            <v>89200</v>
          </cell>
          <cell r="O6" t="str">
            <v>B)Factura sin saldo ERP</v>
          </cell>
          <cell r="P6" t="str">
            <v>FACTURA CANCELADA</v>
          </cell>
          <cell r="Q6">
            <v>0</v>
          </cell>
          <cell r="R6">
            <v>0</v>
          </cell>
          <cell r="S6">
            <v>0</v>
          </cell>
          <cell r="T6" t="str">
            <v>Diferente_Alfa</v>
          </cell>
          <cell r="U6">
            <v>89200</v>
          </cell>
          <cell r="V6">
            <v>0</v>
          </cell>
          <cell r="W6">
            <v>0</v>
          </cell>
          <cell r="X6">
            <v>0</v>
          </cell>
          <cell r="Y6">
            <v>0</v>
          </cell>
          <cell r="Z6">
            <v>0</v>
          </cell>
          <cell r="AA6">
            <v>0</v>
          </cell>
          <cell r="AB6">
            <v>89200</v>
          </cell>
          <cell r="AC6">
            <v>0</v>
          </cell>
          <cell r="AD6">
            <v>0</v>
          </cell>
          <cell r="AE6">
            <v>89200</v>
          </cell>
        </row>
        <row r="7">
          <cell r="G7" t="str">
            <v>FV22322</v>
          </cell>
          <cell r="H7">
            <v>22322</v>
          </cell>
          <cell r="I7">
            <v>1221057519</v>
          </cell>
          <cell r="J7">
            <v>22322</v>
          </cell>
          <cell r="K7" t="str">
            <v>890399047_22322</v>
          </cell>
          <cell r="L7">
            <v>42581</v>
          </cell>
          <cell r="M7">
            <v>64300</v>
          </cell>
          <cell r="N7">
            <v>64300</v>
          </cell>
          <cell r="O7" t="str">
            <v>B)Factura sin saldo ERP</v>
          </cell>
          <cell r="P7" t="str">
            <v>FACTURA CANCELADA</v>
          </cell>
          <cell r="Q7">
            <v>0</v>
          </cell>
          <cell r="R7">
            <v>0</v>
          </cell>
          <cell r="S7">
            <v>0</v>
          </cell>
          <cell r="T7" t="str">
            <v>Diferente_Alfa</v>
          </cell>
          <cell r="U7">
            <v>64300</v>
          </cell>
          <cell r="V7">
            <v>0</v>
          </cell>
          <cell r="W7">
            <v>0</v>
          </cell>
          <cell r="X7">
            <v>0</v>
          </cell>
          <cell r="Y7">
            <v>0</v>
          </cell>
          <cell r="Z7">
            <v>0</v>
          </cell>
          <cell r="AA7">
            <v>0</v>
          </cell>
          <cell r="AB7">
            <v>64300</v>
          </cell>
          <cell r="AC7">
            <v>0</v>
          </cell>
          <cell r="AD7">
            <v>0</v>
          </cell>
          <cell r="AE7">
            <v>64300</v>
          </cell>
        </row>
        <row r="8">
          <cell r="G8" t="str">
            <v>FVM119574</v>
          </cell>
          <cell r="H8">
            <v>119574</v>
          </cell>
          <cell r="I8">
            <v>1221390781</v>
          </cell>
          <cell r="J8">
            <v>119574</v>
          </cell>
          <cell r="K8" t="str">
            <v>890399047_119574</v>
          </cell>
          <cell r="L8">
            <v>43433</v>
          </cell>
          <cell r="M8">
            <v>50800</v>
          </cell>
          <cell r="N8">
            <v>50800</v>
          </cell>
          <cell r="O8" t="str">
            <v>B)Factura sin saldo ERP</v>
          </cell>
          <cell r="P8" t="str">
            <v>FACTURA CANCELADA</v>
          </cell>
          <cell r="Q8">
            <v>0</v>
          </cell>
          <cell r="R8">
            <v>0</v>
          </cell>
          <cell r="S8">
            <v>0</v>
          </cell>
          <cell r="T8" t="str">
            <v>Diferente_Alfa</v>
          </cell>
          <cell r="U8">
            <v>50800</v>
          </cell>
          <cell r="V8">
            <v>0</v>
          </cell>
          <cell r="W8">
            <v>0</v>
          </cell>
          <cell r="X8">
            <v>0</v>
          </cell>
          <cell r="Y8">
            <v>0</v>
          </cell>
          <cell r="Z8">
            <v>0</v>
          </cell>
          <cell r="AA8">
            <v>0</v>
          </cell>
          <cell r="AB8">
            <v>50800</v>
          </cell>
          <cell r="AC8">
            <v>0</v>
          </cell>
          <cell r="AD8">
            <v>0</v>
          </cell>
          <cell r="AE8">
            <v>50800</v>
          </cell>
        </row>
        <row r="9">
          <cell r="G9" t="str">
            <v>FV20885</v>
          </cell>
          <cell r="H9">
            <v>20885</v>
          </cell>
          <cell r="I9">
            <v>1220741829</v>
          </cell>
          <cell r="J9">
            <v>20885</v>
          </cell>
          <cell r="K9" t="str">
            <v>890399047_20885</v>
          </cell>
          <cell r="L9">
            <v>41942</v>
          </cell>
          <cell r="M9">
            <v>63000</v>
          </cell>
          <cell r="N9">
            <v>63000</v>
          </cell>
          <cell r="O9" t="str">
            <v>B)Factura sin saldo ERP/conciliar diferencia glosa aceptada</v>
          </cell>
          <cell r="P9" t="str">
            <v>GLOSA ACEPTADA POR LA IPS</v>
          </cell>
          <cell r="Q9">
            <v>0</v>
          </cell>
          <cell r="R9">
            <v>0</v>
          </cell>
          <cell r="S9">
            <v>0</v>
          </cell>
          <cell r="T9" t="str">
            <v>Diferente_Alfa</v>
          </cell>
          <cell r="U9">
            <v>937900</v>
          </cell>
          <cell r="V9">
            <v>0</v>
          </cell>
          <cell r="W9">
            <v>0</v>
          </cell>
          <cell r="X9">
            <v>0</v>
          </cell>
          <cell r="Y9">
            <v>63000</v>
          </cell>
          <cell r="Z9">
            <v>0</v>
          </cell>
          <cell r="AA9">
            <v>0</v>
          </cell>
          <cell r="AB9">
            <v>874900</v>
          </cell>
          <cell r="AC9">
            <v>0</v>
          </cell>
          <cell r="AD9">
            <v>0</v>
          </cell>
          <cell r="AE9">
            <v>874900</v>
          </cell>
        </row>
        <row r="10">
          <cell r="G10" t="str">
            <v>FV21955</v>
          </cell>
          <cell r="H10">
            <v>21955</v>
          </cell>
          <cell r="I10">
            <v>1220991831</v>
          </cell>
          <cell r="J10">
            <v>21955</v>
          </cell>
          <cell r="K10" t="str">
            <v>890399047_21955</v>
          </cell>
          <cell r="L10">
            <v>42428</v>
          </cell>
          <cell r="M10">
            <v>1581100</v>
          </cell>
          <cell r="N10">
            <v>1581100</v>
          </cell>
          <cell r="O10" t="str">
            <v>B)Factura sin saldo ERP/conciliar diferencia glosa aceptada</v>
          </cell>
          <cell r="P10" t="str">
            <v>GLOSA ACEPTADA POR LA IPS</v>
          </cell>
          <cell r="Q10">
            <v>0</v>
          </cell>
          <cell r="R10">
            <v>0</v>
          </cell>
          <cell r="S10">
            <v>0</v>
          </cell>
          <cell r="T10" t="str">
            <v>Diferente_Alfa</v>
          </cell>
          <cell r="U10">
            <v>1581100</v>
          </cell>
          <cell r="V10">
            <v>0</v>
          </cell>
          <cell r="W10">
            <v>0</v>
          </cell>
          <cell r="X10">
            <v>0</v>
          </cell>
          <cell r="Y10">
            <v>116600</v>
          </cell>
          <cell r="Z10">
            <v>0</v>
          </cell>
          <cell r="AA10">
            <v>0</v>
          </cell>
          <cell r="AB10">
            <v>1464500</v>
          </cell>
          <cell r="AC10">
            <v>0</v>
          </cell>
          <cell r="AD10">
            <v>0</v>
          </cell>
          <cell r="AE10">
            <v>1464500</v>
          </cell>
        </row>
        <row r="11">
          <cell r="G11" t="str">
            <v>FV21509</v>
          </cell>
          <cell r="H11">
            <v>21509</v>
          </cell>
          <cell r="I11">
            <v>1220923077</v>
          </cell>
          <cell r="J11">
            <v>21509</v>
          </cell>
          <cell r="K11" t="str">
            <v>890399047_21509</v>
          </cell>
          <cell r="L11">
            <v>42215</v>
          </cell>
          <cell r="M11">
            <v>101100</v>
          </cell>
          <cell r="N11">
            <v>101100</v>
          </cell>
          <cell r="O11" t="str">
            <v>B)Factura sin saldo ERP/conciliar diferencia glosa aceptada</v>
          </cell>
          <cell r="P11" t="str">
            <v>FACTURA CERRADA SIN RESPUESTA IPS</v>
          </cell>
          <cell r="Q11">
            <v>0</v>
          </cell>
          <cell r="R11">
            <v>0</v>
          </cell>
          <cell r="S11">
            <v>0</v>
          </cell>
          <cell r="T11" t="str">
            <v>Diferente_Alfa</v>
          </cell>
          <cell r="U11">
            <v>1371000</v>
          </cell>
          <cell r="V11">
            <v>0</v>
          </cell>
          <cell r="W11">
            <v>0</v>
          </cell>
          <cell r="X11">
            <v>0</v>
          </cell>
          <cell r="Y11">
            <v>101100</v>
          </cell>
          <cell r="Z11">
            <v>0</v>
          </cell>
          <cell r="AA11">
            <v>0</v>
          </cell>
          <cell r="AB11">
            <v>1269900</v>
          </cell>
          <cell r="AC11">
            <v>0</v>
          </cell>
          <cell r="AD11">
            <v>0</v>
          </cell>
          <cell r="AE11">
            <v>1269900</v>
          </cell>
        </row>
        <row r="12">
          <cell r="G12" t="str">
            <v>FV21546</v>
          </cell>
          <cell r="H12">
            <v>21546</v>
          </cell>
          <cell r="I12">
            <v>1220934825</v>
          </cell>
          <cell r="J12">
            <v>21546</v>
          </cell>
          <cell r="K12" t="str">
            <v>890399047_21546</v>
          </cell>
          <cell r="L12">
            <v>42246</v>
          </cell>
          <cell r="M12">
            <v>96600</v>
          </cell>
          <cell r="N12">
            <v>96600</v>
          </cell>
          <cell r="O12" t="str">
            <v>B)Factura sin saldo ERP/conciliar diferencia glosa aceptada</v>
          </cell>
          <cell r="P12" t="str">
            <v>GLOSA ACEPTADA POR LA IPS</v>
          </cell>
          <cell r="Q12">
            <v>0</v>
          </cell>
          <cell r="R12">
            <v>0</v>
          </cell>
          <cell r="S12">
            <v>0</v>
          </cell>
          <cell r="T12" t="str">
            <v>Diferente_Alfa</v>
          </cell>
          <cell r="U12">
            <v>2476000</v>
          </cell>
          <cell r="V12">
            <v>0</v>
          </cell>
          <cell r="W12">
            <v>0</v>
          </cell>
          <cell r="X12">
            <v>0</v>
          </cell>
          <cell r="Y12">
            <v>96600</v>
          </cell>
          <cell r="Z12">
            <v>0</v>
          </cell>
          <cell r="AA12">
            <v>0</v>
          </cell>
          <cell r="AB12">
            <v>2379400</v>
          </cell>
          <cell r="AC12">
            <v>0</v>
          </cell>
          <cell r="AD12">
            <v>0</v>
          </cell>
          <cell r="AE12">
            <v>2379400</v>
          </cell>
        </row>
        <row r="13">
          <cell r="G13" t="str">
            <v>FV21755</v>
          </cell>
          <cell r="H13">
            <v>21755</v>
          </cell>
          <cell r="I13">
            <v>1220964025</v>
          </cell>
          <cell r="J13">
            <v>21755</v>
          </cell>
          <cell r="K13" t="str">
            <v>890399047_21755</v>
          </cell>
          <cell r="L13">
            <v>42337</v>
          </cell>
          <cell r="M13">
            <v>634100</v>
          </cell>
          <cell r="N13">
            <v>634100</v>
          </cell>
          <cell r="O13" t="str">
            <v>B)Factura sin saldo ERP/conciliar diferencia glosa aceptada</v>
          </cell>
          <cell r="P13" t="str">
            <v>FACTURA CERRADA SIN RESPUESTA IPS</v>
          </cell>
          <cell r="Q13">
            <v>0</v>
          </cell>
          <cell r="R13">
            <v>0</v>
          </cell>
          <cell r="S13">
            <v>0</v>
          </cell>
          <cell r="T13" t="str">
            <v>Diferente_Alfa</v>
          </cell>
          <cell r="U13">
            <v>1695400</v>
          </cell>
          <cell r="V13">
            <v>0</v>
          </cell>
          <cell r="W13">
            <v>0</v>
          </cell>
          <cell r="X13">
            <v>0</v>
          </cell>
          <cell r="Y13">
            <v>634100</v>
          </cell>
          <cell r="Z13">
            <v>0</v>
          </cell>
          <cell r="AA13">
            <v>0</v>
          </cell>
          <cell r="AB13">
            <v>1061300</v>
          </cell>
          <cell r="AC13">
            <v>0</v>
          </cell>
          <cell r="AD13">
            <v>0</v>
          </cell>
          <cell r="AE13">
            <v>1061300</v>
          </cell>
        </row>
        <row r="14">
          <cell r="G14" t="str">
            <v>FV21884</v>
          </cell>
          <cell r="H14">
            <v>21884</v>
          </cell>
          <cell r="I14">
            <v>1220982162</v>
          </cell>
          <cell r="J14">
            <v>21884</v>
          </cell>
          <cell r="K14" t="str">
            <v>890399047_21884</v>
          </cell>
          <cell r="L14">
            <v>42399</v>
          </cell>
          <cell r="M14">
            <v>76300</v>
          </cell>
          <cell r="N14">
            <v>76300</v>
          </cell>
          <cell r="O14" t="str">
            <v>B)Factura sin saldo ERP/conciliar diferencia glosa aceptada</v>
          </cell>
          <cell r="P14" t="str">
            <v>GLOSA ACEPTADA POR LA IPS</v>
          </cell>
          <cell r="Q14">
            <v>0</v>
          </cell>
          <cell r="R14">
            <v>0</v>
          </cell>
          <cell r="S14">
            <v>0</v>
          </cell>
          <cell r="T14" t="str">
            <v>Diferente_Alfa</v>
          </cell>
          <cell r="U14">
            <v>322100</v>
          </cell>
          <cell r="V14">
            <v>0</v>
          </cell>
          <cell r="W14">
            <v>0</v>
          </cell>
          <cell r="X14">
            <v>0</v>
          </cell>
          <cell r="Y14">
            <v>76300</v>
          </cell>
          <cell r="Z14">
            <v>0</v>
          </cell>
          <cell r="AA14">
            <v>0</v>
          </cell>
          <cell r="AB14">
            <v>245800</v>
          </cell>
          <cell r="AC14">
            <v>0</v>
          </cell>
          <cell r="AD14">
            <v>0</v>
          </cell>
          <cell r="AE14">
            <v>245800</v>
          </cell>
        </row>
        <row r="15">
          <cell r="G15" t="str">
            <v>FV4003</v>
          </cell>
          <cell r="H15">
            <v>0</v>
          </cell>
          <cell r="I15">
            <v>0</v>
          </cell>
          <cell r="J15" t="str">
            <v>FEMC_4003</v>
          </cell>
          <cell r="K15" t="str">
            <v>890399047_FEMC_4003</v>
          </cell>
          <cell r="L15">
            <v>44137</v>
          </cell>
          <cell r="M15">
            <v>558800</v>
          </cell>
          <cell r="N15">
            <v>558800</v>
          </cell>
          <cell r="O15" t="str">
            <v>A)Factura no radicada en ERP</v>
          </cell>
          <cell r="P15" t="str">
            <v>FACTURA NO RADICADA</v>
          </cell>
          <cell r="Q15">
            <v>0</v>
          </cell>
          <cell r="R15">
            <v>0</v>
          </cell>
          <cell r="S15">
            <v>0</v>
          </cell>
          <cell r="T15" t="str">
            <v>no_cruza</v>
          </cell>
          <cell r="U15">
            <v>0</v>
          </cell>
          <cell r="V15">
            <v>0</v>
          </cell>
          <cell r="W15">
            <v>0</v>
          </cell>
          <cell r="X15">
            <v>0</v>
          </cell>
          <cell r="Y15">
            <v>0</v>
          </cell>
          <cell r="Z15">
            <v>0</v>
          </cell>
          <cell r="AA15">
            <v>0</v>
          </cell>
          <cell r="AB15">
            <v>0</v>
          </cell>
          <cell r="AC15">
            <v>0</v>
          </cell>
          <cell r="AD15">
            <v>0</v>
          </cell>
          <cell r="AE15">
            <v>0</v>
          </cell>
        </row>
        <row r="16">
          <cell r="G16" t="str">
            <v>FV6070</v>
          </cell>
          <cell r="H16">
            <v>0</v>
          </cell>
          <cell r="I16">
            <v>0</v>
          </cell>
          <cell r="J16" t="str">
            <v>FEMC_6070</v>
          </cell>
          <cell r="K16" t="str">
            <v>890399047_FEMC_6070</v>
          </cell>
          <cell r="L16">
            <v>44149</v>
          </cell>
          <cell r="M16">
            <v>54400</v>
          </cell>
          <cell r="N16">
            <v>54400</v>
          </cell>
          <cell r="O16" t="str">
            <v>A)Factura no radicada en ERP</v>
          </cell>
          <cell r="P16" t="str">
            <v>FACTURA NO RADICADA</v>
          </cell>
          <cell r="Q16">
            <v>0</v>
          </cell>
          <cell r="R16">
            <v>0</v>
          </cell>
          <cell r="S16">
            <v>0</v>
          </cell>
          <cell r="T16" t="str">
            <v>no_cruza</v>
          </cell>
          <cell r="U16">
            <v>0</v>
          </cell>
          <cell r="V16">
            <v>0</v>
          </cell>
          <cell r="W16">
            <v>0</v>
          </cell>
          <cell r="X16">
            <v>0</v>
          </cell>
          <cell r="Y16">
            <v>0</v>
          </cell>
          <cell r="Z16">
            <v>0</v>
          </cell>
          <cell r="AA16">
            <v>0</v>
          </cell>
          <cell r="AB16">
            <v>0</v>
          </cell>
          <cell r="AC16">
            <v>0</v>
          </cell>
          <cell r="AD16">
            <v>0</v>
          </cell>
          <cell r="AE16">
            <v>0</v>
          </cell>
        </row>
        <row r="17">
          <cell r="G17" t="str">
            <v>FV6256</v>
          </cell>
          <cell r="H17">
            <v>0</v>
          </cell>
          <cell r="I17">
            <v>0</v>
          </cell>
          <cell r="J17" t="str">
            <v>FEMC_6256</v>
          </cell>
          <cell r="K17" t="str">
            <v>890399047_FEMC_6256</v>
          </cell>
          <cell r="L17">
            <v>44152</v>
          </cell>
          <cell r="M17">
            <v>138300</v>
          </cell>
          <cell r="N17">
            <v>138300</v>
          </cell>
          <cell r="O17" t="str">
            <v>A)Factura no radicada en ERP</v>
          </cell>
          <cell r="P17" t="str">
            <v>FACTURA NO RADICADA</v>
          </cell>
          <cell r="Q17">
            <v>0</v>
          </cell>
          <cell r="R17">
            <v>0</v>
          </cell>
          <cell r="S17">
            <v>0</v>
          </cell>
          <cell r="T17" t="str">
            <v>no_cruza</v>
          </cell>
          <cell r="U17">
            <v>0</v>
          </cell>
          <cell r="V17">
            <v>0</v>
          </cell>
          <cell r="W17">
            <v>0</v>
          </cell>
          <cell r="X17">
            <v>0</v>
          </cell>
          <cell r="Y17">
            <v>0</v>
          </cell>
          <cell r="Z17">
            <v>0</v>
          </cell>
          <cell r="AA17">
            <v>0</v>
          </cell>
          <cell r="AB17">
            <v>0</v>
          </cell>
          <cell r="AC17">
            <v>0</v>
          </cell>
          <cell r="AD17">
            <v>0</v>
          </cell>
          <cell r="AE17">
            <v>0</v>
          </cell>
        </row>
        <row r="18">
          <cell r="G18" t="str">
            <v>FV7793</v>
          </cell>
          <cell r="H18">
            <v>0</v>
          </cell>
          <cell r="I18">
            <v>0</v>
          </cell>
          <cell r="J18" t="str">
            <v>FEMC_7793</v>
          </cell>
          <cell r="K18" t="str">
            <v>890399047_FEMC_7793</v>
          </cell>
          <cell r="L18">
            <v>44160</v>
          </cell>
          <cell r="M18">
            <v>248200</v>
          </cell>
          <cell r="N18">
            <v>248200</v>
          </cell>
          <cell r="O18" t="str">
            <v>A)Factura no radicada en ERP</v>
          </cell>
          <cell r="P18" t="str">
            <v>FACTURA NO RADICADA</v>
          </cell>
          <cell r="Q18">
            <v>0</v>
          </cell>
          <cell r="R18">
            <v>0</v>
          </cell>
          <cell r="S18">
            <v>0</v>
          </cell>
          <cell r="T18" t="str">
            <v>no_cruza</v>
          </cell>
          <cell r="U18">
            <v>0</v>
          </cell>
          <cell r="V18">
            <v>0</v>
          </cell>
          <cell r="W18">
            <v>0</v>
          </cell>
          <cell r="X18">
            <v>0</v>
          </cell>
          <cell r="Y18">
            <v>0</v>
          </cell>
          <cell r="Z18">
            <v>0</v>
          </cell>
          <cell r="AA18">
            <v>0</v>
          </cell>
          <cell r="AB18">
            <v>0</v>
          </cell>
          <cell r="AC18">
            <v>0</v>
          </cell>
          <cell r="AD18">
            <v>0</v>
          </cell>
          <cell r="AE18">
            <v>0</v>
          </cell>
        </row>
        <row r="19">
          <cell r="G19" t="str">
            <v>FV8228</v>
          </cell>
          <cell r="H19">
            <v>0</v>
          </cell>
          <cell r="I19">
            <v>0</v>
          </cell>
          <cell r="J19" t="str">
            <v>FEMC_8228</v>
          </cell>
          <cell r="K19" t="str">
            <v>890399047_FEMC_8228</v>
          </cell>
          <cell r="L19">
            <v>44163</v>
          </cell>
          <cell r="M19">
            <v>54400</v>
          </cell>
          <cell r="N19">
            <v>54400</v>
          </cell>
          <cell r="O19" t="str">
            <v>A)Factura no radicada en ERP</v>
          </cell>
          <cell r="P19" t="str">
            <v>FACTURA NO RADICADA</v>
          </cell>
          <cell r="Q19">
            <v>0</v>
          </cell>
          <cell r="R19">
            <v>0</v>
          </cell>
          <cell r="S19">
            <v>0</v>
          </cell>
          <cell r="T19" t="str">
            <v>no_cruza</v>
          </cell>
          <cell r="U19">
            <v>0</v>
          </cell>
          <cell r="V19">
            <v>0</v>
          </cell>
          <cell r="W19">
            <v>0</v>
          </cell>
          <cell r="X19">
            <v>0</v>
          </cell>
          <cell r="Y19">
            <v>0</v>
          </cell>
          <cell r="Z19">
            <v>0</v>
          </cell>
          <cell r="AA19">
            <v>0</v>
          </cell>
          <cell r="AB19">
            <v>0</v>
          </cell>
          <cell r="AC19">
            <v>0</v>
          </cell>
          <cell r="AD19">
            <v>0</v>
          </cell>
          <cell r="AE19">
            <v>0</v>
          </cell>
        </row>
        <row r="20">
          <cell r="G20" t="str">
            <v>FV20024</v>
          </cell>
          <cell r="H20">
            <v>0</v>
          </cell>
          <cell r="I20">
            <v>0</v>
          </cell>
          <cell r="J20">
            <v>20024</v>
          </cell>
          <cell r="K20" t="str">
            <v>890399047_20024</v>
          </cell>
          <cell r="L20">
            <v>41546</v>
          </cell>
          <cell r="M20">
            <v>81140</v>
          </cell>
          <cell r="N20">
            <v>81140</v>
          </cell>
          <cell r="O20" t="str">
            <v>A)Factura no radicada en ERP</v>
          </cell>
          <cell r="P20" t="str">
            <v>GLOSA ACEPTADA POR LA IPS</v>
          </cell>
          <cell r="Q20">
            <v>0</v>
          </cell>
          <cell r="R20">
            <v>0</v>
          </cell>
          <cell r="S20">
            <v>0</v>
          </cell>
          <cell r="T20" t="str">
            <v>no_cruza</v>
          </cell>
          <cell r="U20">
            <v>1617500</v>
          </cell>
          <cell r="V20">
            <v>0</v>
          </cell>
          <cell r="W20">
            <v>0</v>
          </cell>
          <cell r="X20">
            <v>0</v>
          </cell>
          <cell r="Y20">
            <v>552359</v>
          </cell>
          <cell r="Z20">
            <v>0</v>
          </cell>
          <cell r="AA20">
            <v>0</v>
          </cell>
          <cell r="AB20">
            <v>1065141</v>
          </cell>
          <cell r="AC20">
            <v>0</v>
          </cell>
          <cell r="AD20">
            <v>0</v>
          </cell>
          <cell r="AE20">
            <v>1065141</v>
          </cell>
        </row>
        <row r="21">
          <cell r="G21" t="str">
            <v>FV21267</v>
          </cell>
          <cell r="H21">
            <v>0</v>
          </cell>
          <cell r="I21">
            <v>0</v>
          </cell>
          <cell r="J21">
            <v>21267</v>
          </cell>
          <cell r="K21" t="str">
            <v>890399047_21267</v>
          </cell>
          <cell r="L21">
            <v>42123</v>
          </cell>
          <cell r="M21">
            <v>100</v>
          </cell>
          <cell r="N21">
            <v>100</v>
          </cell>
          <cell r="O21" t="str">
            <v>A)Factura no radicada en ERP</v>
          </cell>
          <cell r="P21" t="str">
            <v>GLOSA ACEPTADA POR LA IPS</v>
          </cell>
          <cell r="Q21">
            <v>0</v>
          </cell>
          <cell r="R21">
            <v>0</v>
          </cell>
          <cell r="S21">
            <v>0</v>
          </cell>
          <cell r="T21" t="str">
            <v>no_cruza</v>
          </cell>
          <cell r="U21">
            <v>2654300</v>
          </cell>
          <cell r="V21">
            <v>0</v>
          </cell>
          <cell r="W21">
            <v>0</v>
          </cell>
          <cell r="X21">
            <v>0</v>
          </cell>
          <cell r="Y21">
            <v>255900</v>
          </cell>
          <cell r="Z21">
            <v>0</v>
          </cell>
          <cell r="AA21">
            <v>0</v>
          </cell>
          <cell r="AB21">
            <v>2398400</v>
          </cell>
          <cell r="AC21">
            <v>0</v>
          </cell>
          <cell r="AD21">
            <v>0</v>
          </cell>
          <cell r="AE21">
            <v>2398400</v>
          </cell>
        </row>
        <row r="22">
          <cell r="G22" t="str">
            <v>FV21885</v>
          </cell>
          <cell r="H22">
            <v>0</v>
          </cell>
          <cell r="I22">
            <v>0</v>
          </cell>
          <cell r="J22">
            <v>21885</v>
          </cell>
          <cell r="K22" t="str">
            <v>890399047_21885</v>
          </cell>
          <cell r="L22">
            <v>42399</v>
          </cell>
          <cell r="M22">
            <v>267000</v>
          </cell>
          <cell r="N22">
            <v>267000</v>
          </cell>
          <cell r="O22" t="str">
            <v>A)Factura no radicada en ERP</v>
          </cell>
          <cell r="P22" t="str">
            <v>FACTURA CERRADA SIN RESPUESTA IPS</v>
          </cell>
          <cell r="Q22">
            <v>0</v>
          </cell>
          <cell r="R22">
            <v>0</v>
          </cell>
          <cell r="S22">
            <v>0</v>
          </cell>
          <cell r="T22" t="str">
            <v>no_cruza</v>
          </cell>
          <cell r="U22">
            <v>0</v>
          </cell>
          <cell r="V22">
            <v>0</v>
          </cell>
          <cell r="W22">
            <v>0</v>
          </cell>
          <cell r="X22">
            <v>0</v>
          </cell>
          <cell r="Y22">
            <v>0</v>
          </cell>
          <cell r="Z22">
            <v>0</v>
          </cell>
          <cell r="AA22">
            <v>0</v>
          </cell>
          <cell r="AB22">
            <v>0</v>
          </cell>
          <cell r="AC22">
            <v>0</v>
          </cell>
          <cell r="AD22">
            <v>0</v>
          </cell>
          <cell r="AE22">
            <v>0</v>
          </cell>
        </row>
        <row r="23">
          <cell r="G23" t="str">
            <v>FV22048</v>
          </cell>
          <cell r="H23">
            <v>0</v>
          </cell>
          <cell r="I23">
            <v>0</v>
          </cell>
          <cell r="J23">
            <v>22048</v>
          </cell>
          <cell r="K23" t="str">
            <v>890399047_22048</v>
          </cell>
          <cell r="L23">
            <v>42459</v>
          </cell>
          <cell r="M23">
            <v>6107800</v>
          </cell>
          <cell r="N23">
            <v>6107800</v>
          </cell>
          <cell r="O23" t="str">
            <v>A)Factura no radicada en ERP</v>
          </cell>
          <cell r="P23" t="str">
            <v>FACTURA NO RADICADA</v>
          </cell>
          <cell r="Q23">
            <v>0</v>
          </cell>
          <cell r="R23">
            <v>0</v>
          </cell>
          <cell r="S23">
            <v>0</v>
          </cell>
          <cell r="T23" t="str">
            <v>no_cruza</v>
          </cell>
          <cell r="U23">
            <v>0</v>
          </cell>
          <cell r="V23">
            <v>0</v>
          </cell>
          <cell r="W23">
            <v>0</v>
          </cell>
          <cell r="X23">
            <v>0</v>
          </cell>
          <cell r="Y23">
            <v>0</v>
          </cell>
          <cell r="Z23">
            <v>0</v>
          </cell>
          <cell r="AA23">
            <v>0</v>
          </cell>
          <cell r="AB23">
            <v>0</v>
          </cell>
          <cell r="AC23">
            <v>0</v>
          </cell>
          <cell r="AD23">
            <v>0</v>
          </cell>
          <cell r="AE23">
            <v>0</v>
          </cell>
        </row>
        <row r="24">
          <cell r="G24" t="str">
            <v>FV22096</v>
          </cell>
          <cell r="H24">
            <v>0</v>
          </cell>
          <cell r="I24">
            <v>0</v>
          </cell>
          <cell r="J24">
            <v>22096</v>
          </cell>
          <cell r="K24" t="str">
            <v>890399047_22096</v>
          </cell>
          <cell r="L24">
            <v>42489</v>
          </cell>
          <cell r="M24">
            <v>598200</v>
          </cell>
          <cell r="N24">
            <v>598200</v>
          </cell>
          <cell r="O24" t="str">
            <v>A)Factura no radicada en ERP</v>
          </cell>
          <cell r="P24" t="str">
            <v>FACTURA NO RADICADA</v>
          </cell>
          <cell r="Q24">
            <v>0</v>
          </cell>
          <cell r="R24">
            <v>0</v>
          </cell>
          <cell r="S24">
            <v>0</v>
          </cell>
          <cell r="T24" t="str">
            <v>no_cruza</v>
          </cell>
          <cell r="U24">
            <v>0</v>
          </cell>
          <cell r="V24">
            <v>0</v>
          </cell>
          <cell r="W24">
            <v>0</v>
          </cell>
          <cell r="X24">
            <v>0</v>
          </cell>
          <cell r="Y24">
            <v>0</v>
          </cell>
          <cell r="Z24">
            <v>0</v>
          </cell>
          <cell r="AA24">
            <v>0</v>
          </cell>
          <cell r="AB24">
            <v>0</v>
          </cell>
          <cell r="AC24">
            <v>0</v>
          </cell>
          <cell r="AD24">
            <v>0</v>
          </cell>
          <cell r="AE24">
            <v>0</v>
          </cell>
        </row>
        <row r="25">
          <cell r="G25" t="str">
            <v>FV22097</v>
          </cell>
          <cell r="H25">
            <v>0</v>
          </cell>
          <cell r="I25">
            <v>0</v>
          </cell>
          <cell r="J25">
            <v>22097</v>
          </cell>
          <cell r="K25" t="str">
            <v>890399047_22097</v>
          </cell>
          <cell r="L25">
            <v>42489</v>
          </cell>
          <cell r="M25">
            <v>717100</v>
          </cell>
          <cell r="N25">
            <v>717100</v>
          </cell>
          <cell r="O25" t="str">
            <v>A)Factura no radicada en ERP</v>
          </cell>
          <cell r="P25" t="str">
            <v>FACTURA NO RADICADA</v>
          </cell>
          <cell r="Q25">
            <v>0</v>
          </cell>
          <cell r="R25">
            <v>0</v>
          </cell>
          <cell r="S25">
            <v>0</v>
          </cell>
          <cell r="T25" t="str">
            <v>no_cruza</v>
          </cell>
          <cell r="U25">
            <v>0</v>
          </cell>
          <cell r="V25">
            <v>0</v>
          </cell>
          <cell r="W25">
            <v>0</v>
          </cell>
          <cell r="X25">
            <v>0</v>
          </cell>
          <cell r="Y25">
            <v>0</v>
          </cell>
          <cell r="Z25">
            <v>0</v>
          </cell>
          <cell r="AA25">
            <v>0</v>
          </cell>
          <cell r="AB25">
            <v>0</v>
          </cell>
          <cell r="AC25">
            <v>0</v>
          </cell>
          <cell r="AD25">
            <v>0</v>
          </cell>
          <cell r="AE25">
            <v>0</v>
          </cell>
        </row>
        <row r="26">
          <cell r="G26" t="str">
            <v>FV22143</v>
          </cell>
          <cell r="H26">
            <v>0</v>
          </cell>
          <cell r="I26">
            <v>0</v>
          </cell>
          <cell r="J26">
            <v>22143</v>
          </cell>
          <cell r="K26" t="str">
            <v>890399047_22143</v>
          </cell>
          <cell r="L26">
            <v>42520</v>
          </cell>
          <cell r="M26">
            <v>297300</v>
          </cell>
          <cell r="N26">
            <v>297300</v>
          </cell>
          <cell r="O26" t="str">
            <v>A)Factura no radicada en ERP</v>
          </cell>
          <cell r="P26" t="str">
            <v>FACTURA NO RADICADA</v>
          </cell>
          <cell r="Q26">
            <v>0</v>
          </cell>
          <cell r="R26">
            <v>0</v>
          </cell>
          <cell r="S26">
            <v>0</v>
          </cell>
          <cell r="T26" t="str">
            <v>no_cruza</v>
          </cell>
          <cell r="U26">
            <v>0</v>
          </cell>
          <cell r="V26">
            <v>0</v>
          </cell>
          <cell r="W26">
            <v>0</v>
          </cell>
          <cell r="X26">
            <v>0</v>
          </cell>
          <cell r="Y26">
            <v>0</v>
          </cell>
          <cell r="Z26">
            <v>0</v>
          </cell>
          <cell r="AA26">
            <v>0</v>
          </cell>
          <cell r="AB26">
            <v>0</v>
          </cell>
          <cell r="AC26">
            <v>0</v>
          </cell>
          <cell r="AD26">
            <v>0</v>
          </cell>
          <cell r="AE26">
            <v>0</v>
          </cell>
        </row>
        <row r="27">
          <cell r="G27" t="str">
            <v>FV22144</v>
          </cell>
          <cell r="H27">
            <v>0</v>
          </cell>
          <cell r="I27">
            <v>0</v>
          </cell>
          <cell r="J27">
            <v>22144</v>
          </cell>
          <cell r="K27" t="str">
            <v>890399047_22144</v>
          </cell>
          <cell r="L27">
            <v>42520</v>
          </cell>
          <cell r="M27">
            <v>187900</v>
          </cell>
          <cell r="N27">
            <v>187900</v>
          </cell>
          <cell r="O27" t="str">
            <v>A)Factura no radicada en ERP</v>
          </cell>
          <cell r="P27" t="str">
            <v>FACTURA NO RADICADA</v>
          </cell>
          <cell r="Q27">
            <v>0</v>
          </cell>
          <cell r="R27">
            <v>0</v>
          </cell>
          <cell r="S27">
            <v>0</v>
          </cell>
          <cell r="T27" t="str">
            <v>no_cruza</v>
          </cell>
          <cell r="U27">
            <v>0</v>
          </cell>
          <cell r="V27">
            <v>0</v>
          </cell>
          <cell r="W27">
            <v>0</v>
          </cell>
          <cell r="X27">
            <v>0</v>
          </cell>
          <cell r="Y27">
            <v>0</v>
          </cell>
          <cell r="Z27">
            <v>0</v>
          </cell>
          <cell r="AA27">
            <v>0</v>
          </cell>
          <cell r="AB27">
            <v>0</v>
          </cell>
          <cell r="AC27">
            <v>0</v>
          </cell>
          <cell r="AD27">
            <v>0</v>
          </cell>
          <cell r="AE27">
            <v>0</v>
          </cell>
        </row>
        <row r="28">
          <cell r="G28" t="str">
            <v>FV22234</v>
          </cell>
          <cell r="H28">
            <v>0</v>
          </cell>
          <cell r="I28">
            <v>0</v>
          </cell>
          <cell r="J28">
            <v>22234</v>
          </cell>
          <cell r="K28" t="str">
            <v>890399047_22234</v>
          </cell>
          <cell r="L28">
            <v>42550</v>
          </cell>
          <cell r="M28">
            <v>176900</v>
          </cell>
          <cell r="N28">
            <v>176900</v>
          </cell>
          <cell r="O28" t="str">
            <v>A)Factura no radicada en ERP</v>
          </cell>
          <cell r="P28" t="str">
            <v>FACTURA NO RADICADA</v>
          </cell>
          <cell r="Q28">
            <v>0</v>
          </cell>
          <cell r="R28">
            <v>0</v>
          </cell>
          <cell r="S28">
            <v>0</v>
          </cell>
          <cell r="T28" t="str">
            <v>no_cruza</v>
          </cell>
          <cell r="U28">
            <v>0</v>
          </cell>
          <cell r="V28">
            <v>0</v>
          </cell>
          <cell r="W28">
            <v>0</v>
          </cell>
          <cell r="X28">
            <v>0</v>
          </cell>
          <cell r="Y28">
            <v>0</v>
          </cell>
          <cell r="Z28">
            <v>0</v>
          </cell>
          <cell r="AA28">
            <v>0</v>
          </cell>
          <cell r="AB28">
            <v>0</v>
          </cell>
          <cell r="AC28">
            <v>0</v>
          </cell>
          <cell r="AD28">
            <v>0</v>
          </cell>
          <cell r="AE28">
            <v>0</v>
          </cell>
        </row>
        <row r="29">
          <cell r="G29" t="str">
            <v>FV22301</v>
          </cell>
          <cell r="H29">
            <v>0</v>
          </cell>
          <cell r="I29">
            <v>0</v>
          </cell>
          <cell r="J29">
            <v>22301</v>
          </cell>
          <cell r="K29" t="str">
            <v>890399047_22301</v>
          </cell>
          <cell r="L29">
            <v>42550</v>
          </cell>
          <cell r="M29">
            <v>305500</v>
          </cell>
          <cell r="N29">
            <v>305500</v>
          </cell>
          <cell r="O29" t="str">
            <v>A)Factura no radicada en ERP</v>
          </cell>
          <cell r="P29" t="str">
            <v>FACTURA NO RADICADA</v>
          </cell>
          <cell r="Q29">
            <v>0</v>
          </cell>
          <cell r="R29">
            <v>0</v>
          </cell>
          <cell r="S29">
            <v>0</v>
          </cell>
          <cell r="T29" t="str">
            <v>no_cruza</v>
          </cell>
          <cell r="U29">
            <v>0</v>
          </cell>
          <cell r="V29">
            <v>0</v>
          </cell>
          <cell r="W29">
            <v>0</v>
          </cell>
          <cell r="X29">
            <v>0</v>
          </cell>
          <cell r="Y29">
            <v>0</v>
          </cell>
          <cell r="Z29">
            <v>0</v>
          </cell>
          <cell r="AA29">
            <v>0</v>
          </cell>
          <cell r="AB29">
            <v>0</v>
          </cell>
          <cell r="AC29">
            <v>0</v>
          </cell>
          <cell r="AD29">
            <v>0</v>
          </cell>
          <cell r="AE29">
            <v>0</v>
          </cell>
        </row>
        <row r="30">
          <cell r="G30" t="str">
            <v>FV22321</v>
          </cell>
          <cell r="H30">
            <v>0</v>
          </cell>
          <cell r="I30">
            <v>0</v>
          </cell>
          <cell r="J30">
            <v>22321</v>
          </cell>
          <cell r="K30" t="str">
            <v>890399047_22321</v>
          </cell>
          <cell r="L30">
            <v>42581</v>
          </cell>
          <cell r="M30">
            <v>1111300</v>
          </cell>
          <cell r="N30">
            <v>1111300</v>
          </cell>
          <cell r="O30" t="str">
            <v>A)Factura no radicada en ERP</v>
          </cell>
          <cell r="P30" t="str">
            <v>FACTURA NO RADICADA</v>
          </cell>
          <cell r="Q30">
            <v>0</v>
          </cell>
          <cell r="R30">
            <v>0</v>
          </cell>
          <cell r="S30">
            <v>0</v>
          </cell>
          <cell r="T30" t="str">
            <v>no_cruza</v>
          </cell>
          <cell r="U30">
            <v>0</v>
          </cell>
          <cell r="V30">
            <v>0</v>
          </cell>
          <cell r="W30">
            <v>0</v>
          </cell>
          <cell r="X30">
            <v>0</v>
          </cell>
          <cell r="Y30">
            <v>0</v>
          </cell>
          <cell r="Z30">
            <v>0</v>
          </cell>
          <cell r="AA30">
            <v>0</v>
          </cell>
          <cell r="AB30">
            <v>0</v>
          </cell>
          <cell r="AC30">
            <v>0</v>
          </cell>
          <cell r="AD30">
            <v>0</v>
          </cell>
          <cell r="AE30">
            <v>0</v>
          </cell>
        </row>
        <row r="31">
          <cell r="G31" t="str">
            <v>FV22430</v>
          </cell>
          <cell r="H31">
            <v>0</v>
          </cell>
          <cell r="I31">
            <v>0</v>
          </cell>
          <cell r="J31">
            <v>22430</v>
          </cell>
          <cell r="K31" t="str">
            <v>890399047_22430</v>
          </cell>
          <cell r="L31">
            <v>42612</v>
          </cell>
          <cell r="M31">
            <v>46400</v>
          </cell>
          <cell r="N31">
            <v>46400</v>
          </cell>
          <cell r="O31" t="str">
            <v>A)Factura no radicada en ERP</v>
          </cell>
          <cell r="P31" t="str">
            <v>FACTURA NO RADICADA</v>
          </cell>
          <cell r="Q31">
            <v>0</v>
          </cell>
          <cell r="R31">
            <v>0</v>
          </cell>
          <cell r="S31">
            <v>0</v>
          </cell>
          <cell r="T31" t="str">
            <v>no_cruza</v>
          </cell>
          <cell r="U31">
            <v>0</v>
          </cell>
          <cell r="V31">
            <v>0</v>
          </cell>
          <cell r="W31">
            <v>0</v>
          </cell>
          <cell r="X31">
            <v>0</v>
          </cell>
          <cell r="Y31">
            <v>0</v>
          </cell>
          <cell r="Z31">
            <v>0</v>
          </cell>
          <cell r="AA31">
            <v>0</v>
          </cell>
          <cell r="AB31">
            <v>0</v>
          </cell>
          <cell r="AC31">
            <v>0</v>
          </cell>
          <cell r="AD31">
            <v>0</v>
          </cell>
          <cell r="AE31">
            <v>0</v>
          </cell>
        </row>
        <row r="32">
          <cell r="G32" t="str">
            <v>FV22436</v>
          </cell>
          <cell r="H32">
            <v>0</v>
          </cell>
          <cell r="I32">
            <v>0</v>
          </cell>
          <cell r="J32">
            <v>22436</v>
          </cell>
          <cell r="K32" t="str">
            <v>890399047_22436</v>
          </cell>
          <cell r="L32">
            <v>42612</v>
          </cell>
          <cell r="M32">
            <v>1233200</v>
          </cell>
          <cell r="N32">
            <v>1233200</v>
          </cell>
          <cell r="O32" t="str">
            <v>A)Factura no radicada en ERP</v>
          </cell>
          <cell r="P32" t="str">
            <v>FACTURA NO RADICADA</v>
          </cell>
          <cell r="Q32">
            <v>0</v>
          </cell>
          <cell r="R32">
            <v>0</v>
          </cell>
          <cell r="S32">
            <v>0</v>
          </cell>
          <cell r="T32" t="str">
            <v>no_cruza</v>
          </cell>
          <cell r="U32">
            <v>0</v>
          </cell>
          <cell r="V32">
            <v>0</v>
          </cell>
          <cell r="W32">
            <v>0</v>
          </cell>
          <cell r="X32">
            <v>0</v>
          </cell>
          <cell r="Y32">
            <v>0</v>
          </cell>
          <cell r="Z32">
            <v>0</v>
          </cell>
          <cell r="AA32">
            <v>0</v>
          </cell>
          <cell r="AB32">
            <v>0</v>
          </cell>
          <cell r="AC32">
            <v>0</v>
          </cell>
          <cell r="AD32">
            <v>0</v>
          </cell>
          <cell r="AE32">
            <v>0</v>
          </cell>
        </row>
        <row r="33">
          <cell r="G33" t="str">
            <v>FV22473</v>
          </cell>
          <cell r="H33">
            <v>0</v>
          </cell>
          <cell r="I33">
            <v>0</v>
          </cell>
          <cell r="J33">
            <v>22473</v>
          </cell>
          <cell r="K33" t="str">
            <v>890399047_22473</v>
          </cell>
          <cell r="L33">
            <v>42642</v>
          </cell>
          <cell r="M33">
            <v>2352600</v>
          </cell>
          <cell r="N33">
            <v>2352600</v>
          </cell>
          <cell r="O33" t="str">
            <v>A)Factura no radicada en ERP</v>
          </cell>
          <cell r="P33" t="str">
            <v>FACTURA NO RADICADA</v>
          </cell>
          <cell r="Q33">
            <v>0</v>
          </cell>
          <cell r="R33">
            <v>0</v>
          </cell>
          <cell r="S33">
            <v>0</v>
          </cell>
          <cell r="T33" t="str">
            <v>no_cruza</v>
          </cell>
          <cell r="U33">
            <v>0</v>
          </cell>
          <cell r="V33">
            <v>0</v>
          </cell>
          <cell r="W33">
            <v>0</v>
          </cell>
          <cell r="X33">
            <v>0</v>
          </cell>
          <cell r="Y33">
            <v>0</v>
          </cell>
          <cell r="Z33">
            <v>0</v>
          </cell>
          <cell r="AA33">
            <v>0</v>
          </cell>
          <cell r="AB33">
            <v>0</v>
          </cell>
          <cell r="AC33">
            <v>0</v>
          </cell>
          <cell r="AD33">
            <v>0</v>
          </cell>
          <cell r="AE33">
            <v>0</v>
          </cell>
        </row>
        <row r="34">
          <cell r="G34" t="str">
            <v>FV22475</v>
          </cell>
          <cell r="H34">
            <v>0</v>
          </cell>
          <cell r="I34">
            <v>0</v>
          </cell>
          <cell r="J34">
            <v>22475</v>
          </cell>
          <cell r="K34" t="str">
            <v>890399047_22475</v>
          </cell>
          <cell r="L34">
            <v>42642</v>
          </cell>
          <cell r="M34">
            <v>1323800</v>
          </cell>
          <cell r="N34">
            <v>1323800</v>
          </cell>
          <cell r="O34" t="str">
            <v>A)Factura no radicada en ERP</v>
          </cell>
          <cell r="P34" t="str">
            <v>FACTURA NO RADICADA</v>
          </cell>
          <cell r="Q34">
            <v>0</v>
          </cell>
          <cell r="R34">
            <v>0</v>
          </cell>
          <cell r="S34">
            <v>0</v>
          </cell>
          <cell r="T34" t="str">
            <v>no_cruza</v>
          </cell>
          <cell r="U34">
            <v>0</v>
          </cell>
          <cell r="V34">
            <v>0</v>
          </cell>
          <cell r="W34">
            <v>0</v>
          </cell>
          <cell r="X34">
            <v>0</v>
          </cell>
          <cell r="Y34">
            <v>0</v>
          </cell>
          <cell r="Z34">
            <v>0</v>
          </cell>
          <cell r="AA34">
            <v>0</v>
          </cell>
          <cell r="AB34">
            <v>0</v>
          </cell>
          <cell r="AC34">
            <v>0</v>
          </cell>
          <cell r="AD34">
            <v>0</v>
          </cell>
          <cell r="AE34">
            <v>0</v>
          </cell>
        </row>
        <row r="35">
          <cell r="G35" t="str">
            <v>FV22576</v>
          </cell>
          <cell r="H35">
            <v>0</v>
          </cell>
          <cell r="I35">
            <v>0</v>
          </cell>
          <cell r="J35">
            <v>22576</v>
          </cell>
          <cell r="K35" t="str">
            <v>890399047_22576</v>
          </cell>
          <cell r="L35">
            <v>42673</v>
          </cell>
          <cell r="M35">
            <v>925600</v>
          </cell>
          <cell r="N35">
            <v>925600</v>
          </cell>
          <cell r="O35" t="str">
            <v>A)Factura no radicada en ERP</v>
          </cell>
          <cell r="P35" t="str">
            <v>FACTURA NO RADICADA</v>
          </cell>
          <cell r="Q35">
            <v>0</v>
          </cell>
          <cell r="R35">
            <v>0</v>
          </cell>
          <cell r="S35">
            <v>0</v>
          </cell>
          <cell r="T35" t="str">
            <v>no_cruza</v>
          </cell>
          <cell r="U35">
            <v>0</v>
          </cell>
          <cell r="V35">
            <v>0</v>
          </cell>
          <cell r="W35">
            <v>0</v>
          </cell>
          <cell r="X35">
            <v>0</v>
          </cell>
          <cell r="Y35">
            <v>0</v>
          </cell>
          <cell r="Z35">
            <v>0</v>
          </cell>
          <cell r="AA35">
            <v>0</v>
          </cell>
          <cell r="AB35">
            <v>0</v>
          </cell>
          <cell r="AC35">
            <v>0</v>
          </cell>
          <cell r="AD35">
            <v>0</v>
          </cell>
          <cell r="AE35">
            <v>0</v>
          </cell>
        </row>
        <row r="36">
          <cell r="G36" t="str">
            <v>FV22666</v>
          </cell>
          <cell r="H36">
            <v>0</v>
          </cell>
          <cell r="I36">
            <v>0</v>
          </cell>
          <cell r="J36">
            <v>22666</v>
          </cell>
          <cell r="K36" t="str">
            <v>890399047_22666</v>
          </cell>
          <cell r="L36">
            <v>42703</v>
          </cell>
          <cell r="M36">
            <v>99100</v>
          </cell>
          <cell r="N36">
            <v>99100</v>
          </cell>
          <cell r="O36" t="str">
            <v>A)Factura no radicada en ERP</v>
          </cell>
          <cell r="P36" t="str">
            <v>FACTURA NO RADICADA</v>
          </cell>
          <cell r="Q36">
            <v>0</v>
          </cell>
          <cell r="R36">
            <v>0</v>
          </cell>
          <cell r="S36">
            <v>0</v>
          </cell>
          <cell r="T36" t="str">
            <v>no_cruza</v>
          </cell>
          <cell r="U36">
            <v>0</v>
          </cell>
          <cell r="V36">
            <v>0</v>
          </cell>
          <cell r="W36">
            <v>0</v>
          </cell>
          <cell r="X36">
            <v>0</v>
          </cell>
          <cell r="Y36">
            <v>0</v>
          </cell>
          <cell r="Z36">
            <v>0</v>
          </cell>
          <cell r="AA36">
            <v>0</v>
          </cell>
          <cell r="AB36">
            <v>0</v>
          </cell>
          <cell r="AC36">
            <v>0</v>
          </cell>
          <cell r="AD36">
            <v>0</v>
          </cell>
          <cell r="AE36">
            <v>0</v>
          </cell>
        </row>
        <row r="37">
          <cell r="G37" t="str">
            <v>FV22667</v>
          </cell>
          <cell r="H37">
            <v>0</v>
          </cell>
          <cell r="I37">
            <v>0</v>
          </cell>
          <cell r="J37">
            <v>22667</v>
          </cell>
          <cell r="K37" t="str">
            <v>890399047_22667</v>
          </cell>
          <cell r="L37">
            <v>42703</v>
          </cell>
          <cell r="M37">
            <v>294800</v>
          </cell>
          <cell r="N37">
            <v>294800</v>
          </cell>
          <cell r="O37" t="str">
            <v>A)Factura no radicada en ERP</v>
          </cell>
          <cell r="P37" t="str">
            <v>FACTURA NO RADICADA</v>
          </cell>
          <cell r="Q37">
            <v>0</v>
          </cell>
          <cell r="R37">
            <v>0</v>
          </cell>
          <cell r="S37">
            <v>0</v>
          </cell>
          <cell r="T37" t="str">
            <v>no_cruza</v>
          </cell>
          <cell r="U37">
            <v>0</v>
          </cell>
          <cell r="V37">
            <v>0</v>
          </cell>
          <cell r="W37">
            <v>0</v>
          </cell>
          <cell r="X37">
            <v>0</v>
          </cell>
          <cell r="Y37">
            <v>0</v>
          </cell>
          <cell r="Z37">
            <v>0</v>
          </cell>
          <cell r="AA37">
            <v>0</v>
          </cell>
          <cell r="AB37">
            <v>0</v>
          </cell>
          <cell r="AC37">
            <v>0</v>
          </cell>
          <cell r="AD37">
            <v>0</v>
          </cell>
          <cell r="AE37">
            <v>0</v>
          </cell>
        </row>
        <row r="38">
          <cell r="G38" t="str">
            <v>FV22668</v>
          </cell>
          <cell r="H38">
            <v>0</v>
          </cell>
          <cell r="I38">
            <v>0</v>
          </cell>
          <cell r="J38">
            <v>22668</v>
          </cell>
          <cell r="K38" t="str">
            <v>890399047_22668</v>
          </cell>
          <cell r="L38">
            <v>42703</v>
          </cell>
          <cell r="M38">
            <v>3271000</v>
          </cell>
          <cell r="N38">
            <v>3271000</v>
          </cell>
          <cell r="O38" t="str">
            <v>A)Factura no radicada en ERP</v>
          </cell>
          <cell r="P38" t="str">
            <v>FACTURA NO RADICADA</v>
          </cell>
          <cell r="Q38">
            <v>0</v>
          </cell>
          <cell r="R38">
            <v>0</v>
          </cell>
          <cell r="S38">
            <v>0</v>
          </cell>
          <cell r="T38" t="str">
            <v>no_cruza</v>
          </cell>
          <cell r="U38">
            <v>0</v>
          </cell>
          <cell r="V38">
            <v>0</v>
          </cell>
          <cell r="W38">
            <v>0</v>
          </cell>
          <cell r="X38">
            <v>0</v>
          </cell>
          <cell r="Y38">
            <v>0</v>
          </cell>
          <cell r="Z38">
            <v>0</v>
          </cell>
          <cell r="AA38">
            <v>0</v>
          </cell>
          <cell r="AB38">
            <v>0</v>
          </cell>
          <cell r="AC38">
            <v>0</v>
          </cell>
          <cell r="AD38">
            <v>0</v>
          </cell>
          <cell r="AE38">
            <v>0</v>
          </cell>
        </row>
        <row r="39">
          <cell r="G39" t="str">
            <v>FV22770</v>
          </cell>
          <cell r="H39">
            <v>0</v>
          </cell>
          <cell r="I39">
            <v>0</v>
          </cell>
          <cell r="J39">
            <v>22770</v>
          </cell>
          <cell r="K39" t="str">
            <v>890399047_22770</v>
          </cell>
          <cell r="L39">
            <v>42732</v>
          </cell>
          <cell r="M39">
            <v>2352600</v>
          </cell>
          <cell r="N39">
            <v>2352600</v>
          </cell>
          <cell r="O39" t="str">
            <v>A)Factura no radicada en ERP</v>
          </cell>
          <cell r="P39" t="str">
            <v>FACTURA NO RADICADA</v>
          </cell>
          <cell r="Q39">
            <v>0</v>
          </cell>
          <cell r="R39">
            <v>0</v>
          </cell>
          <cell r="S39">
            <v>0</v>
          </cell>
          <cell r="T39" t="str">
            <v>no_cruza</v>
          </cell>
          <cell r="U39">
            <v>0</v>
          </cell>
          <cell r="V39">
            <v>0</v>
          </cell>
          <cell r="W39">
            <v>0</v>
          </cell>
          <cell r="X39">
            <v>0</v>
          </cell>
          <cell r="Y39">
            <v>0</v>
          </cell>
          <cell r="Z39">
            <v>0</v>
          </cell>
          <cell r="AA39">
            <v>0</v>
          </cell>
          <cell r="AB39">
            <v>0</v>
          </cell>
          <cell r="AC39">
            <v>0</v>
          </cell>
          <cell r="AD39">
            <v>0</v>
          </cell>
          <cell r="AE39">
            <v>0</v>
          </cell>
        </row>
        <row r="40">
          <cell r="G40" t="str">
            <v>FV22771</v>
          </cell>
          <cell r="H40">
            <v>0</v>
          </cell>
          <cell r="I40">
            <v>0</v>
          </cell>
          <cell r="J40">
            <v>22771</v>
          </cell>
          <cell r="K40" t="str">
            <v>890399047_22771</v>
          </cell>
          <cell r="L40">
            <v>42732</v>
          </cell>
          <cell r="M40">
            <v>996300</v>
          </cell>
          <cell r="N40">
            <v>996300</v>
          </cell>
          <cell r="O40" t="str">
            <v>A)Factura no radicada en ERP</v>
          </cell>
          <cell r="P40" t="str">
            <v>FACTURA NO RADICADA</v>
          </cell>
          <cell r="Q40">
            <v>0</v>
          </cell>
          <cell r="R40">
            <v>0</v>
          </cell>
          <cell r="S40">
            <v>0</v>
          </cell>
          <cell r="T40" t="str">
            <v>no_cruza</v>
          </cell>
          <cell r="U40">
            <v>0</v>
          </cell>
          <cell r="V40">
            <v>0</v>
          </cell>
          <cell r="W40">
            <v>0</v>
          </cell>
          <cell r="X40">
            <v>0</v>
          </cell>
          <cell r="Y40">
            <v>0</v>
          </cell>
          <cell r="Z40">
            <v>0</v>
          </cell>
          <cell r="AA40">
            <v>0</v>
          </cell>
          <cell r="AB40">
            <v>0</v>
          </cell>
          <cell r="AC40">
            <v>0</v>
          </cell>
          <cell r="AD40">
            <v>0</v>
          </cell>
          <cell r="AE40">
            <v>0</v>
          </cell>
        </row>
        <row r="41">
          <cell r="G41" t="str">
            <v>FV22867</v>
          </cell>
          <cell r="H41">
            <v>0</v>
          </cell>
          <cell r="I41">
            <v>0</v>
          </cell>
          <cell r="J41">
            <v>22867</v>
          </cell>
          <cell r="K41" t="str">
            <v>890399047_22867</v>
          </cell>
          <cell r="L41">
            <v>42765</v>
          </cell>
          <cell r="M41">
            <v>2817300</v>
          </cell>
          <cell r="N41">
            <v>2817300</v>
          </cell>
          <cell r="O41" t="str">
            <v>A)Factura no radicada en ERP</v>
          </cell>
          <cell r="P41" t="str">
            <v>FACTURA NO RADICADA</v>
          </cell>
          <cell r="Q41">
            <v>0</v>
          </cell>
          <cell r="R41">
            <v>0</v>
          </cell>
          <cell r="S41">
            <v>0</v>
          </cell>
          <cell r="T41" t="str">
            <v>no_cruza</v>
          </cell>
          <cell r="U41">
            <v>0</v>
          </cell>
          <cell r="V41">
            <v>0</v>
          </cell>
          <cell r="W41">
            <v>0</v>
          </cell>
          <cell r="X41">
            <v>0</v>
          </cell>
          <cell r="Y41">
            <v>0</v>
          </cell>
          <cell r="Z41">
            <v>0</v>
          </cell>
          <cell r="AA41">
            <v>0</v>
          </cell>
          <cell r="AB41">
            <v>0</v>
          </cell>
          <cell r="AC41">
            <v>0</v>
          </cell>
          <cell r="AD41">
            <v>0</v>
          </cell>
          <cell r="AE41">
            <v>0</v>
          </cell>
        </row>
        <row r="42">
          <cell r="G42" t="str">
            <v>FV22961</v>
          </cell>
          <cell r="H42">
            <v>0</v>
          </cell>
          <cell r="I42">
            <v>0</v>
          </cell>
          <cell r="J42">
            <v>22961</v>
          </cell>
          <cell r="K42" t="str">
            <v>890399047_22961</v>
          </cell>
          <cell r="L42">
            <v>42793</v>
          </cell>
          <cell r="M42">
            <v>591000</v>
          </cell>
          <cell r="N42">
            <v>591000</v>
          </cell>
          <cell r="O42" t="str">
            <v>A)Factura no radicada en ERP</v>
          </cell>
          <cell r="P42" t="str">
            <v>FACTURA NO RADICADA</v>
          </cell>
          <cell r="Q42">
            <v>0</v>
          </cell>
          <cell r="R42">
            <v>0</v>
          </cell>
          <cell r="S42">
            <v>0</v>
          </cell>
          <cell r="T42" t="str">
            <v>no_cruza</v>
          </cell>
          <cell r="U42">
            <v>0</v>
          </cell>
          <cell r="V42">
            <v>0</v>
          </cell>
          <cell r="W42">
            <v>0</v>
          </cell>
          <cell r="X42">
            <v>0</v>
          </cell>
          <cell r="Y42">
            <v>0</v>
          </cell>
          <cell r="Z42">
            <v>0</v>
          </cell>
          <cell r="AA42">
            <v>0</v>
          </cell>
          <cell r="AB42">
            <v>0</v>
          </cell>
          <cell r="AC42">
            <v>0</v>
          </cell>
          <cell r="AD42">
            <v>0</v>
          </cell>
          <cell r="AE42">
            <v>0</v>
          </cell>
        </row>
        <row r="43">
          <cell r="G43" t="str">
            <v>FV23043</v>
          </cell>
          <cell r="H43">
            <v>0</v>
          </cell>
          <cell r="I43">
            <v>0</v>
          </cell>
          <cell r="J43">
            <v>23043</v>
          </cell>
          <cell r="K43" t="str">
            <v>890399047_23043</v>
          </cell>
          <cell r="L43">
            <v>42824</v>
          </cell>
          <cell r="M43">
            <v>2686300</v>
          </cell>
          <cell r="N43">
            <v>2686300</v>
          </cell>
          <cell r="O43" t="str">
            <v>A)Factura no radicada en ERP</v>
          </cell>
          <cell r="P43" t="str">
            <v>FACTURA NO RADICADA</v>
          </cell>
          <cell r="Q43">
            <v>0</v>
          </cell>
          <cell r="R43">
            <v>0</v>
          </cell>
          <cell r="S43">
            <v>0</v>
          </cell>
          <cell r="T43" t="str">
            <v>no_cruza</v>
          </cell>
          <cell r="U43">
            <v>0</v>
          </cell>
          <cell r="V43">
            <v>0</v>
          </cell>
          <cell r="W43">
            <v>0</v>
          </cell>
          <cell r="X43">
            <v>0</v>
          </cell>
          <cell r="Y43">
            <v>0</v>
          </cell>
          <cell r="Z43">
            <v>0</v>
          </cell>
          <cell r="AA43">
            <v>0</v>
          </cell>
          <cell r="AB43">
            <v>0</v>
          </cell>
          <cell r="AC43">
            <v>0</v>
          </cell>
          <cell r="AD43">
            <v>0</v>
          </cell>
          <cell r="AE43">
            <v>0</v>
          </cell>
        </row>
        <row r="44">
          <cell r="G44" t="str">
            <v>FV23132</v>
          </cell>
          <cell r="H44">
            <v>0</v>
          </cell>
          <cell r="I44">
            <v>0</v>
          </cell>
          <cell r="J44">
            <v>23132</v>
          </cell>
          <cell r="K44" t="str">
            <v>890399047_23132</v>
          </cell>
          <cell r="L44">
            <v>42854</v>
          </cell>
          <cell r="M44">
            <v>2521800</v>
          </cell>
          <cell r="N44">
            <v>2521800</v>
          </cell>
          <cell r="O44" t="str">
            <v>A)Factura no radicada en ERP</v>
          </cell>
          <cell r="P44" t="str">
            <v>FACTURA NO RADICADA</v>
          </cell>
          <cell r="Q44">
            <v>0</v>
          </cell>
          <cell r="R44">
            <v>0</v>
          </cell>
          <cell r="S44">
            <v>0</v>
          </cell>
          <cell r="T44" t="str">
            <v>no_cruza</v>
          </cell>
          <cell r="U44">
            <v>0</v>
          </cell>
          <cell r="V44">
            <v>0</v>
          </cell>
          <cell r="W44">
            <v>0</v>
          </cell>
          <cell r="X44">
            <v>0</v>
          </cell>
          <cell r="Y44">
            <v>0</v>
          </cell>
          <cell r="Z44">
            <v>0</v>
          </cell>
          <cell r="AA44">
            <v>0</v>
          </cell>
          <cell r="AB44">
            <v>0</v>
          </cell>
          <cell r="AC44">
            <v>0</v>
          </cell>
          <cell r="AD44">
            <v>0</v>
          </cell>
          <cell r="AE44">
            <v>0</v>
          </cell>
        </row>
        <row r="45">
          <cell r="G45" t="str">
            <v>FV23213</v>
          </cell>
          <cell r="H45">
            <v>0</v>
          </cell>
          <cell r="I45">
            <v>0</v>
          </cell>
          <cell r="J45">
            <v>23213</v>
          </cell>
          <cell r="K45" t="str">
            <v>890399047_23213</v>
          </cell>
          <cell r="L45">
            <v>42885</v>
          </cell>
          <cell r="M45">
            <v>275100</v>
          </cell>
          <cell r="N45">
            <v>275100</v>
          </cell>
          <cell r="O45" t="str">
            <v>A)Factura no radicada en ERP</v>
          </cell>
          <cell r="P45" t="str">
            <v>FACTURA NO RADICADA</v>
          </cell>
          <cell r="Q45">
            <v>0</v>
          </cell>
          <cell r="R45">
            <v>0</v>
          </cell>
          <cell r="S45">
            <v>0</v>
          </cell>
          <cell r="T45" t="str">
            <v>no_cruza</v>
          </cell>
          <cell r="U45">
            <v>0</v>
          </cell>
          <cell r="V45">
            <v>0</v>
          </cell>
          <cell r="W45">
            <v>0</v>
          </cell>
          <cell r="X45">
            <v>0</v>
          </cell>
          <cell r="Y45">
            <v>0</v>
          </cell>
          <cell r="Z45">
            <v>0</v>
          </cell>
          <cell r="AA45">
            <v>0</v>
          </cell>
          <cell r="AB45">
            <v>0</v>
          </cell>
          <cell r="AC45">
            <v>0</v>
          </cell>
          <cell r="AD45">
            <v>0</v>
          </cell>
          <cell r="AE45">
            <v>0</v>
          </cell>
        </row>
        <row r="46">
          <cell r="G46" t="str">
            <v>FV23317</v>
          </cell>
          <cell r="H46">
            <v>0</v>
          </cell>
          <cell r="I46">
            <v>0</v>
          </cell>
          <cell r="J46">
            <v>23317</v>
          </cell>
          <cell r="K46" t="str">
            <v>890399047_23317</v>
          </cell>
          <cell r="L46">
            <v>42915</v>
          </cell>
          <cell r="M46">
            <v>1365400</v>
          </cell>
          <cell r="N46">
            <v>1365400</v>
          </cell>
          <cell r="O46" t="str">
            <v>A)Factura no radicada en ERP</v>
          </cell>
          <cell r="P46" t="str">
            <v>FACTURA NO RADICADA</v>
          </cell>
          <cell r="Q46">
            <v>0</v>
          </cell>
          <cell r="R46">
            <v>0</v>
          </cell>
          <cell r="S46">
            <v>0</v>
          </cell>
          <cell r="T46" t="str">
            <v>no_cruza</v>
          </cell>
          <cell r="U46">
            <v>0</v>
          </cell>
          <cell r="V46">
            <v>0</v>
          </cell>
          <cell r="W46">
            <v>0</v>
          </cell>
          <cell r="X46">
            <v>0</v>
          </cell>
          <cell r="Y46">
            <v>0</v>
          </cell>
          <cell r="Z46">
            <v>0</v>
          </cell>
          <cell r="AA46">
            <v>0</v>
          </cell>
          <cell r="AB46">
            <v>0</v>
          </cell>
          <cell r="AC46">
            <v>0</v>
          </cell>
          <cell r="AD46">
            <v>0</v>
          </cell>
          <cell r="AE46">
            <v>0</v>
          </cell>
        </row>
        <row r="47">
          <cell r="G47" t="str">
            <v>FV23485</v>
          </cell>
          <cell r="H47">
            <v>0</v>
          </cell>
          <cell r="I47">
            <v>0</v>
          </cell>
          <cell r="J47">
            <v>23485</v>
          </cell>
          <cell r="K47" t="str">
            <v>890399047_23485</v>
          </cell>
          <cell r="L47">
            <v>42977</v>
          </cell>
          <cell r="M47">
            <v>1856400</v>
          </cell>
          <cell r="N47">
            <v>1856400</v>
          </cell>
          <cell r="O47" t="str">
            <v>A)Factura no radicada en ERP</v>
          </cell>
          <cell r="P47" t="str">
            <v>FACTURA NO RADICADA</v>
          </cell>
          <cell r="Q47">
            <v>0</v>
          </cell>
          <cell r="R47">
            <v>0</v>
          </cell>
          <cell r="S47">
            <v>0</v>
          </cell>
          <cell r="T47" t="str">
            <v>no_cruza</v>
          </cell>
          <cell r="U47">
            <v>0</v>
          </cell>
          <cell r="V47">
            <v>0</v>
          </cell>
          <cell r="W47">
            <v>0</v>
          </cell>
          <cell r="X47">
            <v>0</v>
          </cell>
          <cell r="Y47">
            <v>0</v>
          </cell>
          <cell r="Z47">
            <v>0</v>
          </cell>
          <cell r="AA47">
            <v>0</v>
          </cell>
          <cell r="AB47">
            <v>0</v>
          </cell>
          <cell r="AC47">
            <v>0</v>
          </cell>
          <cell r="AD47">
            <v>0</v>
          </cell>
          <cell r="AE47">
            <v>0</v>
          </cell>
        </row>
        <row r="48">
          <cell r="G48" t="str">
            <v>FV116730</v>
          </cell>
          <cell r="H48">
            <v>0</v>
          </cell>
          <cell r="I48">
            <v>1221388876</v>
          </cell>
          <cell r="J48">
            <v>116730</v>
          </cell>
          <cell r="K48" t="str">
            <v>890399047_116730</v>
          </cell>
          <cell r="L48">
            <v>43433</v>
          </cell>
          <cell r="M48">
            <v>871505</v>
          </cell>
          <cell r="N48">
            <v>871505</v>
          </cell>
          <cell r="O48" t="str">
            <v>A)Factura no radicada en ERP</v>
          </cell>
          <cell r="P48" t="str">
            <v>FACTURA CANCELADA</v>
          </cell>
          <cell r="Q48">
            <v>0</v>
          </cell>
          <cell r="R48">
            <v>0</v>
          </cell>
          <cell r="S48">
            <v>0</v>
          </cell>
          <cell r="T48" t="str">
            <v>no_cruza</v>
          </cell>
          <cell r="U48">
            <v>0</v>
          </cell>
          <cell r="V48">
            <v>0</v>
          </cell>
          <cell r="W48">
            <v>0</v>
          </cell>
          <cell r="X48">
            <v>0</v>
          </cell>
          <cell r="Y48">
            <v>0</v>
          </cell>
          <cell r="Z48">
            <v>0</v>
          </cell>
          <cell r="AA48">
            <v>0</v>
          </cell>
          <cell r="AB48">
            <v>0</v>
          </cell>
          <cell r="AC48">
            <v>0</v>
          </cell>
          <cell r="AD48">
            <v>0</v>
          </cell>
          <cell r="AE48">
            <v>0</v>
          </cell>
        </row>
        <row r="49">
          <cell r="G49" t="str">
            <v>FV120541</v>
          </cell>
          <cell r="H49">
            <v>0</v>
          </cell>
          <cell r="I49">
            <v>0</v>
          </cell>
          <cell r="J49">
            <v>120541</v>
          </cell>
          <cell r="K49" t="str">
            <v>890399047_120541</v>
          </cell>
          <cell r="L49">
            <v>43461</v>
          </cell>
          <cell r="M49">
            <v>521484</v>
          </cell>
          <cell r="N49">
            <v>521484</v>
          </cell>
          <cell r="O49" t="str">
            <v>A)Factura no radicada en ERP</v>
          </cell>
          <cell r="P49" t="str">
            <v>FACTURA CANCELADA</v>
          </cell>
          <cell r="Q49">
            <v>0</v>
          </cell>
          <cell r="R49">
            <v>0</v>
          </cell>
          <cell r="S49">
            <v>0</v>
          </cell>
          <cell r="T49" t="str">
            <v>no_cruza</v>
          </cell>
          <cell r="U49">
            <v>0</v>
          </cell>
          <cell r="V49">
            <v>0</v>
          </cell>
          <cell r="W49">
            <v>0</v>
          </cell>
          <cell r="X49">
            <v>0</v>
          </cell>
          <cell r="Y49">
            <v>0</v>
          </cell>
          <cell r="Z49">
            <v>0</v>
          </cell>
          <cell r="AA49">
            <v>0</v>
          </cell>
          <cell r="AB49">
            <v>0</v>
          </cell>
          <cell r="AC49">
            <v>0</v>
          </cell>
          <cell r="AD49">
            <v>0</v>
          </cell>
          <cell r="AE49">
            <v>0</v>
          </cell>
        </row>
        <row r="50">
          <cell r="G50" t="str">
            <v>FV120541</v>
          </cell>
          <cell r="H50">
            <v>0</v>
          </cell>
          <cell r="I50">
            <v>0</v>
          </cell>
          <cell r="J50">
            <v>120541</v>
          </cell>
          <cell r="K50" t="str">
            <v>890399047_120541</v>
          </cell>
          <cell r="L50">
            <v>43461</v>
          </cell>
          <cell r="M50">
            <v>608160</v>
          </cell>
          <cell r="N50">
            <v>608160</v>
          </cell>
          <cell r="O50" t="str">
            <v>A)Factura no radicada en ERP</v>
          </cell>
          <cell r="P50" t="str">
            <v>FACTURA CANCELADA</v>
          </cell>
          <cell r="Q50">
            <v>0</v>
          </cell>
          <cell r="R50">
            <v>0</v>
          </cell>
          <cell r="S50">
            <v>0</v>
          </cell>
          <cell r="T50" t="str">
            <v>no_cruza</v>
          </cell>
          <cell r="U50">
            <v>0</v>
          </cell>
          <cell r="V50">
            <v>0</v>
          </cell>
          <cell r="W50">
            <v>0</v>
          </cell>
          <cell r="X50">
            <v>0</v>
          </cell>
          <cell r="Y50">
            <v>0</v>
          </cell>
          <cell r="Z50">
            <v>0</v>
          </cell>
          <cell r="AA50">
            <v>0</v>
          </cell>
          <cell r="AB50">
            <v>0</v>
          </cell>
          <cell r="AC50">
            <v>0</v>
          </cell>
          <cell r="AD50">
            <v>0</v>
          </cell>
          <cell r="AE50">
            <v>0</v>
          </cell>
        </row>
        <row r="51">
          <cell r="G51" t="str">
            <v>FV201804</v>
          </cell>
          <cell r="H51">
            <v>0</v>
          </cell>
          <cell r="I51">
            <v>0</v>
          </cell>
          <cell r="J51">
            <v>201804</v>
          </cell>
          <cell r="K51" t="str">
            <v>890399047_201804</v>
          </cell>
          <cell r="L51">
            <v>43219</v>
          </cell>
          <cell r="M51">
            <v>14895</v>
          </cell>
          <cell r="N51">
            <v>14895</v>
          </cell>
          <cell r="O51" t="str">
            <v>A)Factura no radicada en ERP</v>
          </cell>
          <cell r="P51" t="str">
            <v>FACTURA NO RADICADA</v>
          </cell>
          <cell r="Q51">
            <v>0</v>
          </cell>
          <cell r="R51">
            <v>0</v>
          </cell>
          <cell r="S51">
            <v>0</v>
          </cell>
          <cell r="T51" t="str">
            <v>no_cruza</v>
          </cell>
          <cell r="U51">
            <v>0</v>
          </cell>
          <cell r="V51">
            <v>0</v>
          </cell>
          <cell r="W51">
            <v>0</v>
          </cell>
          <cell r="X51">
            <v>0</v>
          </cell>
          <cell r="Y51">
            <v>0</v>
          </cell>
          <cell r="Z51">
            <v>0</v>
          </cell>
          <cell r="AA51">
            <v>0</v>
          </cell>
          <cell r="AB51">
            <v>0</v>
          </cell>
          <cell r="AC51">
            <v>0</v>
          </cell>
          <cell r="AD51">
            <v>0</v>
          </cell>
          <cell r="AE51">
            <v>0</v>
          </cell>
        </row>
        <row r="52">
          <cell r="G52" t="str">
            <v>FV201804</v>
          </cell>
          <cell r="H52">
            <v>0</v>
          </cell>
          <cell r="I52">
            <v>0</v>
          </cell>
          <cell r="J52">
            <v>201804</v>
          </cell>
          <cell r="K52" t="str">
            <v>890399047_201804</v>
          </cell>
          <cell r="L52">
            <v>43219</v>
          </cell>
          <cell r="M52">
            <v>222565</v>
          </cell>
          <cell r="N52">
            <v>222565</v>
          </cell>
          <cell r="O52" t="str">
            <v>A)Factura no radicada en ERP</v>
          </cell>
          <cell r="P52" t="str">
            <v>FACTURA NO RADICADA</v>
          </cell>
          <cell r="Q52">
            <v>0</v>
          </cell>
          <cell r="R52">
            <v>0</v>
          </cell>
          <cell r="S52">
            <v>0</v>
          </cell>
          <cell r="T52" t="str">
            <v>no_cruza</v>
          </cell>
          <cell r="U52">
            <v>0</v>
          </cell>
          <cell r="V52">
            <v>0</v>
          </cell>
          <cell r="W52">
            <v>0</v>
          </cell>
          <cell r="X52">
            <v>0</v>
          </cell>
          <cell r="Y52">
            <v>0</v>
          </cell>
          <cell r="Z52">
            <v>0</v>
          </cell>
          <cell r="AA52">
            <v>0</v>
          </cell>
          <cell r="AB52">
            <v>0</v>
          </cell>
          <cell r="AC52">
            <v>0</v>
          </cell>
          <cell r="AD52">
            <v>0</v>
          </cell>
          <cell r="AE52">
            <v>0</v>
          </cell>
        </row>
        <row r="53">
          <cell r="G53" t="str">
            <v>FV201805</v>
          </cell>
          <cell r="H53">
            <v>0</v>
          </cell>
          <cell r="I53">
            <v>0</v>
          </cell>
          <cell r="J53">
            <v>201805</v>
          </cell>
          <cell r="K53" t="str">
            <v>890399047_201805</v>
          </cell>
          <cell r="L53">
            <v>43249</v>
          </cell>
          <cell r="M53">
            <v>824100</v>
          </cell>
          <cell r="N53">
            <v>824100</v>
          </cell>
          <cell r="O53" t="str">
            <v>A)Factura no radicada en ERP</v>
          </cell>
          <cell r="P53" t="str">
            <v>FACTURA NO RADICADA</v>
          </cell>
          <cell r="Q53">
            <v>0</v>
          </cell>
          <cell r="R53">
            <v>0</v>
          </cell>
          <cell r="S53">
            <v>0</v>
          </cell>
          <cell r="T53" t="str">
            <v>no_cruza</v>
          </cell>
          <cell r="U53">
            <v>0</v>
          </cell>
          <cell r="V53">
            <v>0</v>
          </cell>
          <cell r="W53">
            <v>0</v>
          </cell>
          <cell r="X53">
            <v>0</v>
          </cell>
          <cell r="Y53">
            <v>0</v>
          </cell>
          <cell r="Z53">
            <v>0</v>
          </cell>
          <cell r="AA53">
            <v>0</v>
          </cell>
          <cell r="AB53">
            <v>0</v>
          </cell>
          <cell r="AC53">
            <v>0</v>
          </cell>
          <cell r="AD53">
            <v>0</v>
          </cell>
          <cell r="AE53">
            <v>0</v>
          </cell>
        </row>
        <row r="54">
          <cell r="G54" t="str">
            <v>FV201806</v>
          </cell>
          <cell r="H54">
            <v>0</v>
          </cell>
          <cell r="I54">
            <v>0</v>
          </cell>
          <cell r="J54">
            <v>201806</v>
          </cell>
          <cell r="K54" t="str">
            <v>890399047_201806</v>
          </cell>
          <cell r="L54">
            <v>43280</v>
          </cell>
          <cell r="M54">
            <v>190200</v>
          </cell>
          <cell r="N54">
            <v>190200</v>
          </cell>
          <cell r="O54" t="str">
            <v>A)Factura no radicada en ERP</v>
          </cell>
          <cell r="P54" t="str">
            <v>FACTURA NO RADICADA</v>
          </cell>
          <cell r="Q54">
            <v>0</v>
          </cell>
          <cell r="R54">
            <v>0</v>
          </cell>
          <cell r="S54">
            <v>0</v>
          </cell>
          <cell r="T54" t="str">
            <v>no_cruza</v>
          </cell>
          <cell r="U54">
            <v>0</v>
          </cell>
          <cell r="V54">
            <v>0</v>
          </cell>
          <cell r="W54">
            <v>0</v>
          </cell>
          <cell r="X54">
            <v>0</v>
          </cell>
          <cell r="Y54">
            <v>0</v>
          </cell>
          <cell r="Z54">
            <v>0</v>
          </cell>
          <cell r="AA54">
            <v>0</v>
          </cell>
          <cell r="AB54">
            <v>0</v>
          </cell>
          <cell r="AC54">
            <v>0</v>
          </cell>
          <cell r="AD54">
            <v>0</v>
          </cell>
          <cell r="AE54">
            <v>0</v>
          </cell>
        </row>
        <row r="55">
          <cell r="G55" t="str">
            <v>FV201806</v>
          </cell>
          <cell r="H55">
            <v>0</v>
          </cell>
          <cell r="I55">
            <v>0</v>
          </cell>
          <cell r="J55">
            <v>201806</v>
          </cell>
          <cell r="K55" t="str">
            <v>890399047_201806</v>
          </cell>
          <cell r="L55">
            <v>43280</v>
          </cell>
          <cell r="M55">
            <v>2085760</v>
          </cell>
          <cell r="N55">
            <v>2085760</v>
          </cell>
          <cell r="O55" t="str">
            <v>A)Factura no radicada en ERP</v>
          </cell>
          <cell r="P55" t="str">
            <v>FACTURA NO RADICADA</v>
          </cell>
          <cell r="Q55">
            <v>0</v>
          </cell>
          <cell r="R55">
            <v>0</v>
          </cell>
          <cell r="S55">
            <v>0</v>
          </cell>
          <cell r="T55" t="str">
            <v>no_cruza</v>
          </cell>
          <cell r="U55">
            <v>0</v>
          </cell>
          <cell r="V55">
            <v>0</v>
          </cell>
          <cell r="W55">
            <v>0</v>
          </cell>
          <cell r="X55">
            <v>0</v>
          </cell>
          <cell r="Y55">
            <v>0</v>
          </cell>
          <cell r="Z55">
            <v>0</v>
          </cell>
          <cell r="AA55">
            <v>0</v>
          </cell>
          <cell r="AB55">
            <v>0</v>
          </cell>
          <cell r="AC55">
            <v>0</v>
          </cell>
          <cell r="AD55">
            <v>0</v>
          </cell>
          <cell r="AE55">
            <v>0</v>
          </cell>
        </row>
        <row r="56">
          <cell r="G56" t="str">
            <v>FV201807</v>
          </cell>
          <cell r="H56">
            <v>0</v>
          </cell>
          <cell r="I56">
            <v>0</v>
          </cell>
          <cell r="J56">
            <v>201807</v>
          </cell>
          <cell r="K56" t="str">
            <v>890399047_201807</v>
          </cell>
          <cell r="L56">
            <v>43311</v>
          </cell>
          <cell r="M56">
            <v>229100</v>
          </cell>
          <cell r="N56">
            <v>229100</v>
          </cell>
          <cell r="O56" t="str">
            <v>A)Factura no radicada en ERP</v>
          </cell>
          <cell r="P56" t="str">
            <v>FACTURA NO RADICADA</v>
          </cell>
          <cell r="Q56">
            <v>0</v>
          </cell>
          <cell r="R56">
            <v>0</v>
          </cell>
          <cell r="S56">
            <v>0</v>
          </cell>
          <cell r="T56" t="str">
            <v>no_cruza</v>
          </cell>
          <cell r="U56">
            <v>0</v>
          </cell>
          <cell r="V56">
            <v>0</v>
          </cell>
          <cell r="W56">
            <v>0</v>
          </cell>
          <cell r="X56">
            <v>0</v>
          </cell>
          <cell r="Y56">
            <v>0</v>
          </cell>
          <cell r="Z56">
            <v>0</v>
          </cell>
          <cell r="AA56">
            <v>0</v>
          </cell>
          <cell r="AB56">
            <v>0</v>
          </cell>
          <cell r="AC56">
            <v>0</v>
          </cell>
          <cell r="AD56">
            <v>0</v>
          </cell>
          <cell r="AE56">
            <v>0</v>
          </cell>
        </row>
        <row r="57">
          <cell r="G57" t="str">
            <v>FV201807</v>
          </cell>
          <cell r="H57">
            <v>0</v>
          </cell>
          <cell r="I57">
            <v>0</v>
          </cell>
          <cell r="J57">
            <v>201807</v>
          </cell>
          <cell r="K57" t="str">
            <v>890399047_201807</v>
          </cell>
          <cell r="L57">
            <v>43311</v>
          </cell>
          <cell r="M57">
            <v>2908920</v>
          </cell>
          <cell r="N57">
            <v>2908920</v>
          </cell>
          <cell r="O57" t="str">
            <v>A)Factura no radicada en ERP</v>
          </cell>
          <cell r="P57" t="str">
            <v>FACTURA NO RADICADA</v>
          </cell>
          <cell r="Q57">
            <v>0</v>
          </cell>
          <cell r="R57">
            <v>0</v>
          </cell>
          <cell r="S57">
            <v>0</v>
          </cell>
          <cell r="T57" t="str">
            <v>no_cruza</v>
          </cell>
          <cell r="U57">
            <v>0</v>
          </cell>
          <cell r="V57">
            <v>0</v>
          </cell>
          <cell r="W57">
            <v>0</v>
          </cell>
          <cell r="X57">
            <v>0</v>
          </cell>
          <cell r="Y57">
            <v>0</v>
          </cell>
          <cell r="Z57">
            <v>0</v>
          </cell>
          <cell r="AA57">
            <v>0</v>
          </cell>
          <cell r="AB57">
            <v>0</v>
          </cell>
          <cell r="AC57">
            <v>0</v>
          </cell>
          <cell r="AD57">
            <v>0</v>
          </cell>
          <cell r="AE57">
            <v>0</v>
          </cell>
        </row>
        <row r="58">
          <cell r="G58" t="str">
            <v>FV201808</v>
          </cell>
          <cell r="H58">
            <v>0</v>
          </cell>
          <cell r="I58">
            <v>0</v>
          </cell>
          <cell r="J58">
            <v>201808</v>
          </cell>
          <cell r="K58" t="str">
            <v>890399047_201808</v>
          </cell>
          <cell r="L58">
            <v>43342</v>
          </cell>
          <cell r="M58">
            <v>201000</v>
          </cell>
          <cell r="N58">
            <v>201000</v>
          </cell>
          <cell r="O58" t="str">
            <v>A)Factura no radicada en ERP</v>
          </cell>
          <cell r="P58" t="str">
            <v>FACTURA NO RADICADA</v>
          </cell>
          <cell r="Q58">
            <v>0</v>
          </cell>
          <cell r="R58">
            <v>0</v>
          </cell>
          <cell r="S58">
            <v>0</v>
          </cell>
          <cell r="T58" t="str">
            <v>no_cruza</v>
          </cell>
          <cell r="U58">
            <v>0</v>
          </cell>
          <cell r="V58">
            <v>0</v>
          </cell>
          <cell r="W58">
            <v>0</v>
          </cell>
          <cell r="X58">
            <v>0</v>
          </cell>
          <cell r="Y58">
            <v>0</v>
          </cell>
          <cell r="Z58">
            <v>0</v>
          </cell>
          <cell r="AA58">
            <v>0</v>
          </cell>
          <cell r="AB58">
            <v>0</v>
          </cell>
          <cell r="AC58">
            <v>0</v>
          </cell>
          <cell r="AD58">
            <v>0</v>
          </cell>
          <cell r="AE58">
            <v>0</v>
          </cell>
        </row>
        <row r="59">
          <cell r="G59" t="str">
            <v>FV201808</v>
          </cell>
          <cell r="H59">
            <v>0</v>
          </cell>
          <cell r="I59">
            <v>0</v>
          </cell>
          <cell r="J59">
            <v>201808</v>
          </cell>
          <cell r="K59" t="str">
            <v>890399047_201808</v>
          </cell>
          <cell r="L59">
            <v>43342</v>
          </cell>
          <cell r="M59">
            <v>1097983</v>
          </cell>
          <cell r="N59">
            <v>1097983</v>
          </cell>
          <cell r="O59" t="str">
            <v>A)Factura no radicada en ERP</v>
          </cell>
          <cell r="P59" t="str">
            <v>FACTURA NO RADICADA</v>
          </cell>
          <cell r="Q59">
            <v>0</v>
          </cell>
          <cell r="R59">
            <v>0</v>
          </cell>
          <cell r="S59">
            <v>0</v>
          </cell>
          <cell r="T59" t="str">
            <v>no_cruza</v>
          </cell>
          <cell r="U59">
            <v>0</v>
          </cell>
          <cell r="V59">
            <v>0</v>
          </cell>
          <cell r="W59">
            <v>0</v>
          </cell>
          <cell r="X59">
            <v>0</v>
          </cell>
          <cell r="Y59">
            <v>0</v>
          </cell>
          <cell r="Z59">
            <v>0</v>
          </cell>
          <cell r="AA59">
            <v>0</v>
          </cell>
          <cell r="AB59">
            <v>0</v>
          </cell>
          <cell r="AC59">
            <v>0</v>
          </cell>
          <cell r="AD59">
            <v>0</v>
          </cell>
          <cell r="AE59">
            <v>0</v>
          </cell>
        </row>
        <row r="60">
          <cell r="G60" t="str">
            <v>FV201809</v>
          </cell>
          <cell r="H60">
            <v>0</v>
          </cell>
          <cell r="I60">
            <v>0</v>
          </cell>
          <cell r="J60">
            <v>201809</v>
          </cell>
          <cell r="K60" t="str">
            <v>890399047_201809</v>
          </cell>
          <cell r="L60">
            <v>43372</v>
          </cell>
          <cell r="M60">
            <v>3464700</v>
          </cell>
          <cell r="N60">
            <v>3464700</v>
          </cell>
          <cell r="O60" t="str">
            <v>A)Factura no radicada en ERP</v>
          </cell>
          <cell r="P60" t="str">
            <v>FACTURA NO RADICADA</v>
          </cell>
          <cell r="Q60">
            <v>0</v>
          </cell>
          <cell r="R60">
            <v>0</v>
          </cell>
          <cell r="S60">
            <v>0</v>
          </cell>
          <cell r="T60" t="str">
            <v>no_cruza</v>
          </cell>
          <cell r="U60">
            <v>0</v>
          </cell>
          <cell r="V60">
            <v>0</v>
          </cell>
          <cell r="W60">
            <v>0</v>
          </cell>
          <cell r="X60">
            <v>0</v>
          </cell>
          <cell r="Y60">
            <v>0</v>
          </cell>
          <cell r="Z60">
            <v>0</v>
          </cell>
          <cell r="AA60">
            <v>0</v>
          </cell>
          <cell r="AB60">
            <v>0</v>
          </cell>
          <cell r="AC60">
            <v>0</v>
          </cell>
          <cell r="AD60">
            <v>0</v>
          </cell>
          <cell r="AE60">
            <v>0</v>
          </cell>
        </row>
        <row r="61">
          <cell r="G61" t="str">
            <v>FV201810</v>
          </cell>
          <cell r="H61">
            <v>0</v>
          </cell>
          <cell r="I61">
            <v>0</v>
          </cell>
          <cell r="J61">
            <v>201810</v>
          </cell>
          <cell r="K61" t="str">
            <v>890399047_201810</v>
          </cell>
          <cell r="L61">
            <v>43403</v>
          </cell>
          <cell r="M61">
            <v>847717</v>
          </cell>
          <cell r="N61">
            <v>847717</v>
          </cell>
          <cell r="O61" t="str">
            <v>A)Factura no radicada en ERP</v>
          </cell>
          <cell r="P61" t="str">
            <v>FACTURA NO RADICADA</v>
          </cell>
          <cell r="Q61">
            <v>0</v>
          </cell>
          <cell r="R61">
            <v>0</v>
          </cell>
          <cell r="S61">
            <v>0</v>
          </cell>
          <cell r="T61" t="str">
            <v>no_cruza</v>
          </cell>
          <cell r="U61">
            <v>0</v>
          </cell>
          <cell r="V61">
            <v>0</v>
          </cell>
          <cell r="W61">
            <v>0</v>
          </cell>
          <cell r="X61">
            <v>0</v>
          </cell>
          <cell r="Y61">
            <v>0</v>
          </cell>
          <cell r="Z61">
            <v>0</v>
          </cell>
          <cell r="AA61">
            <v>0</v>
          </cell>
          <cell r="AB61">
            <v>0</v>
          </cell>
          <cell r="AC61">
            <v>0</v>
          </cell>
          <cell r="AD61">
            <v>0</v>
          </cell>
          <cell r="AE61">
            <v>0</v>
          </cell>
        </row>
        <row r="62">
          <cell r="G62" t="str">
            <v>FV201901</v>
          </cell>
          <cell r="H62">
            <v>0</v>
          </cell>
          <cell r="I62">
            <v>0</v>
          </cell>
          <cell r="J62">
            <v>201901</v>
          </cell>
          <cell r="K62" t="str">
            <v>890399047_201901</v>
          </cell>
          <cell r="L62">
            <v>43489</v>
          </cell>
          <cell r="M62">
            <v>3240159</v>
          </cell>
          <cell r="N62">
            <v>3240159</v>
          </cell>
          <cell r="O62" t="str">
            <v>A)Factura no radicada en ERP</v>
          </cell>
          <cell r="P62" t="str">
            <v>FACTURA NO RADICADA</v>
          </cell>
          <cell r="Q62">
            <v>0</v>
          </cell>
          <cell r="R62">
            <v>0</v>
          </cell>
          <cell r="S62">
            <v>0</v>
          </cell>
          <cell r="T62" t="str">
            <v>no_cruza</v>
          </cell>
          <cell r="U62">
            <v>0</v>
          </cell>
          <cell r="V62">
            <v>0</v>
          </cell>
          <cell r="W62">
            <v>0</v>
          </cell>
          <cell r="X62">
            <v>0</v>
          </cell>
          <cell r="Y62">
            <v>0</v>
          </cell>
          <cell r="Z62">
            <v>0</v>
          </cell>
          <cell r="AA62">
            <v>0</v>
          </cell>
          <cell r="AB62">
            <v>0</v>
          </cell>
          <cell r="AC62">
            <v>0</v>
          </cell>
          <cell r="AD62">
            <v>0</v>
          </cell>
          <cell r="AE62">
            <v>0</v>
          </cell>
        </row>
        <row r="63">
          <cell r="G63" t="str">
            <v>FV201902</v>
          </cell>
          <cell r="H63">
            <v>0</v>
          </cell>
          <cell r="I63">
            <v>0</v>
          </cell>
          <cell r="J63">
            <v>201902</v>
          </cell>
          <cell r="K63" t="str">
            <v>890399047_201902</v>
          </cell>
          <cell r="L63">
            <v>43520</v>
          </cell>
          <cell r="M63">
            <v>883751</v>
          </cell>
          <cell r="N63">
            <v>883751</v>
          </cell>
          <cell r="O63" t="str">
            <v>A)Factura no radicada en ERP</v>
          </cell>
          <cell r="P63" t="str">
            <v>FACTURA NO RADICADA</v>
          </cell>
          <cell r="Q63">
            <v>0</v>
          </cell>
          <cell r="R63">
            <v>0</v>
          </cell>
          <cell r="S63">
            <v>0</v>
          </cell>
          <cell r="T63" t="str">
            <v>no_cruza</v>
          </cell>
          <cell r="U63">
            <v>0</v>
          </cell>
          <cell r="V63">
            <v>0</v>
          </cell>
          <cell r="W63">
            <v>0</v>
          </cell>
          <cell r="X63">
            <v>0</v>
          </cell>
          <cell r="Y63">
            <v>0</v>
          </cell>
          <cell r="Z63">
            <v>0</v>
          </cell>
          <cell r="AA63">
            <v>0</v>
          </cell>
          <cell r="AB63">
            <v>0</v>
          </cell>
          <cell r="AC63">
            <v>0</v>
          </cell>
          <cell r="AD63">
            <v>0</v>
          </cell>
          <cell r="AE63">
            <v>0</v>
          </cell>
        </row>
        <row r="64">
          <cell r="G64" t="str">
            <v>FV201903</v>
          </cell>
          <cell r="H64">
            <v>0</v>
          </cell>
          <cell r="I64">
            <v>0</v>
          </cell>
          <cell r="J64">
            <v>201903</v>
          </cell>
          <cell r="K64" t="str">
            <v>890399047_201903</v>
          </cell>
          <cell r="L64">
            <v>43548</v>
          </cell>
          <cell r="M64">
            <v>10029836</v>
          </cell>
          <cell r="N64">
            <v>10029836</v>
          </cell>
          <cell r="O64" t="str">
            <v>A)Factura no radicada en ERP</v>
          </cell>
          <cell r="P64" t="str">
            <v>FACTURA NO RADICADA</v>
          </cell>
          <cell r="Q64">
            <v>0</v>
          </cell>
          <cell r="R64">
            <v>0</v>
          </cell>
          <cell r="S64">
            <v>0</v>
          </cell>
          <cell r="T64" t="str">
            <v>no_cruza</v>
          </cell>
          <cell r="U64">
            <v>0</v>
          </cell>
          <cell r="V64">
            <v>0</v>
          </cell>
          <cell r="W64">
            <v>0</v>
          </cell>
          <cell r="X64">
            <v>0</v>
          </cell>
          <cell r="Y64">
            <v>0</v>
          </cell>
          <cell r="Z64">
            <v>0</v>
          </cell>
          <cell r="AA64">
            <v>0</v>
          </cell>
          <cell r="AB64">
            <v>0</v>
          </cell>
          <cell r="AC64">
            <v>0</v>
          </cell>
          <cell r="AD64">
            <v>0</v>
          </cell>
          <cell r="AE64">
            <v>0</v>
          </cell>
        </row>
        <row r="65">
          <cell r="G65" t="str">
            <v>FV201904</v>
          </cell>
          <cell r="H65">
            <v>0</v>
          </cell>
          <cell r="I65">
            <v>0</v>
          </cell>
          <cell r="J65">
            <v>201904</v>
          </cell>
          <cell r="K65" t="str">
            <v>890399047_201904</v>
          </cell>
          <cell r="L65">
            <v>43579</v>
          </cell>
          <cell r="M65">
            <v>301104</v>
          </cell>
          <cell r="N65">
            <v>301104</v>
          </cell>
          <cell r="O65" t="str">
            <v>A)Factura no radicada en ERP</v>
          </cell>
          <cell r="P65" t="str">
            <v>FACTURA NO RADICADA</v>
          </cell>
          <cell r="Q65">
            <v>0</v>
          </cell>
          <cell r="R65">
            <v>0</v>
          </cell>
          <cell r="S65">
            <v>0</v>
          </cell>
          <cell r="T65" t="str">
            <v>no_cruza</v>
          </cell>
          <cell r="U65">
            <v>0</v>
          </cell>
          <cell r="V65">
            <v>0</v>
          </cell>
          <cell r="W65">
            <v>0</v>
          </cell>
          <cell r="X65">
            <v>0</v>
          </cell>
          <cell r="Y65">
            <v>0</v>
          </cell>
          <cell r="Z65">
            <v>0</v>
          </cell>
          <cell r="AA65">
            <v>0</v>
          </cell>
          <cell r="AB65">
            <v>0</v>
          </cell>
          <cell r="AC65">
            <v>0</v>
          </cell>
          <cell r="AD65">
            <v>0</v>
          </cell>
          <cell r="AE65">
            <v>0</v>
          </cell>
        </row>
        <row r="66">
          <cell r="G66" t="str">
            <v>FV201906</v>
          </cell>
          <cell r="H66">
            <v>0</v>
          </cell>
          <cell r="I66">
            <v>0</v>
          </cell>
          <cell r="J66">
            <v>201906</v>
          </cell>
          <cell r="K66" t="str">
            <v>890399047_201906</v>
          </cell>
          <cell r="L66">
            <v>43643</v>
          </cell>
          <cell r="M66">
            <v>529820</v>
          </cell>
          <cell r="N66">
            <v>529820</v>
          </cell>
          <cell r="O66" t="str">
            <v>A)Factura no radicada en ERP</v>
          </cell>
          <cell r="P66" t="str">
            <v>FACTURA NO RADICADA</v>
          </cell>
          <cell r="Q66">
            <v>0</v>
          </cell>
          <cell r="R66">
            <v>0</v>
          </cell>
          <cell r="S66">
            <v>0</v>
          </cell>
          <cell r="T66" t="str">
            <v>no_cruza</v>
          </cell>
          <cell r="U66">
            <v>0</v>
          </cell>
          <cell r="V66">
            <v>0</v>
          </cell>
          <cell r="W66">
            <v>0</v>
          </cell>
          <cell r="X66">
            <v>0</v>
          </cell>
          <cell r="Y66">
            <v>0</v>
          </cell>
          <cell r="Z66">
            <v>0</v>
          </cell>
          <cell r="AA66">
            <v>0</v>
          </cell>
          <cell r="AB66">
            <v>0</v>
          </cell>
          <cell r="AC66">
            <v>0</v>
          </cell>
          <cell r="AD66">
            <v>0</v>
          </cell>
          <cell r="AE66">
            <v>0</v>
          </cell>
        </row>
        <row r="67">
          <cell r="G67" t="str">
            <v>FV201907</v>
          </cell>
          <cell r="H67">
            <v>0</v>
          </cell>
          <cell r="I67">
            <v>0</v>
          </cell>
          <cell r="J67">
            <v>201907</v>
          </cell>
          <cell r="K67" t="str">
            <v>890399047_201907</v>
          </cell>
          <cell r="L67">
            <v>43674</v>
          </cell>
          <cell r="M67">
            <v>50800</v>
          </cell>
          <cell r="N67">
            <v>50800</v>
          </cell>
          <cell r="O67" t="str">
            <v>A)Factura no radicada en ERP</v>
          </cell>
          <cell r="P67" t="str">
            <v>FACTURA NO RADICADA</v>
          </cell>
          <cell r="Q67">
            <v>0</v>
          </cell>
          <cell r="R67">
            <v>0</v>
          </cell>
          <cell r="S67">
            <v>0</v>
          </cell>
          <cell r="T67" t="str">
            <v>no_cruza</v>
          </cell>
          <cell r="U67">
            <v>0</v>
          </cell>
          <cell r="V67">
            <v>0</v>
          </cell>
          <cell r="W67">
            <v>0</v>
          </cell>
          <cell r="X67">
            <v>0</v>
          </cell>
          <cell r="Y67">
            <v>0</v>
          </cell>
          <cell r="Z67">
            <v>0</v>
          </cell>
          <cell r="AA67">
            <v>0</v>
          </cell>
          <cell r="AB67">
            <v>0</v>
          </cell>
          <cell r="AC67">
            <v>0</v>
          </cell>
          <cell r="AD67">
            <v>0</v>
          </cell>
          <cell r="AE67">
            <v>0</v>
          </cell>
        </row>
        <row r="68">
          <cell r="G68" t="str">
            <v>FV266773</v>
          </cell>
          <cell r="H68">
            <v>0</v>
          </cell>
          <cell r="I68">
            <v>0</v>
          </cell>
          <cell r="J68" t="str">
            <v>FVM_266773</v>
          </cell>
          <cell r="K68" t="str">
            <v>890399047_FVM_266773</v>
          </cell>
          <cell r="L68">
            <v>43863</v>
          </cell>
          <cell r="M68">
            <v>113200</v>
          </cell>
          <cell r="N68">
            <v>113200</v>
          </cell>
          <cell r="O68" t="str">
            <v>A)Factura no radicada en ERP</v>
          </cell>
          <cell r="P68" t="str">
            <v>FACTURA NO RADICADA</v>
          </cell>
          <cell r="Q68">
            <v>0</v>
          </cell>
          <cell r="R68">
            <v>0</v>
          </cell>
          <cell r="S68">
            <v>0</v>
          </cell>
          <cell r="T68" t="str">
            <v>no_cruza</v>
          </cell>
          <cell r="U68">
            <v>0</v>
          </cell>
          <cell r="V68">
            <v>0</v>
          </cell>
          <cell r="W68">
            <v>0</v>
          </cell>
          <cell r="X68">
            <v>0</v>
          </cell>
          <cell r="Y68">
            <v>0</v>
          </cell>
          <cell r="Z68">
            <v>0</v>
          </cell>
          <cell r="AA68">
            <v>0</v>
          </cell>
          <cell r="AB68">
            <v>0</v>
          </cell>
          <cell r="AC68">
            <v>0</v>
          </cell>
          <cell r="AD68">
            <v>0</v>
          </cell>
          <cell r="AE68">
            <v>0</v>
          </cell>
        </row>
        <row r="69">
          <cell r="G69" t="str">
            <v>FV268293</v>
          </cell>
          <cell r="H69">
            <v>0</v>
          </cell>
          <cell r="I69">
            <v>0</v>
          </cell>
          <cell r="J69" t="str">
            <v>FVM_268293</v>
          </cell>
          <cell r="K69" t="str">
            <v>890399047_FVM_268293</v>
          </cell>
          <cell r="L69">
            <v>43867</v>
          </cell>
          <cell r="M69">
            <v>214026</v>
          </cell>
          <cell r="N69">
            <v>214026</v>
          </cell>
          <cell r="O69" t="str">
            <v>A)Factura no radicada en ERP</v>
          </cell>
          <cell r="P69" t="str">
            <v>FACTURA NO RADICADA</v>
          </cell>
          <cell r="Q69">
            <v>0</v>
          </cell>
          <cell r="R69">
            <v>0</v>
          </cell>
          <cell r="S69">
            <v>0</v>
          </cell>
          <cell r="T69" t="str">
            <v>no_cruza</v>
          </cell>
          <cell r="U69">
            <v>0</v>
          </cell>
          <cell r="V69">
            <v>0</v>
          </cell>
          <cell r="W69">
            <v>0</v>
          </cell>
          <cell r="X69">
            <v>0</v>
          </cell>
          <cell r="Y69">
            <v>0</v>
          </cell>
          <cell r="Z69">
            <v>0</v>
          </cell>
          <cell r="AA69">
            <v>0</v>
          </cell>
          <cell r="AB69">
            <v>0</v>
          </cell>
          <cell r="AC69">
            <v>0</v>
          </cell>
          <cell r="AD69">
            <v>0</v>
          </cell>
          <cell r="AE69">
            <v>0</v>
          </cell>
        </row>
        <row r="70">
          <cell r="G70" t="str">
            <v>FV274381</v>
          </cell>
          <cell r="H70">
            <v>0</v>
          </cell>
          <cell r="I70">
            <v>0</v>
          </cell>
          <cell r="J70" t="str">
            <v>FVM_274381</v>
          </cell>
          <cell r="K70" t="str">
            <v>890399047_FVM_274381</v>
          </cell>
          <cell r="L70">
            <v>43882</v>
          </cell>
          <cell r="M70">
            <v>66100</v>
          </cell>
          <cell r="N70">
            <v>66100</v>
          </cell>
          <cell r="O70" t="str">
            <v>A)Factura no radicada en ERP</v>
          </cell>
          <cell r="P70" t="str">
            <v>FACTURA NO RADICADA</v>
          </cell>
          <cell r="Q70">
            <v>0</v>
          </cell>
          <cell r="R70">
            <v>0</v>
          </cell>
          <cell r="S70">
            <v>0</v>
          </cell>
          <cell r="T70" t="str">
            <v>no_cruza</v>
          </cell>
          <cell r="U70">
            <v>0</v>
          </cell>
          <cell r="V70">
            <v>0</v>
          </cell>
          <cell r="W70">
            <v>0</v>
          </cell>
          <cell r="X70">
            <v>0</v>
          </cell>
          <cell r="Y70">
            <v>0</v>
          </cell>
          <cell r="Z70">
            <v>0</v>
          </cell>
          <cell r="AA70">
            <v>0</v>
          </cell>
          <cell r="AB70">
            <v>0</v>
          </cell>
          <cell r="AC70">
            <v>0</v>
          </cell>
          <cell r="AD70">
            <v>0</v>
          </cell>
          <cell r="AE70">
            <v>0</v>
          </cell>
        </row>
        <row r="71">
          <cell r="G71" t="str">
            <v>FV280411</v>
          </cell>
          <cell r="H71">
            <v>0</v>
          </cell>
          <cell r="I71">
            <v>0</v>
          </cell>
          <cell r="J71" t="str">
            <v>FVM_280411</v>
          </cell>
          <cell r="K71" t="str">
            <v>890399047_FVM_280411</v>
          </cell>
          <cell r="L71">
            <v>43897</v>
          </cell>
          <cell r="M71">
            <v>69900</v>
          </cell>
          <cell r="N71">
            <v>69900</v>
          </cell>
          <cell r="O71" t="str">
            <v>A)Factura no radicada en ERP</v>
          </cell>
          <cell r="P71" t="str">
            <v>FACTURA NO RADICADA</v>
          </cell>
          <cell r="Q71">
            <v>0</v>
          </cell>
          <cell r="R71">
            <v>0</v>
          </cell>
          <cell r="S71">
            <v>0</v>
          </cell>
          <cell r="T71" t="str">
            <v>no_cruza</v>
          </cell>
          <cell r="U71">
            <v>0</v>
          </cell>
          <cell r="V71">
            <v>0</v>
          </cell>
          <cell r="W71">
            <v>0</v>
          </cell>
          <cell r="X71">
            <v>0</v>
          </cell>
          <cell r="Y71">
            <v>0</v>
          </cell>
          <cell r="Z71">
            <v>0</v>
          </cell>
          <cell r="AA71">
            <v>0</v>
          </cell>
          <cell r="AB71">
            <v>0</v>
          </cell>
          <cell r="AC71">
            <v>0</v>
          </cell>
          <cell r="AD71">
            <v>0</v>
          </cell>
          <cell r="AE71">
            <v>0</v>
          </cell>
        </row>
        <row r="72">
          <cell r="G72" t="str">
            <v>FV283681</v>
          </cell>
          <cell r="H72">
            <v>0</v>
          </cell>
          <cell r="I72">
            <v>0</v>
          </cell>
          <cell r="J72" t="str">
            <v>FVM_283681</v>
          </cell>
          <cell r="K72" t="str">
            <v>890399047_FVM_283681</v>
          </cell>
          <cell r="L72">
            <v>43908</v>
          </cell>
          <cell r="M72">
            <v>73320</v>
          </cell>
          <cell r="N72">
            <v>73320</v>
          </cell>
          <cell r="O72" t="str">
            <v>A)Factura no radicada en ERP</v>
          </cell>
          <cell r="P72" t="str">
            <v>FACTURA NO RADICADA</v>
          </cell>
          <cell r="Q72">
            <v>0</v>
          </cell>
          <cell r="R72">
            <v>0</v>
          </cell>
          <cell r="S72">
            <v>0</v>
          </cell>
          <cell r="T72" t="str">
            <v>no_cruza</v>
          </cell>
          <cell r="U72">
            <v>0</v>
          </cell>
          <cell r="V72">
            <v>0</v>
          </cell>
          <cell r="W72">
            <v>0</v>
          </cell>
          <cell r="X72">
            <v>0</v>
          </cell>
          <cell r="Y72">
            <v>0</v>
          </cell>
          <cell r="Z72">
            <v>0</v>
          </cell>
          <cell r="AA72">
            <v>0</v>
          </cell>
          <cell r="AB72">
            <v>0</v>
          </cell>
          <cell r="AC72">
            <v>0</v>
          </cell>
          <cell r="AD72">
            <v>0</v>
          </cell>
          <cell r="AE72">
            <v>0</v>
          </cell>
        </row>
        <row r="73">
          <cell r="G73" t="str">
            <v>FV287921</v>
          </cell>
          <cell r="H73">
            <v>0</v>
          </cell>
          <cell r="I73">
            <v>0</v>
          </cell>
          <cell r="J73" t="str">
            <v>FVM_287921</v>
          </cell>
          <cell r="K73" t="str">
            <v>890399047_FVM_287921</v>
          </cell>
          <cell r="L73">
            <v>43937</v>
          </cell>
          <cell r="M73">
            <v>54400</v>
          </cell>
          <cell r="N73">
            <v>54400</v>
          </cell>
          <cell r="O73" t="str">
            <v>A)Factura no radicada en ERP</v>
          </cell>
          <cell r="P73" t="str">
            <v>FACTURA NO RADICADA</v>
          </cell>
          <cell r="Q73">
            <v>0</v>
          </cell>
          <cell r="R73">
            <v>0</v>
          </cell>
          <cell r="S73">
            <v>0</v>
          </cell>
          <cell r="T73" t="str">
            <v>no_cruza</v>
          </cell>
          <cell r="U73">
            <v>0</v>
          </cell>
          <cell r="V73">
            <v>0</v>
          </cell>
          <cell r="W73">
            <v>0</v>
          </cell>
          <cell r="X73">
            <v>0</v>
          </cell>
          <cell r="Y73">
            <v>0</v>
          </cell>
          <cell r="Z73">
            <v>0</v>
          </cell>
          <cell r="AA73">
            <v>0</v>
          </cell>
          <cell r="AB73">
            <v>0</v>
          </cell>
          <cell r="AC73">
            <v>0</v>
          </cell>
          <cell r="AD73">
            <v>0</v>
          </cell>
          <cell r="AE73">
            <v>0</v>
          </cell>
        </row>
        <row r="74">
          <cell r="G74" t="str">
            <v>FV288134</v>
          </cell>
          <cell r="H74">
            <v>0</v>
          </cell>
          <cell r="I74">
            <v>0</v>
          </cell>
          <cell r="J74" t="str">
            <v>FVM_288134</v>
          </cell>
          <cell r="K74" t="str">
            <v>890399047_FVM_288134</v>
          </cell>
          <cell r="L74">
            <v>43941</v>
          </cell>
          <cell r="M74">
            <v>54400</v>
          </cell>
          <cell r="N74">
            <v>54400</v>
          </cell>
          <cell r="O74" t="str">
            <v>A)Factura no radicada en ERP</v>
          </cell>
          <cell r="P74" t="str">
            <v>FACTURA NO RADICADA</v>
          </cell>
          <cell r="Q74">
            <v>0</v>
          </cell>
          <cell r="R74">
            <v>0</v>
          </cell>
          <cell r="S74">
            <v>0</v>
          </cell>
          <cell r="T74" t="str">
            <v>no_cruza</v>
          </cell>
          <cell r="U74">
            <v>0</v>
          </cell>
          <cell r="V74">
            <v>0</v>
          </cell>
          <cell r="W74">
            <v>0</v>
          </cell>
          <cell r="X74">
            <v>0</v>
          </cell>
          <cell r="Y74">
            <v>0</v>
          </cell>
          <cell r="Z74">
            <v>0</v>
          </cell>
          <cell r="AA74">
            <v>0</v>
          </cell>
          <cell r="AB74">
            <v>0</v>
          </cell>
          <cell r="AC74">
            <v>0</v>
          </cell>
          <cell r="AD74">
            <v>0</v>
          </cell>
          <cell r="AE74">
            <v>0</v>
          </cell>
        </row>
        <row r="75">
          <cell r="G75" t="str">
            <v>FV288683</v>
          </cell>
          <cell r="H75">
            <v>0</v>
          </cell>
          <cell r="I75">
            <v>0</v>
          </cell>
          <cell r="J75" t="str">
            <v>FVM_288683</v>
          </cell>
          <cell r="K75" t="str">
            <v>890399047_FVM_288683</v>
          </cell>
          <cell r="L75">
            <v>43948</v>
          </cell>
          <cell r="M75">
            <v>54400</v>
          </cell>
          <cell r="N75">
            <v>54400</v>
          </cell>
          <cell r="O75" t="str">
            <v>A)Factura no radicada en ERP</v>
          </cell>
          <cell r="P75" t="str">
            <v>FACTURA NO RADICADA</v>
          </cell>
          <cell r="Q75">
            <v>0</v>
          </cell>
          <cell r="R75">
            <v>0</v>
          </cell>
          <cell r="S75">
            <v>0</v>
          </cell>
          <cell r="T75" t="str">
            <v>no_cruza</v>
          </cell>
          <cell r="U75">
            <v>0</v>
          </cell>
          <cell r="V75">
            <v>0</v>
          </cell>
          <cell r="W75">
            <v>0</v>
          </cell>
          <cell r="X75">
            <v>0</v>
          </cell>
          <cell r="Y75">
            <v>0</v>
          </cell>
          <cell r="Z75">
            <v>0</v>
          </cell>
          <cell r="AA75">
            <v>0</v>
          </cell>
          <cell r="AB75">
            <v>0</v>
          </cell>
          <cell r="AC75">
            <v>0</v>
          </cell>
          <cell r="AD75">
            <v>0</v>
          </cell>
          <cell r="AE75">
            <v>0</v>
          </cell>
        </row>
        <row r="76">
          <cell r="G76" t="str">
            <v>FV289038</v>
          </cell>
          <cell r="H76">
            <v>0</v>
          </cell>
          <cell r="I76">
            <v>0</v>
          </cell>
          <cell r="J76" t="str">
            <v>FVM_289038</v>
          </cell>
          <cell r="K76" t="str">
            <v>890399047_FVM_289038</v>
          </cell>
          <cell r="L76">
            <v>43951</v>
          </cell>
          <cell r="M76">
            <v>54400</v>
          </cell>
          <cell r="N76">
            <v>54400</v>
          </cell>
          <cell r="O76" t="str">
            <v>A)Factura no radicada en ERP</v>
          </cell>
          <cell r="P76" t="str">
            <v>FACTURA NO RADICADA</v>
          </cell>
          <cell r="Q76">
            <v>0</v>
          </cell>
          <cell r="R76">
            <v>0</v>
          </cell>
          <cell r="S76">
            <v>0</v>
          </cell>
          <cell r="T76" t="str">
            <v>no_cruza</v>
          </cell>
          <cell r="U76">
            <v>0</v>
          </cell>
          <cell r="V76">
            <v>0</v>
          </cell>
          <cell r="W76">
            <v>0</v>
          </cell>
          <cell r="X76">
            <v>0</v>
          </cell>
          <cell r="Y76">
            <v>0</v>
          </cell>
          <cell r="Z76">
            <v>0</v>
          </cell>
          <cell r="AA76">
            <v>0</v>
          </cell>
          <cell r="AB76">
            <v>0</v>
          </cell>
          <cell r="AC76">
            <v>0</v>
          </cell>
          <cell r="AD76">
            <v>0</v>
          </cell>
          <cell r="AE76">
            <v>0</v>
          </cell>
        </row>
        <row r="77">
          <cell r="G77" t="str">
            <v>FV289114</v>
          </cell>
          <cell r="H77">
            <v>0</v>
          </cell>
          <cell r="I77">
            <v>0</v>
          </cell>
          <cell r="J77" t="str">
            <v>FVM_289114</v>
          </cell>
          <cell r="K77" t="str">
            <v>890399047_FVM_289114</v>
          </cell>
          <cell r="L77">
            <v>43954</v>
          </cell>
          <cell r="M77">
            <v>217300</v>
          </cell>
          <cell r="N77">
            <v>217300</v>
          </cell>
          <cell r="O77" t="str">
            <v>A)Factura no radicada en ERP</v>
          </cell>
          <cell r="P77" t="str">
            <v>FACTURA NO RADICADA</v>
          </cell>
          <cell r="Q77">
            <v>0</v>
          </cell>
          <cell r="R77">
            <v>0</v>
          </cell>
          <cell r="S77">
            <v>0</v>
          </cell>
          <cell r="T77" t="str">
            <v>no_cruza</v>
          </cell>
          <cell r="U77">
            <v>0</v>
          </cell>
          <cell r="V77">
            <v>0</v>
          </cell>
          <cell r="W77">
            <v>0</v>
          </cell>
          <cell r="X77">
            <v>0</v>
          </cell>
          <cell r="Y77">
            <v>0</v>
          </cell>
          <cell r="Z77">
            <v>0</v>
          </cell>
          <cell r="AA77">
            <v>0</v>
          </cell>
          <cell r="AB77">
            <v>0</v>
          </cell>
          <cell r="AC77">
            <v>0</v>
          </cell>
          <cell r="AD77">
            <v>0</v>
          </cell>
          <cell r="AE77">
            <v>0</v>
          </cell>
        </row>
        <row r="78">
          <cell r="G78" t="str">
            <v>FV289792</v>
          </cell>
          <cell r="H78">
            <v>0</v>
          </cell>
          <cell r="I78">
            <v>0</v>
          </cell>
          <cell r="J78" t="str">
            <v>FVM_289792</v>
          </cell>
          <cell r="K78" t="str">
            <v>890399047_FVM_289792</v>
          </cell>
          <cell r="L78">
            <v>43970</v>
          </cell>
          <cell r="M78">
            <v>55300</v>
          </cell>
          <cell r="N78">
            <v>55300</v>
          </cell>
          <cell r="O78" t="str">
            <v>A)Factura no radicada en ERP</v>
          </cell>
          <cell r="P78" t="str">
            <v>FACTURA NO RADICADA</v>
          </cell>
          <cell r="Q78">
            <v>0</v>
          </cell>
          <cell r="R78">
            <v>0</v>
          </cell>
          <cell r="S78">
            <v>0</v>
          </cell>
          <cell r="T78" t="str">
            <v>no_cruza</v>
          </cell>
          <cell r="U78">
            <v>0</v>
          </cell>
          <cell r="V78">
            <v>0</v>
          </cell>
          <cell r="W78">
            <v>0</v>
          </cell>
          <cell r="X78">
            <v>0</v>
          </cell>
          <cell r="Y78">
            <v>0</v>
          </cell>
          <cell r="Z78">
            <v>0</v>
          </cell>
          <cell r="AA78">
            <v>0</v>
          </cell>
          <cell r="AB78">
            <v>0</v>
          </cell>
          <cell r="AC78">
            <v>0</v>
          </cell>
          <cell r="AD78">
            <v>0</v>
          </cell>
          <cell r="AE78">
            <v>0</v>
          </cell>
        </row>
        <row r="79">
          <cell r="G79" t="str">
            <v>FV290600</v>
          </cell>
          <cell r="H79">
            <v>0</v>
          </cell>
          <cell r="I79">
            <v>0</v>
          </cell>
          <cell r="J79" t="str">
            <v>FVM_290600</v>
          </cell>
          <cell r="K79" t="str">
            <v>890399047_FVM_290600</v>
          </cell>
          <cell r="L79">
            <v>43985</v>
          </cell>
          <cell r="M79">
            <v>233931</v>
          </cell>
          <cell r="N79">
            <v>233931</v>
          </cell>
          <cell r="O79" t="str">
            <v>A)Factura no radicada en ERP</v>
          </cell>
          <cell r="P79" t="str">
            <v>FACTURA NO RADICADA</v>
          </cell>
          <cell r="Q79">
            <v>0</v>
          </cell>
          <cell r="R79">
            <v>0</v>
          </cell>
          <cell r="S79">
            <v>0</v>
          </cell>
          <cell r="T79" t="str">
            <v>no_cruza</v>
          </cell>
          <cell r="U79">
            <v>0</v>
          </cell>
          <cell r="V79">
            <v>0</v>
          </cell>
          <cell r="W79">
            <v>0</v>
          </cell>
          <cell r="X79">
            <v>0</v>
          </cell>
          <cell r="Y79">
            <v>0</v>
          </cell>
          <cell r="Z79">
            <v>0</v>
          </cell>
          <cell r="AA79">
            <v>0</v>
          </cell>
          <cell r="AB79">
            <v>0</v>
          </cell>
          <cell r="AC79">
            <v>0</v>
          </cell>
          <cell r="AD79">
            <v>0</v>
          </cell>
          <cell r="AE79">
            <v>0</v>
          </cell>
        </row>
        <row r="80">
          <cell r="G80" t="str">
            <v>FV290631</v>
          </cell>
          <cell r="H80">
            <v>0</v>
          </cell>
          <cell r="I80">
            <v>0</v>
          </cell>
          <cell r="J80" t="str">
            <v>FVM_290631</v>
          </cell>
          <cell r="K80" t="str">
            <v>890399047_FVM_290631</v>
          </cell>
          <cell r="L80">
            <v>43986</v>
          </cell>
          <cell r="M80">
            <v>117884</v>
          </cell>
          <cell r="N80">
            <v>117884</v>
          </cell>
          <cell r="O80" t="str">
            <v>A)Factura no radicada en ERP</v>
          </cell>
          <cell r="P80" t="str">
            <v>FACTURA NO RADICADA</v>
          </cell>
          <cell r="Q80">
            <v>0</v>
          </cell>
          <cell r="R80">
            <v>0</v>
          </cell>
          <cell r="S80">
            <v>0</v>
          </cell>
          <cell r="T80" t="str">
            <v>no_cruza</v>
          </cell>
          <cell r="U80">
            <v>0</v>
          </cell>
          <cell r="V80">
            <v>0</v>
          </cell>
          <cell r="W80">
            <v>0</v>
          </cell>
          <cell r="X80">
            <v>0</v>
          </cell>
          <cell r="Y80">
            <v>0</v>
          </cell>
          <cell r="Z80">
            <v>0</v>
          </cell>
          <cell r="AA80">
            <v>0</v>
          </cell>
          <cell r="AB80">
            <v>0</v>
          </cell>
          <cell r="AC80">
            <v>0</v>
          </cell>
          <cell r="AD80">
            <v>0</v>
          </cell>
          <cell r="AE80">
            <v>0</v>
          </cell>
        </row>
        <row r="81">
          <cell r="G81" t="str">
            <v>FV291205</v>
          </cell>
          <cell r="H81">
            <v>0</v>
          </cell>
          <cell r="I81">
            <v>0</v>
          </cell>
          <cell r="J81" t="str">
            <v>FVM_291205</v>
          </cell>
          <cell r="K81" t="str">
            <v>890399047_FVM_291205</v>
          </cell>
          <cell r="L81">
            <v>44001</v>
          </cell>
          <cell r="M81">
            <v>101100</v>
          </cell>
          <cell r="N81">
            <v>101100</v>
          </cell>
          <cell r="O81" t="str">
            <v>A)Factura no radicada en ERP</v>
          </cell>
          <cell r="P81" t="str">
            <v>FACTURA NO RADICADA</v>
          </cell>
          <cell r="Q81">
            <v>0</v>
          </cell>
          <cell r="R81">
            <v>0</v>
          </cell>
          <cell r="S81">
            <v>0</v>
          </cell>
          <cell r="T81" t="str">
            <v>no_cruza</v>
          </cell>
          <cell r="U81">
            <v>0</v>
          </cell>
          <cell r="V81">
            <v>0</v>
          </cell>
          <cell r="W81">
            <v>0</v>
          </cell>
          <cell r="X81">
            <v>0</v>
          </cell>
          <cell r="Y81">
            <v>0</v>
          </cell>
          <cell r="Z81">
            <v>0</v>
          </cell>
          <cell r="AA81">
            <v>0</v>
          </cell>
          <cell r="AB81">
            <v>0</v>
          </cell>
          <cell r="AC81">
            <v>0</v>
          </cell>
          <cell r="AD81">
            <v>0</v>
          </cell>
          <cell r="AE81">
            <v>0</v>
          </cell>
        </row>
        <row r="82">
          <cell r="G82" t="str">
            <v>FV291381</v>
          </cell>
          <cell r="H82">
            <v>0</v>
          </cell>
          <cell r="I82">
            <v>0</v>
          </cell>
          <cell r="J82" t="str">
            <v>FVM_291381</v>
          </cell>
          <cell r="K82" t="str">
            <v>890399047_FVM_291381</v>
          </cell>
          <cell r="L82">
            <v>44005</v>
          </cell>
          <cell r="M82">
            <v>54400</v>
          </cell>
          <cell r="N82">
            <v>54400</v>
          </cell>
          <cell r="O82" t="str">
            <v>A)Factura no radicada en ERP</v>
          </cell>
          <cell r="P82" t="str">
            <v>FACTURA NO RADICADA</v>
          </cell>
          <cell r="Q82">
            <v>0</v>
          </cell>
          <cell r="R82">
            <v>0</v>
          </cell>
          <cell r="S82">
            <v>0</v>
          </cell>
          <cell r="T82" t="str">
            <v>no_cruza</v>
          </cell>
          <cell r="U82">
            <v>0</v>
          </cell>
          <cell r="V82">
            <v>0</v>
          </cell>
          <cell r="W82">
            <v>0</v>
          </cell>
          <cell r="X82">
            <v>0</v>
          </cell>
          <cell r="Y82">
            <v>0</v>
          </cell>
          <cell r="Z82">
            <v>0</v>
          </cell>
          <cell r="AA82">
            <v>0</v>
          </cell>
          <cell r="AB82">
            <v>0</v>
          </cell>
          <cell r="AC82">
            <v>0</v>
          </cell>
          <cell r="AD82">
            <v>0</v>
          </cell>
          <cell r="AE82">
            <v>0</v>
          </cell>
        </row>
        <row r="83">
          <cell r="G83" t="str">
            <v>FV292267</v>
          </cell>
          <cell r="H83">
            <v>0</v>
          </cell>
          <cell r="I83">
            <v>0</v>
          </cell>
          <cell r="J83" t="str">
            <v>FVM_292267</v>
          </cell>
          <cell r="K83" t="str">
            <v>890399047_FVM_292267</v>
          </cell>
          <cell r="L83">
            <v>44020</v>
          </cell>
          <cell r="M83">
            <v>219400</v>
          </cell>
          <cell r="N83">
            <v>219400</v>
          </cell>
          <cell r="O83" t="str">
            <v>A)Factura no radicada en ERP</v>
          </cell>
          <cell r="P83" t="str">
            <v>FACTURA NO RADICADA</v>
          </cell>
          <cell r="Q83">
            <v>0</v>
          </cell>
          <cell r="R83">
            <v>0</v>
          </cell>
          <cell r="S83">
            <v>0</v>
          </cell>
          <cell r="T83" t="str">
            <v>no_cruza</v>
          </cell>
          <cell r="U83">
            <v>0</v>
          </cell>
          <cell r="V83">
            <v>0</v>
          </cell>
          <cell r="W83">
            <v>0</v>
          </cell>
          <cell r="X83">
            <v>0</v>
          </cell>
          <cell r="Y83">
            <v>0</v>
          </cell>
          <cell r="Z83">
            <v>0</v>
          </cell>
          <cell r="AA83">
            <v>0</v>
          </cell>
          <cell r="AB83">
            <v>0</v>
          </cell>
          <cell r="AC83">
            <v>0</v>
          </cell>
          <cell r="AD83">
            <v>0</v>
          </cell>
          <cell r="AE83">
            <v>0</v>
          </cell>
        </row>
        <row r="84">
          <cell r="G84" t="str">
            <v>FV292606</v>
          </cell>
          <cell r="H84">
            <v>0</v>
          </cell>
          <cell r="I84">
            <v>0</v>
          </cell>
          <cell r="J84" t="str">
            <v>FVM_292606</v>
          </cell>
          <cell r="K84" t="str">
            <v>890399047_FVM_292606</v>
          </cell>
          <cell r="L84">
            <v>44025</v>
          </cell>
          <cell r="M84">
            <v>366400</v>
          </cell>
          <cell r="N84">
            <v>366400</v>
          </cell>
          <cell r="O84" t="str">
            <v>A)Factura no radicada en ERP</v>
          </cell>
          <cell r="P84" t="str">
            <v>FACTURA NO RADICADA</v>
          </cell>
          <cell r="Q84">
            <v>0</v>
          </cell>
          <cell r="R84">
            <v>0</v>
          </cell>
          <cell r="S84">
            <v>0</v>
          </cell>
          <cell r="T84" t="str">
            <v>no_cruza</v>
          </cell>
          <cell r="U84">
            <v>0</v>
          </cell>
          <cell r="V84">
            <v>0</v>
          </cell>
          <cell r="W84">
            <v>0</v>
          </cell>
          <cell r="X84">
            <v>0</v>
          </cell>
          <cell r="Y84">
            <v>0</v>
          </cell>
          <cell r="Z84">
            <v>0</v>
          </cell>
          <cell r="AA84">
            <v>0</v>
          </cell>
          <cell r="AB84">
            <v>0</v>
          </cell>
          <cell r="AC84">
            <v>0</v>
          </cell>
          <cell r="AD84">
            <v>0</v>
          </cell>
          <cell r="AE84">
            <v>0</v>
          </cell>
        </row>
        <row r="85">
          <cell r="G85" t="str">
            <v>FEMC35025</v>
          </cell>
          <cell r="H85">
            <v>35025</v>
          </cell>
          <cell r="I85">
            <v>0</v>
          </cell>
          <cell r="J85" t="str">
            <v>FEMC_35025</v>
          </cell>
          <cell r="K85" t="str">
            <v>890399047_FEMC_35025</v>
          </cell>
          <cell r="L85">
            <v>44388</v>
          </cell>
          <cell r="M85">
            <v>405100</v>
          </cell>
          <cell r="N85">
            <v>405100</v>
          </cell>
          <cell r="O85" t="str">
            <v>B)Factura sin saldo ERP</v>
          </cell>
          <cell r="P85" t="str">
            <v>FACTURA CORRIENTE</v>
          </cell>
          <cell r="Q85">
            <v>0</v>
          </cell>
          <cell r="R85">
            <v>0</v>
          </cell>
          <cell r="S85">
            <v>0</v>
          </cell>
          <cell r="T85" t="str">
            <v>OK</v>
          </cell>
          <cell r="U85">
            <v>405100</v>
          </cell>
          <cell r="V85">
            <v>0</v>
          </cell>
          <cell r="W85">
            <v>0</v>
          </cell>
          <cell r="X85">
            <v>0</v>
          </cell>
          <cell r="Y85">
            <v>0</v>
          </cell>
          <cell r="Z85">
            <v>0</v>
          </cell>
          <cell r="AA85">
            <v>0</v>
          </cell>
          <cell r="AB85">
            <v>405100</v>
          </cell>
          <cell r="AC85">
            <v>0</v>
          </cell>
          <cell r="AD85">
            <v>0</v>
          </cell>
          <cell r="AE85">
            <v>0</v>
          </cell>
        </row>
        <row r="86">
          <cell r="G86" t="str">
            <v>FEMC35775</v>
          </cell>
          <cell r="H86">
            <v>35775</v>
          </cell>
          <cell r="I86">
            <v>0</v>
          </cell>
          <cell r="J86" t="str">
            <v>FEMC_35775</v>
          </cell>
          <cell r="K86" t="str">
            <v>890399047_FEMC_35775</v>
          </cell>
          <cell r="L86">
            <v>44394</v>
          </cell>
          <cell r="M86">
            <v>2344086</v>
          </cell>
          <cell r="N86">
            <v>2344086</v>
          </cell>
          <cell r="O86" t="str">
            <v>B)Factura sin saldo ERP</v>
          </cell>
          <cell r="P86" t="str">
            <v>FACTURA CORRIENTE</v>
          </cell>
          <cell r="Q86">
            <v>0</v>
          </cell>
          <cell r="R86">
            <v>0</v>
          </cell>
          <cell r="S86">
            <v>0</v>
          </cell>
          <cell r="T86" t="str">
            <v>OK</v>
          </cell>
          <cell r="U86">
            <v>2344086</v>
          </cell>
          <cell r="V86">
            <v>0</v>
          </cell>
          <cell r="W86">
            <v>0</v>
          </cell>
          <cell r="X86">
            <v>0</v>
          </cell>
          <cell r="Y86">
            <v>0</v>
          </cell>
          <cell r="Z86">
            <v>0</v>
          </cell>
          <cell r="AA86">
            <v>0</v>
          </cell>
          <cell r="AB86">
            <v>2344086</v>
          </cell>
          <cell r="AC86">
            <v>0</v>
          </cell>
          <cell r="AD86">
            <v>0</v>
          </cell>
          <cell r="AE86">
            <v>0</v>
          </cell>
        </row>
        <row r="87">
          <cell r="G87" t="str">
            <v>FEMC36411</v>
          </cell>
          <cell r="H87">
            <v>36411</v>
          </cell>
          <cell r="I87">
            <v>0</v>
          </cell>
          <cell r="J87" t="str">
            <v>FEMC_36411</v>
          </cell>
          <cell r="K87" t="str">
            <v>890399047_FEMC_36411</v>
          </cell>
          <cell r="L87">
            <v>44401</v>
          </cell>
          <cell r="M87">
            <v>59700</v>
          </cell>
          <cell r="N87">
            <v>59700</v>
          </cell>
          <cell r="O87" t="str">
            <v>B)Factura sin saldo ERP</v>
          </cell>
          <cell r="P87" t="str">
            <v>FACTURA CORRIENTE</v>
          </cell>
          <cell r="Q87">
            <v>0</v>
          </cell>
          <cell r="R87">
            <v>0</v>
          </cell>
          <cell r="S87">
            <v>0</v>
          </cell>
          <cell r="T87" t="str">
            <v>OK</v>
          </cell>
          <cell r="U87">
            <v>59700</v>
          </cell>
          <cell r="V87">
            <v>0</v>
          </cell>
          <cell r="W87">
            <v>0</v>
          </cell>
          <cell r="X87">
            <v>0</v>
          </cell>
          <cell r="Y87">
            <v>0</v>
          </cell>
          <cell r="Z87">
            <v>0</v>
          </cell>
          <cell r="AA87">
            <v>0</v>
          </cell>
          <cell r="AB87">
            <v>59700</v>
          </cell>
          <cell r="AC87">
            <v>0</v>
          </cell>
          <cell r="AD87">
            <v>0</v>
          </cell>
          <cell r="AE87">
            <v>0</v>
          </cell>
        </row>
        <row r="88">
          <cell r="G88" t="str">
            <v>FEMC36893</v>
          </cell>
          <cell r="H88">
            <v>36893</v>
          </cell>
          <cell r="I88">
            <v>0</v>
          </cell>
          <cell r="J88" t="str">
            <v>FEMC_36893</v>
          </cell>
          <cell r="K88" t="str">
            <v>890399047_FEMC_36893</v>
          </cell>
          <cell r="L88">
            <v>44405</v>
          </cell>
          <cell r="M88">
            <v>59700</v>
          </cell>
          <cell r="N88">
            <v>59700</v>
          </cell>
          <cell r="O88" t="str">
            <v>B)Factura sin saldo ERP</v>
          </cell>
          <cell r="P88" t="str">
            <v>FACTURA CORRIENTE</v>
          </cell>
          <cell r="Q88">
            <v>0</v>
          </cell>
          <cell r="R88">
            <v>0</v>
          </cell>
          <cell r="S88">
            <v>0</v>
          </cell>
          <cell r="T88" t="str">
            <v>OK</v>
          </cell>
          <cell r="U88">
            <v>59700</v>
          </cell>
          <cell r="V88">
            <v>0</v>
          </cell>
          <cell r="W88">
            <v>0</v>
          </cell>
          <cell r="X88">
            <v>0</v>
          </cell>
          <cell r="Y88">
            <v>0</v>
          </cell>
          <cell r="Z88">
            <v>0</v>
          </cell>
          <cell r="AA88">
            <v>0</v>
          </cell>
          <cell r="AB88">
            <v>59700</v>
          </cell>
          <cell r="AC88">
            <v>0</v>
          </cell>
          <cell r="AD88">
            <v>0</v>
          </cell>
          <cell r="AE88">
            <v>0</v>
          </cell>
        </row>
        <row r="89">
          <cell r="G89" t="str">
            <v>FEMC36971</v>
          </cell>
          <cell r="H89">
            <v>36971</v>
          </cell>
          <cell r="I89">
            <v>0</v>
          </cell>
          <cell r="J89" t="str">
            <v>FEMC_36971</v>
          </cell>
          <cell r="K89" t="str">
            <v>890399047_FEMC_36971</v>
          </cell>
          <cell r="L89">
            <v>44406</v>
          </cell>
          <cell r="M89">
            <v>185600</v>
          </cell>
          <cell r="N89">
            <v>185600</v>
          </cell>
          <cell r="O89" t="str">
            <v>B)Factura sin saldo ERP</v>
          </cell>
          <cell r="P89" t="str">
            <v>FACTURA CORRIENTE</v>
          </cell>
          <cell r="Q89">
            <v>0</v>
          </cell>
          <cell r="R89">
            <v>0</v>
          </cell>
          <cell r="S89">
            <v>0</v>
          </cell>
          <cell r="T89" t="str">
            <v>OK</v>
          </cell>
          <cell r="U89">
            <v>185600</v>
          </cell>
          <cell r="V89">
            <v>0</v>
          </cell>
          <cell r="W89">
            <v>0</v>
          </cell>
          <cell r="X89">
            <v>0</v>
          </cell>
          <cell r="Y89">
            <v>0</v>
          </cell>
          <cell r="Z89">
            <v>0</v>
          </cell>
          <cell r="AA89">
            <v>0</v>
          </cell>
          <cell r="AB89">
            <v>185600</v>
          </cell>
          <cell r="AC89">
            <v>0</v>
          </cell>
          <cell r="AD89">
            <v>0</v>
          </cell>
          <cell r="AE89">
            <v>0</v>
          </cell>
        </row>
        <row r="90">
          <cell r="G90" t="str">
            <v>FEMC29705</v>
          </cell>
          <cell r="H90">
            <v>29705</v>
          </cell>
          <cell r="I90">
            <v>0</v>
          </cell>
          <cell r="J90" t="str">
            <v>FEMC_29705</v>
          </cell>
          <cell r="K90" t="str">
            <v>890399047_FEMC_29705</v>
          </cell>
          <cell r="L90">
            <v>44336</v>
          </cell>
          <cell r="M90">
            <v>393475</v>
          </cell>
          <cell r="N90">
            <v>393475</v>
          </cell>
          <cell r="O90" t="str">
            <v>B)Factura sin saldo ERP</v>
          </cell>
          <cell r="P90" t="str">
            <v xml:space="preserve">FACTURA PENDIENTE DE PROGRMACIÓN DE PAGO </v>
          </cell>
          <cell r="Q90">
            <v>393475</v>
          </cell>
          <cell r="R90">
            <v>1221776106</v>
          </cell>
          <cell r="S90">
            <v>0</v>
          </cell>
          <cell r="T90" t="str">
            <v>OK</v>
          </cell>
          <cell r="U90">
            <v>393475</v>
          </cell>
          <cell r="V90">
            <v>0</v>
          </cell>
          <cell r="W90">
            <v>0</v>
          </cell>
          <cell r="X90">
            <v>0</v>
          </cell>
          <cell r="Y90">
            <v>0</v>
          </cell>
          <cell r="Z90">
            <v>0</v>
          </cell>
          <cell r="AA90">
            <v>0</v>
          </cell>
          <cell r="AB90">
            <v>393475</v>
          </cell>
          <cell r="AC90">
            <v>0</v>
          </cell>
          <cell r="AD90">
            <v>0</v>
          </cell>
          <cell r="AE90">
            <v>0</v>
          </cell>
        </row>
        <row r="91">
          <cell r="G91" t="str">
            <v>FEMC30635</v>
          </cell>
          <cell r="H91">
            <v>30635</v>
          </cell>
          <cell r="I91">
            <v>0</v>
          </cell>
          <cell r="J91" t="str">
            <v>FEMC_30635</v>
          </cell>
          <cell r="K91" t="str">
            <v>890399047_FEMC_30635</v>
          </cell>
          <cell r="L91">
            <v>44346</v>
          </cell>
          <cell r="M91">
            <v>256700</v>
          </cell>
          <cell r="N91">
            <v>256700</v>
          </cell>
          <cell r="O91" t="str">
            <v>B)Factura sin saldo ERP</v>
          </cell>
          <cell r="P91" t="str">
            <v xml:space="preserve">FACTURA PENDIENTE DE PROGRMACIÓN DE PAGO </v>
          </cell>
          <cell r="Q91">
            <v>256700</v>
          </cell>
          <cell r="R91">
            <v>1221776107</v>
          </cell>
          <cell r="S91">
            <v>0</v>
          </cell>
          <cell r="T91" t="str">
            <v>OK</v>
          </cell>
          <cell r="U91">
            <v>256700</v>
          </cell>
          <cell r="V91">
            <v>0</v>
          </cell>
          <cell r="W91">
            <v>0</v>
          </cell>
          <cell r="X91">
            <v>0</v>
          </cell>
          <cell r="Y91">
            <v>0</v>
          </cell>
          <cell r="Z91">
            <v>0</v>
          </cell>
          <cell r="AA91">
            <v>0</v>
          </cell>
          <cell r="AB91">
            <v>256700</v>
          </cell>
          <cell r="AC91">
            <v>0</v>
          </cell>
          <cell r="AD91">
            <v>0</v>
          </cell>
          <cell r="AE91">
            <v>0</v>
          </cell>
        </row>
        <row r="92">
          <cell r="G92" t="str">
            <v>FEMC30636</v>
          </cell>
          <cell r="H92">
            <v>30636</v>
          </cell>
          <cell r="I92">
            <v>0</v>
          </cell>
          <cell r="J92" t="str">
            <v>FEMC_30636</v>
          </cell>
          <cell r="K92" t="str">
            <v>890399047_FEMC_30636</v>
          </cell>
          <cell r="L92">
            <v>44346</v>
          </cell>
          <cell r="M92">
            <v>120000</v>
          </cell>
          <cell r="N92">
            <v>120000</v>
          </cell>
          <cell r="O92" t="str">
            <v>B)Factura sin saldo ERP</v>
          </cell>
          <cell r="P92" t="str">
            <v xml:space="preserve">FACTURA PENDIENTE DE PROGRMACIÓN DE PAGO </v>
          </cell>
          <cell r="Q92">
            <v>120000</v>
          </cell>
          <cell r="R92">
            <v>1221797044</v>
          </cell>
          <cell r="S92">
            <v>0</v>
          </cell>
          <cell r="T92" t="str">
            <v>OK</v>
          </cell>
          <cell r="U92">
            <v>120000</v>
          </cell>
          <cell r="V92">
            <v>0</v>
          </cell>
          <cell r="W92">
            <v>0</v>
          </cell>
          <cell r="X92">
            <v>0</v>
          </cell>
          <cell r="Y92">
            <v>0</v>
          </cell>
          <cell r="Z92">
            <v>0</v>
          </cell>
          <cell r="AA92">
            <v>0</v>
          </cell>
          <cell r="AB92">
            <v>120000</v>
          </cell>
          <cell r="AC92">
            <v>0</v>
          </cell>
          <cell r="AD92">
            <v>0</v>
          </cell>
          <cell r="AE92">
            <v>0</v>
          </cell>
        </row>
        <row r="93">
          <cell r="G93" t="str">
            <v>FEMC32223</v>
          </cell>
          <cell r="H93">
            <v>32223</v>
          </cell>
          <cell r="I93">
            <v>0</v>
          </cell>
          <cell r="J93" t="str">
            <v>FEMC_32223</v>
          </cell>
          <cell r="K93" t="str">
            <v>890399047_FEMC_32223</v>
          </cell>
          <cell r="L93">
            <v>44360</v>
          </cell>
          <cell r="M93">
            <v>902942</v>
          </cell>
          <cell r="N93">
            <v>902942</v>
          </cell>
          <cell r="O93" t="str">
            <v>B)Factura sin saldo ERP</v>
          </cell>
          <cell r="P93" t="str">
            <v xml:space="preserve">FACTURA PENDIENTE DE PROGRMACIÓN DE PAGO </v>
          </cell>
          <cell r="Q93">
            <v>902942</v>
          </cell>
          <cell r="R93">
            <v>1221759981</v>
          </cell>
          <cell r="S93">
            <v>0</v>
          </cell>
          <cell r="T93" t="str">
            <v>OK</v>
          </cell>
          <cell r="U93">
            <v>902942</v>
          </cell>
          <cell r="V93">
            <v>0</v>
          </cell>
          <cell r="W93">
            <v>0</v>
          </cell>
          <cell r="X93">
            <v>0</v>
          </cell>
          <cell r="Y93">
            <v>0</v>
          </cell>
          <cell r="Z93">
            <v>0</v>
          </cell>
          <cell r="AA93">
            <v>0</v>
          </cell>
          <cell r="AB93">
            <v>902942</v>
          </cell>
          <cell r="AC93">
            <v>0</v>
          </cell>
          <cell r="AD93">
            <v>0</v>
          </cell>
          <cell r="AE93">
            <v>0</v>
          </cell>
        </row>
        <row r="94">
          <cell r="G94" t="str">
            <v>FEMC32384</v>
          </cell>
          <cell r="H94">
            <v>32384</v>
          </cell>
          <cell r="I94">
            <v>0</v>
          </cell>
          <cell r="J94" t="str">
            <v>FEMC_32384</v>
          </cell>
          <cell r="K94" t="str">
            <v>890399047_FEMC_32384</v>
          </cell>
          <cell r="L94">
            <v>44362</v>
          </cell>
          <cell r="M94">
            <v>109400</v>
          </cell>
          <cell r="N94">
            <v>109400</v>
          </cell>
          <cell r="O94" t="str">
            <v>B)Factura sin saldo ERP</v>
          </cell>
          <cell r="P94" t="str">
            <v xml:space="preserve">FACTURA PENDIENTE DE PROGRMACIÓN DE PAGO </v>
          </cell>
          <cell r="Q94">
            <v>109400</v>
          </cell>
          <cell r="R94">
            <v>1221802449</v>
          </cell>
          <cell r="S94">
            <v>0</v>
          </cell>
          <cell r="T94" t="str">
            <v>OK</v>
          </cell>
          <cell r="U94">
            <v>109400</v>
          </cell>
          <cell r="V94">
            <v>0</v>
          </cell>
          <cell r="W94">
            <v>0</v>
          </cell>
          <cell r="X94">
            <v>0</v>
          </cell>
          <cell r="Y94">
            <v>0</v>
          </cell>
          <cell r="Z94">
            <v>0</v>
          </cell>
          <cell r="AA94">
            <v>0</v>
          </cell>
          <cell r="AB94">
            <v>109400</v>
          </cell>
          <cell r="AC94">
            <v>0</v>
          </cell>
          <cell r="AD94">
            <v>0</v>
          </cell>
          <cell r="AE94">
            <v>0</v>
          </cell>
        </row>
        <row r="95">
          <cell r="G95" t="str">
            <v>FEMC33300</v>
          </cell>
          <cell r="H95">
            <v>33300</v>
          </cell>
          <cell r="I95">
            <v>0</v>
          </cell>
          <cell r="J95" t="str">
            <v>FEMC_33300</v>
          </cell>
          <cell r="K95" t="str">
            <v>890399047_FEMC_33300</v>
          </cell>
          <cell r="L95">
            <v>44370</v>
          </cell>
          <cell r="M95">
            <v>741300</v>
          </cell>
          <cell r="N95">
            <v>741300</v>
          </cell>
          <cell r="O95" t="str">
            <v>B)Factura sin saldo ERP</v>
          </cell>
          <cell r="P95" t="str">
            <v xml:space="preserve">FACTURA PENDIENTE DE PROGRMACIÓN DE PAGO </v>
          </cell>
          <cell r="Q95">
            <v>741300</v>
          </cell>
          <cell r="R95">
            <v>1221802450</v>
          </cell>
          <cell r="S95">
            <v>0</v>
          </cell>
          <cell r="T95" t="str">
            <v>OK</v>
          </cell>
          <cell r="U95">
            <v>741300</v>
          </cell>
          <cell r="V95">
            <v>0</v>
          </cell>
          <cell r="W95">
            <v>0</v>
          </cell>
          <cell r="X95">
            <v>0</v>
          </cell>
          <cell r="Y95">
            <v>0</v>
          </cell>
          <cell r="Z95">
            <v>0</v>
          </cell>
          <cell r="AA95">
            <v>0</v>
          </cell>
          <cell r="AB95">
            <v>741300</v>
          </cell>
          <cell r="AC95">
            <v>0</v>
          </cell>
          <cell r="AD95">
            <v>0</v>
          </cell>
          <cell r="AE95">
            <v>0</v>
          </cell>
        </row>
        <row r="96">
          <cell r="G96" t="str">
            <v>FEMC33668</v>
          </cell>
          <cell r="H96">
            <v>33668</v>
          </cell>
          <cell r="I96">
            <v>0</v>
          </cell>
          <cell r="J96" t="str">
            <v>FEMC_33668</v>
          </cell>
          <cell r="K96" t="str">
            <v>890399047_FEMC_33668</v>
          </cell>
          <cell r="L96">
            <v>44373</v>
          </cell>
          <cell r="M96">
            <v>289991</v>
          </cell>
          <cell r="N96">
            <v>289991</v>
          </cell>
          <cell r="O96" t="str">
            <v>B)Factura sin saldo ERP</v>
          </cell>
          <cell r="P96" t="str">
            <v xml:space="preserve">FACTURA PENDIENTE DE PROGRMACIÓN DE PAGO </v>
          </cell>
          <cell r="Q96">
            <v>289991</v>
          </cell>
          <cell r="R96">
            <v>1221802448</v>
          </cell>
          <cell r="S96">
            <v>0</v>
          </cell>
          <cell r="T96" t="str">
            <v>OK</v>
          </cell>
          <cell r="U96">
            <v>289991</v>
          </cell>
          <cell r="V96">
            <v>0</v>
          </cell>
          <cell r="W96">
            <v>0</v>
          </cell>
          <cell r="X96">
            <v>0</v>
          </cell>
          <cell r="Y96">
            <v>0</v>
          </cell>
          <cell r="Z96">
            <v>0</v>
          </cell>
          <cell r="AA96">
            <v>0</v>
          </cell>
          <cell r="AB96">
            <v>289991</v>
          </cell>
          <cell r="AC96">
            <v>0</v>
          </cell>
          <cell r="AD96">
            <v>0</v>
          </cell>
          <cell r="AE96">
            <v>0</v>
          </cell>
        </row>
        <row r="97">
          <cell r="G97" t="str">
            <v>FEMC1327</v>
          </cell>
          <cell r="H97">
            <v>1327</v>
          </cell>
          <cell r="I97">
            <v>0</v>
          </cell>
          <cell r="J97" t="str">
            <v>FEMC_1327</v>
          </cell>
          <cell r="K97" t="str">
            <v>890399047_FEMC_1327</v>
          </cell>
          <cell r="L97">
            <v>44120</v>
          </cell>
          <cell r="M97">
            <v>3130132</v>
          </cell>
          <cell r="N97">
            <v>3130132</v>
          </cell>
          <cell r="O97" t="str">
            <v>B)Factura sin saldo ERP</v>
          </cell>
          <cell r="P97" t="str">
            <v xml:space="preserve">FACTURA PENDIENTE DE PROGRMACIÓN DE PAGO </v>
          </cell>
          <cell r="Q97">
            <v>3130132</v>
          </cell>
          <cell r="R97">
            <v>1221657580</v>
          </cell>
          <cell r="S97">
            <v>0</v>
          </cell>
          <cell r="T97" t="str">
            <v>OK</v>
          </cell>
          <cell r="U97">
            <v>3130132</v>
          </cell>
          <cell r="V97">
            <v>0</v>
          </cell>
          <cell r="W97">
            <v>0</v>
          </cell>
          <cell r="X97">
            <v>0</v>
          </cell>
          <cell r="Y97">
            <v>0</v>
          </cell>
          <cell r="Z97">
            <v>0</v>
          </cell>
          <cell r="AA97">
            <v>0</v>
          </cell>
          <cell r="AB97">
            <v>3130132</v>
          </cell>
          <cell r="AC97">
            <v>0</v>
          </cell>
          <cell r="AD97">
            <v>0</v>
          </cell>
          <cell r="AE97">
            <v>0</v>
          </cell>
        </row>
        <row r="98">
          <cell r="G98" t="str">
            <v>FEMC3035</v>
          </cell>
          <cell r="H98">
            <v>3035</v>
          </cell>
          <cell r="I98">
            <v>0</v>
          </cell>
          <cell r="J98" t="str">
            <v>FEMC_3035</v>
          </cell>
          <cell r="K98" t="str">
            <v>890399047_FEMC_3035</v>
          </cell>
          <cell r="L98">
            <v>44131</v>
          </cell>
          <cell r="M98">
            <v>782720</v>
          </cell>
          <cell r="N98">
            <v>782720</v>
          </cell>
          <cell r="O98" t="str">
            <v>B)Factura sin saldo ERP</v>
          </cell>
          <cell r="P98" t="str">
            <v xml:space="preserve">FACTURA PENDIENTE DE PROGRMACIÓN DE PAGO </v>
          </cell>
          <cell r="Q98">
            <v>782720</v>
          </cell>
          <cell r="R98">
            <v>1221657581</v>
          </cell>
          <cell r="S98">
            <v>0</v>
          </cell>
          <cell r="T98" t="str">
            <v>OK</v>
          </cell>
          <cell r="U98">
            <v>782720</v>
          </cell>
          <cell r="V98">
            <v>0</v>
          </cell>
          <cell r="W98">
            <v>0</v>
          </cell>
          <cell r="X98">
            <v>0</v>
          </cell>
          <cell r="Y98">
            <v>0</v>
          </cell>
          <cell r="Z98">
            <v>0</v>
          </cell>
          <cell r="AA98">
            <v>0</v>
          </cell>
          <cell r="AB98">
            <v>782720</v>
          </cell>
          <cell r="AC98">
            <v>0</v>
          </cell>
          <cell r="AD98">
            <v>0</v>
          </cell>
          <cell r="AE98">
            <v>0</v>
          </cell>
        </row>
        <row r="99">
          <cell r="G99" t="str">
            <v>FEMC11747</v>
          </cell>
          <cell r="H99">
            <v>11747</v>
          </cell>
          <cell r="I99">
            <v>0</v>
          </cell>
          <cell r="J99" t="str">
            <v>FEMC_11747</v>
          </cell>
          <cell r="K99" t="str">
            <v>890399047_FEMC_11747</v>
          </cell>
          <cell r="L99">
            <v>44189</v>
          </cell>
          <cell r="M99">
            <v>272884</v>
          </cell>
          <cell r="N99">
            <v>272884</v>
          </cell>
          <cell r="O99" t="str">
            <v>B)Factura sin saldo ERP</v>
          </cell>
          <cell r="P99" t="str">
            <v xml:space="preserve">FACTURA PENDIENTE DE PROGRMACIÓN DE PAGO </v>
          </cell>
          <cell r="Q99">
            <v>272884</v>
          </cell>
          <cell r="R99">
            <v>1221679268</v>
          </cell>
          <cell r="S99">
            <v>0</v>
          </cell>
          <cell r="T99" t="str">
            <v>OK</v>
          </cell>
          <cell r="U99">
            <v>272884</v>
          </cell>
          <cell r="V99">
            <v>0</v>
          </cell>
          <cell r="W99">
            <v>0</v>
          </cell>
          <cell r="X99">
            <v>0</v>
          </cell>
          <cell r="Y99">
            <v>0</v>
          </cell>
          <cell r="Z99">
            <v>0</v>
          </cell>
          <cell r="AA99">
            <v>0</v>
          </cell>
          <cell r="AB99">
            <v>272884</v>
          </cell>
          <cell r="AC99">
            <v>0</v>
          </cell>
          <cell r="AD99">
            <v>0</v>
          </cell>
          <cell r="AE99">
            <v>0</v>
          </cell>
        </row>
        <row r="100">
          <cell r="G100" t="str">
            <v>FEMC12424</v>
          </cell>
          <cell r="H100">
            <v>12424</v>
          </cell>
          <cell r="I100">
            <v>0</v>
          </cell>
          <cell r="J100" t="str">
            <v>FEMC_12424</v>
          </cell>
          <cell r="K100" t="str">
            <v>890399047_FEMC_12424</v>
          </cell>
          <cell r="L100">
            <v>44200</v>
          </cell>
          <cell r="M100">
            <v>403808</v>
          </cell>
          <cell r="N100">
            <v>403808</v>
          </cell>
          <cell r="O100" t="str">
            <v>B)Factura sin saldo ERP</v>
          </cell>
          <cell r="P100" t="str">
            <v xml:space="preserve">FACTURA PENDIENTE DE PROGRMACIÓN DE PAGO </v>
          </cell>
          <cell r="Q100">
            <v>403808</v>
          </cell>
          <cell r="R100">
            <v>1221696504</v>
          </cell>
          <cell r="S100">
            <v>0</v>
          </cell>
          <cell r="T100" t="str">
            <v>OK</v>
          </cell>
          <cell r="U100">
            <v>403808</v>
          </cell>
          <cell r="V100">
            <v>0</v>
          </cell>
          <cell r="W100">
            <v>0</v>
          </cell>
          <cell r="X100">
            <v>0</v>
          </cell>
          <cell r="Y100">
            <v>0</v>
          </cell>
          <cell r="Z100">
            <v>0</v>
          </cell>
          <cell r="AA100">
            <v>0</v>
          </cell>
          <cell r="AB100">
            <v>403808</v>
          </cell>
          <cell r="AC100">
            <v>0</v>
          </cell>
          <cell r="AD100">
            <v>0</v>
          </cell>
          <cell r="AE100">
            <v>0</v>
          </cell>
        </row>
        <row r="101">
          <cell r="G101" t="str">
            <v>FEMC13805</v>
          </cell>
          <cell r="H101">
            <v>13805</v>
          </cell>
          <cell r="I101">
            <v>0</v>
          </cell>
          <cell r="J101" t="str">
            <v>FEMC_13805</v>
          </cell>
          <cell r="K101" t="str">
            <v>890399047_FEMC_13805</v>
          </cell>
          <cell r="L101">
            <v>44216</v>
          </cell>
          <cell r="M101">
            <v>434124</v>
          </cell>
          <cell r="N101">
            <v>434124</v>
          </cell>
          <cell r="O101" t="str">
            <v>B)Factura sin saldo ERP</v>
          </cell>
          <cell r="P101" t="str">
            <v xml:space="preserve">FACTURA PENDIENTE DE PROGRMACIÓN DE PAGO </v>
          </cell>
          <cell r="Q101">
            <v>434124</v>
          </cell>
          <cell r="R101">
            <v>1221696505</v>
          </cell>
          <cell r="S101">
            <v>0</v>
          </cell>
          <cell r="T101" t="str">
            <v>OK</v>
          </cell>
          <cell r="U101">
            <v>434124</v>
          </cell>
          <cell r="V101">
            <v>0</v>
          </cell>
          <cell r="W101">
            <v>0</v>
          </cell>
          <cell r="X101">
            <v>0</v>
          </cell>
          <cell r="Y101">
            <v>0</v>
          </cell>
          <cell r="Z101">
            <v>0</v>
          </cell>
          <cell r="AA101">
            <v>0</v>
          </cell>
          <cell r="AB101">
            <v>434124</v>
          </cell>
          <cell r="AC101">
            <v>0</v>
          </cell>
          <cell r="AD101">
            <v>0</v>
          </cell>
          <cell r="AE101">
            <v>0</v>
          </cell>
        </row>
        <row r="102">
          <cell r="G102" t="str">
            <v>FVM295144</v>
          </cell>
          <cell r="H102">
            <v>295144</v>
          </cell>
          <cell r="I102">
            <v>1221615418</v>
          </cell>
          <cell r="J102" t="str">
            <v>FVM_295144</v>
          </cell>
          <cell r="K102" t="str">
            <v>890399047_FVM_295144</v>
          </cell>
          <cell r="L102">
            <v>44055</v>
          </cell>
          <cell r="M102">
            <v>813525</v>
          </cell>
          <cell r="N102">
            <v>813525</v>
          </cell>
          <cell r="O102" t="str">
            <v>B)Factura sin saldo ERP</v>
          </cell>
          <cell r="P102" t="str">
            <v>FACTURA CANCELADA</v>
          </cell>
          <cell r="Q102">
            <v>0</v>
          </cell>
          <cell r="R102">
            <v>0</v>
          </cell>
          <cell r="S102">
            <v>0</v>
          </cell>
          <cell r="T102" t="str">
            <v>OK</v>
          </cell>
          <cell r="U102">
            <v>813525</v>
          </cell>
          <cell r="V102">
            <v>0</v>
          </cell>
          <cell r="W102">
            <v>0</v>
          </cell>
          <cell r="X102">
            <v>0</v>
          </cell>
          <cell r="Y102">
            <v>0</v>
          </cell>
          <cell r="Z102">
            <v>0</v>
          </cell>
          <cell r="AA102">
            <v>0</v>
          </cell>
          <cell r="AB102">
            <v>813525</v>
          </cell>
          <cell r="AC102">
            <v>0</v>
          </cell>
          <cell r="AD102">
            <v>0</v>
          </cell>
          <cell r="AE102">
            <v>813525</v>
          </cell>
        </row>
        <row r="103">
          <cell r="G103" t="str">
            <v>FEMC26192</v>
          </cell>
          <cell r="H103">
            <v>26192</v>
          </cell>
          <cell r="I103">
            <v>0</v>
          </cell>
          <cell r="J103" t="str">
            <v>FEMC_26192</v>
          </cell>
          <cell r="K103" t="str">
            <v>890399047_FEMC_26192</v>
          </cell>
          <cell r="L103">
            <v>44305</v>
          </cell>
          <cell r="M103">
            <v>112317</v>
          </cell>
          <cell r="N103">
            <v>112317</v>
          </cell>
          <cell r="O103" t="str">
            <v>B)Factura sin saldo ERP</v>
          </cell>
          <cell r="P103" t="str">
            <v xml:space="preserve">FACTURA PENDIENTE DE PROGRMACIÓN DE PAGO </v>
          </cell>
          <cell r="Q103">
            <v>112317</v>
          </cell>
          <cell r="R103">
            <v>1221755474</v>
          </cell>
          <cell r="S103">
            <v>0</v>
          </cell>
          <cell r="T103" t="str">
            <v>OK</v>
          </cell>
          <cell r="U103">
            <v>112317</v>
          </cell>
          <cell r="V103">
            <v>0</v>
          </cell>
          <cell r="W103">
            <v>0</v>
          </cell>
          <cell r="X103">
            <v>0</v>
          </cell>
          <cell r="Y103">
            <v>0</v>
          </cell>
          <cell r="Z103">
            <v>0</v>
          </cell>
          <cell r="AA103">
            <v>0</v>
          </cell>
          <cell r="AB103">
            <v>112317</v>
          </cell>
          <cell r="AC103">
            <v>0</v>
          </cell>
          <cell r="AD103">
            <v>0</v>
          </cell>
          <cell r="AE103">
            <v>0</v>
          </cell>
        </row>
        <row r="104">
          <cell r="G104" t="str">
            <v>FEMC27235</v>
          </cell>
          <cell r="H104">
            <v>27235</v>
          </cell>
          <cell r="I104">
            <v>0</v>
          </cell>
          <cell r="J104" t="str">
            <v>FEMC_27235</v>
          </cell>
          <cell r="K104" t="str">
            <v>890399047_FEMC_27235</v>
          </cell>
          <cell r="L104">
            <v>44311</v>
          </cell>
          <cell r="M104">
            <v>66950</v>
          </cell>
          <cell r="N104">
            <v>66950</v>
          </cell>
          <cell r="O104" t="str">
            <v>B)Factura sin saldo ERP</v>
          </cell>
          <cell r="P104" t="str">
            <v xml:space="preserve">FACTURA PENDIENTE DE PROGRMACIÓN DE PAGO </v>
          </cell>
          <cell r="Q104">
            <v>66950</v>
          </cell>
          <cell r="R104">
            <v>1221755475</v>
          </cell>
          <cell r="S104">
            <v>0</v>
          </cell>
          <cell r="T104" t="str">
            <v>OK</v>
          </cell>
          <cell r="U104">
            <v>66950</v>
          </cell>
          <cell r="V104">
            <v>0</v>
          </cell>
          <cell r="W104">
            <v>0</v>
          </cell>
          <cell r="X104">
            <v>0</v>
          </cell>
          <cell r="Y104">
            <v>0</v>
          </cell>
          <cell r="Z104">
            <v>0</v>
          </cell>
          <cell r="AA104">
            <v>0</v>
          </cell>
          <cell r="AB104">
            <v>66950</v>
          </cell>
          <cell r="AC104">
            <v>0</v>
          </cell>
          <cell r="AD104">
            <v>0</v>
          </cell>
          <cell r="AE104">
            <v>0</v>
          </cell>
        </row>
        <row r="105">
          <cell r="G105" t="str">
            <v>FEMC24397</v>
          </cell>
          <cell r="H105">
            <v>24397</v>
          </cell>
          <cell r="I105">
            <v>0</v>
          </cell>
          <cell r="J105" t="str">
            <v>FEMC_24397</v>
          </cell>
          <cell r="K105" t="str">
            <v>890399047_FEMC_24397</v>
          </cell>
          <cell r="L105">
            <v>44290</v>
          </cell>
          <cell r="M105">
            <v>78652</v>
          </cell>
          <cell r="N105">
            <v>78652</v>
          </cell>
          <cell r="O105" t="str">
            <v>B)Factura sin saldo ERP</v>
          </cell>
          <cell r="P105" t="str">
            <v xml:space="preserve">FACTURA PENDIENTE DE PROGRMACIÓN DE PAGO </v>
          </cell>
          <cell r="Q105">
            <v>78652</v>
          </cell>
          <cell r="R105">
            <v>1221755476</v>
          </cell>
          <cell r="S105">
            <v>0</v>
          </cell>
          <cell r="T105" t="str">
            <v>OK</v>
          </cell>
          <cell r="U105">
            <v>78652</v>
          </cell>
          <cell r="V105">
            <v>0</v>
          </cell>
          <cell r="W105">
            <v>0</v>
          </cell>
          <cell r="X105">
            <v>0</v>
          </cell>
          <cell r="Y105">
            <v>0</v>
          </cell>
          <cell r="Z105">
            <v>0</v>
          </cell>
          <cell r="AA105">
            <v>0</v>
          </cell>
          <cell r="AB105">
            <v>78652</v>
          </cell>
          <cell r="AC105">
            <v>0</v>
          </cell>
          <cell r="AD105">
            <v>0</v>
          </cell>
          <cell r="AE105">
            <v>0</v>
          </cell>
        </row>
        <row r="106">
          <cell r="G106" t="str">
            <v>FEMC28659</v>
          </cell>
          <cell r="H106">
            <v>28659</v>
          </cell>
          <cell r="I106">
            <v>0</v>
          </cell>
          <cell r="J106" t="str">
            <v>FEMC_28659</v>
          </cell>
          <cell r="K106" t="str">
            <v>890399047_FEMC_28659</v>
          </cell>
          <cell r="L106">
            <v>44321</v>
          </cell>
          <cell r="M106">
            <v>316300</v>
          </cell>
          <cell r="N106">
            <v>316300</v>
          </cell>
          <cell r="O106" t="str">
            <v>B)Factura sin saldo ERP</v>
          </cell>
          <cell r="P106" t="str">
            <v xml:space="preserve">FACTURA PENDIENTE DE PROGRMACIÓN DE PAGO </v>
          </cell>
          <cell r="Q106">
            <v>316300</v>
          </cell>
          <cell r="R106">
            <v>1221776102</v>
          </cell>
          <cell r="S106">
            <v>0</v>
          </cell>
          <cell r="T106" t="str">
            <v>OK</v>
          </cell>
          <cell r="U106">
            <v>316300</v>
          </cell>
          <cell r="V106">
            <v>0</v>
          </cell>
          <cell r="W106">
            <v>0</v>
          </cell>
          <cell r="X106">
            <v>0</v>
          </cell>
          <cell r="Y106">
            <v>0</v>
          </cell>
          <cell r="Z106">
            <v>0</v>
          </cell>
          <cell r="AA106">
            <v>0</v>
          </cell>
          <cell r="AB106">
            <v>316300</v>
          </cell>
          <cell r="AC106">
            <v>0</v>
          </cell>
          <cell r="AD106">
            <v>0</v>
          </cell>
          <cell r="AE106">
            <v>0</v>
          </cell>
        </row>
        <row r="107">
          <cell r="G107" t="str">
            <v>FEMC28767</v>
          </cell>
          <cell r="H107">
            <v>28767</v>
          </cell>
          <cell r="I107">
            <v>0</v>
          </cell>
          <cell r="J107" t="str">
            <v>FEMC_28767</v>
          </cell>
          <cell r="K107" t="str">
            <v>890399047_FEMC_28767</v>
          </cell>
          <cell r="L107">
            <v>44323</v>
          </cell>
          <cell r="M107">
            <v>423000</v>
          </cell>
          <cell r="N107">
            <v>423000</v>
          </cell>
          <cell r="O107" t="str">
            <v>B)Factura sin saldo ERP</v>
          </cell>
          <cell r="P107" t="str">
            <v xml:space="preserve">FACTURA PENDIENTE DE PROGRMACIÓN DE PAGO </v>
          </cell>
          <cell r="Q107">
            <v>423000</v>
          </cell>
          <cell r="R107">
            <v>1221776103</v>
          </cell>
          <cell r="S107">
            <v>0</v>
          </cell>
          <cell r="T107" t="str">
            <v>OK</v>
          </cell>
          <cell r="U107">
            <v>423000</v>
          </cell>
          <cell r="V107">
            <v>0</v>
          </cell>
          <cell r="W107">
            <v>0</v>
          </cell>
          <cell r="X107">
            <v>0</v>
          </cell>
          <cell r="Y107">
            <v>0</v>
          </cell>
          <cell r="Z107">
            <v>0</v>
          </cell>
          <cell r="AA107">
            <v>0</v>
          </cell>
          <cell r="AB107">
            <v>423000</v>
          </cell>
          <cell r="AC107">
            <v>0</v>
          </cell>
          <cell r="AD107">
            <v>0</v>
          </cell>
          <cell r="AE107">
            <v>0</v>
          </cell>
        </row>
        <row r="108">
          <cell r="G108" t="str">
            <v>FEMC28858</v>
          </cell>
          <cell r="H108">
            <v>28858</v>
          </cell>
          <cell r="I108">
            <v>0</v>
          </cell>
          <cell r="J108" t="str">
            <v>FEMC_28858</v>
          </cell>
          <cell r="K108" t="str">
            <v>890399047_FEMC_28858</v>
          </cell>
          <cell r="L108">
            <v>44325</v>
          </cell>
          <cell r="M108">
            <v>297800</v>
          </cell>
          <cell r="N108">
            <v>297800</v>
          </cell>
          <cell r="O108" t="str">
            <v>B)Factura sin saldo ERP</v>
          </cell>
          <cell r="P108" t="str">
            <v xml:space="preserve">FACTURA PENDIENTE DE PROGRMACIÓN DE PAGO </v>
          </cell>
          <cell r="Q108">
            <v>297800</v>
          </cell>
          <cell r="R108">
            <v>1221786254</v>
          </cell>
          <cell r="S108">
            <v>0</v>
          </cell>
          <cell r="T108" t="str">
            <v>OK</v>
          </cell>
          <cell r="U108">
            <v>297800</v>
          </cell>
          <cell r="V108">
            <v>0</v>
          </cell>
          <cell r="W108">
            <v>0</v>
          </cell>
          <cell r="X108">
            <v>0</v>
          </cell>
          <cell r="Y108">
            <v>0</v>
          </cell>
          <cell r="Z108">
            <v>0</v>
          </cell>
          <cell r="AA108">
            <v>0</v>
          </cell>
          <cell r="AB108">
            <v>297800</v>
          </cell>
          <cell r="AC108">
            <v>0</v>
          </cell>
          <cell r="AD108">
            <v>0</v>
          </cell>
          <cell r="AE108">
            <v>0</v>
          </cell>
        </row>
        <row r="109">
          <cell r="G109" t="str">
            <v>FEMC28859</v>
          </cell>
          <cell r="H109">
            <v>28859</v>
          </cell>
          <cell r="I109">
            <v>0</v>
          </cell>
          <cell r="J109" t="str">
            <v>FEMC_28859</v>
          </cell>
          <cell r="K109" t="str">
            <v>890399047_FEMC_28859</v>
          </cell>
          <cell r="L109">
            <v>44325</v>
          </cell>
          <cell r="M109">
            <v>80832</v>
          </cell>
          <cell r="N109">
            <v>80832</v>
          </cell>
          <cell r="O109" t="str">
            <v>B)Factura sin saldo ERP</v>
          </cell>
          <cell r="P109" t="str">
            <v>FACTURA CORRIENTE</v>
          </cell>
          <cell r="Q109">
            <v>0</v>
          </cell>
          <cell r="R109">
            <v>0</v>
          </cell>
          <cell r="S109">
            <v>0</v>
          </cell>
          <cell r="T109" t="str">
            <v>OK</v>
          </cell>
          <cell r="U109">
            <v>80832</v>
          </cell>
          <cell r="V109">
            <v>0</v>
          </cell>
          <cell r="W109">
            <v>0</v>
          </cell>
          <cell r="X109">
            <v>0</v>
          </cell>
          <cell r="Y109">
            <v>0</v>
          </cell>
          <cell r="Z109">
            <v>0</v>
          </cell>
          <cell r="AA109">
            <v>0</v>
          </cell>
          <cell r="AB109">
            <v>80832</v>
          </cell>
          <cell r="AC109">
            <v>0</v>
          </cell>
          <cell r="AD109">
            <v>0</v>
          </cell>
          <cell r="AE109">
            <v>0</v>
          </cell>
        </row>
        <row r="110">
          <cell r="G110" t="str">
            <v>FEMC28864</v>
          </cell>
          <cell r="H110">
            <v>28864</v>
          </cell>
          <cell r="I110">
            <v>0</v>
          </cell>
          <cell r="J110" t="str">
            <v>FEMC_28864</v>
          </cell>
          <cell r="K110" t="str">
            <v>890399047_FEMC_28864</v>
          </cell>
          <cell r="L110">
            <v>44325</v>
          </cell>
          <cell r="M110">
            <v>320910</v>
          </cell>
          <cell r="N110">
            <v>320910</v>
          </cell>
          <cell r="O110" t="str">
            <v>B)Factura sin saldo ERP</v>
          </cell>
          <cell r="P110" t="str">
            <v xml:space="preserve">FACTURA PENDIENTE DE PROGRMACIÓN DE PAGO </v>
          </cell>
          <cell r="Q110">
            <v>320910</v>
          </cell>
          <cell r="R110">
            <v>1221776104</v>
          </cell>
          <cell r="S110">
            <v>0</v>
          </cell>
          <cell r="T110" t="str">
            <v>OK</v>
          </cell>
          <cell r="U110">
            <v>320910</v>
          </cell>
          <cell r="V110">
            <v>0</v>
          </cell>
          <cell r="W110">
            <v>0</v>
          </cell>
          <cell r="X110">
            <v>0</v>
          </cell>
          <cell r="Y110">
            <v>0</v>
          </cell>
          <cell r="Z110">
            <v>0</v>
          </cell>
          <cell r="AA110">
            <v>0</v>
          </cell>
          <cell r="AB110">
            <v>320910</v>
          </cell>
          <cell r="AC110">
            <v>0</v>
          </cell>
          <cell r="AD110">
            <v>0</v>
          </cell>
          <cell r="AE110">
            <v>0</v>
          </cell>
        </row>
        <row r="111">
          <cell r="G111" t="str">
            <v>FEMC29019</v>
          </cell>
          <cell r="H111">
            <v>29019</v>
          </cell>
          <cell r="I111">
            <v>0</v>
          </cell>
          <cell r="J111" t="str">
            <v>FEMC_29019</v>
          </cell>
          <cell r="K111" t="str">
            <v>890399047_FEMC_29019</v>
          </cell>
          <cell r="L111">
            <v>44328</v>
          </cell>
          <cell r="M111">
            <v>228100</v>
          </cell>
          <cell r="N111">
            <v>228100</v>
          </cell>
          <cell r="O111" t="str">
            <v>B)Factura sin saldo ERP</v>
          </cell>
          <cell r="P111" t="str">
            <v xml:space="preserve">FACTURA PENDIENTE DE PROGRMACIÓN DE PAGO </v>
          </cell>
          <cell r="Q111">
            <v>228100</v>
          </cell>
          <cell r="R111">
            <v>1221776105</v>
          </cell>
          <cell r="S111">
            <v>0</v>
          </cell>
          <cell r="T111" t="str">
            <v>OK</v>
          </cell>
          <cell r="U111">
            <v>228100</v>
          </cell>
          <cell r="V111">
            <v>0</v>
          </cell>
          <cell r="W111">
            <v>0</v>
          </cell>
          <cell r="X111">
            <v>0</v>
          </cell>
          <cell r="Y111">
            <v>0</v>
          </cell>
          <cell r="Z111">
            <v>0</v>
          </cell>
          <cell r="AA111">
            <v>0</v>
          </cell>
          <cell r="AB111">
            <v>228100</v>
          </cell>
          <cell r="AC111">
            <v>0</v>
          </cell>
          <cell r="AD111">
            <v>0</v>
          </cell>
          <cell r="AE111">
            <v>0</v>
          </cell>
        </row>
        <row r="112">
          <cell r="G112" t="str">
            <v>FVM200997</v>
          </cell>
          <cell r="H112">
            <v>200997</v>
          </cell>
          <cell r="I112">
            <v>1221490230</v>
          </cell>
          <cell r="J112" t="str">
            <v>FVM_200997</v>
          </cell>
          <cell r="K112" t="str">
            <v>890399047_FVM_200997</v>
          </cell>
          <cell r="L112">
            <v>43691</v>
          </cell>
          <cell r="M112">
            <v>91500</v>
          </cell>
          <cell r="N112">
            <v>91500</v>
          </cell>
          <cell r="O112" t="str">
            <v>B)Factura sin saldo ERP</v>
          </cell>
          <cell r="P112" t="str">
            <v>FACTURA CANCELADA</v>
          </cell>
          <cell r="Q112">
            <v>0</v>
          </cell>
          <cell r="R112">
            <v>0</v>
          </cell>
          <cell r="S112">
            <v>0</v>
          </cell>
          <cell r="T112" t="str">
            <v>OK</v>
          </cell>
          <cell r="U112">
            <v>91500</v>
          </cell>
          <cell r="V112">
            <v>0</v>
          </cell>
          <cell r="W112">
            <v>0</v>
          </cell>
          <cell r="X112">
            <v>0</v>
          </cell>
          <cell r="Y112">
            <v>0</v>
          </cell>
          <cell r="Z112">
            <v>0</v>
          </cell>
          <cell r="AA112">
            <v>0</v>
          </cell>
          <cell r="AB112">
            <v>91500</v>
          </cell>
          <cell r="AC112">
            <v>0</v>
          </cell>
          <cell r="AD112">
            <v>0</v>
          </cell>
          <cell r="AE112">
            <v>91500</v>
          </cell>
        </row>
        <row r="113">
          <cell r="G113" t="str">
            <v>FVM201004</v>
          </cell>
          <cell r="H113">
            <v>201004</v>
          </cell>
          <cell r="I113">
            <v>1221490231</v>
          </cell>
          <cell r="J113" t="str">
            <v>FVM_201004</v>
          </cell>
          <cell r="K113" t="str">
            <v>890399047_FVM_201004</v>
          </cell>
          <cell r="L113">
            <v>43691</v>
          </cell>
          <cell r="M113">
            <v>180100</v>
          </cell>
          <cell r="N113">
            <v>180100</v>
          </cell>
          <cell r="O113" t="str">
            <v>B)Factura sin saldo ERP</v>
          </cell>
          <cell r="P113" t="str">
            <v>FACTURA CANCELADA</v>
          </cell>
          <cell r="Q113">
            <v>0</v>
          </cell>
          <cell r="R113">
            <v>0</v>
          </cell>
          <cell r="S113">
            <v>0</v>
          </cell>
          <cell r="T113" t="str">
            <v>OK</v>
          </cell>
          <cell r="U113">
            <v>180100</v>
          </cell>
          <cell r="V113">
            <v>0</v>
          </cell>
          <cell r="W113">
            <v>0</v>
          </cell>
          <cell r="X113">
            <v>0</v>
          </cell>
          <cell r="Y113">
            <v>0</v>
          </cell>
          <cell r="Z113">
            <v>0</v>
          </cell>
          <cell r="AA113">
            <v>0</v>
          </cell>
          <cell r="AB113">
            <v>180100</v>
          </cell>
          <cell r="AC113">
            <v>0</v>
          </cell>
          <cell r="AD113">
            <v>0</v>
          </cell>
          <cell r="AE113">
            <v>180100</v>
          </cell>
        </row>
        <row r="114">
          <cell r="G114" t="str">
            <v>FVM202108</v>
          </cell>
          <cell r="H114">
            <v>202108</v>
          </cell>
          <cell r="I114">
            <v>1221490232</v>
          </cell>
          <cell r="J114" t="str">
            <v>FVM_202108</v>
          </cell>
          <cell r="K114" t="str">
            <v>890399047_FVM_202108</v>
          </cell>
          <cell r="L114">
            <v>43692</v>
          </cell>
          <cell r="M114">
            <v>168997</v>
          </cell>
          <cell r="N114">
            <v>168997</v>
          </cell>
          <cell r="O114" t="str">
            <v>B)Factura sin saldo ERP</v>
          </cell>
          <cell r="P114" t="str">
            <v>FACTURA CANCELADA</v>
          </cell>
          <cell r="Q114">
            <v>0</v>
          </cell>
          <cell r="R114">
            <v>0</v>
          </cell>
          <cell r="S114">
            <v>0</v>
          </cell>
          <cell r="T114" t="str">
            <v>OK</v>
          </cell>
          <cell r="U114">
            <v>168997</v>
          </cell>
          <cell r="V114">
            <v>0</v>
          </cell>
          <cell r="W114">
            <v>0</v>
          </cell>
          <cell r="X114">
            <v>0</v>
          </cell>
          <cell r="Y114">
            <v>0</v>
          </cell>
          <cell r="Z114">
            <v>0</v>
          </cell>
          <cell r="AA114">
            <v>0</v>
          </cell>
          <cell r="AB114">
            <v>168997</v>
          </cell>
          <cell r="AC114">
            <v>0</v>
          </cell>
          <cell r="AD114">
            <v>0</v>
          </cell>
          <cell r="AE114">
            <v>168997</v>
          </cell>
        </row>
        <row r="115">
          <cell r="G115" t="str">
            <v>FVM202129</v>
          </cell>
          <cell r="H115">
            <v>202129</v>
          </cell>
          <cell r="I115">
            <v>1221490233</v>
          </cell>
          <cell r="J115" t="str">
            <v>FVM_202129</v>
          </cell>
          <cell r="K115" t="str">
            <v>890399047_FVM_202129</v>
          </cell>
          <cell r="L115">
            <v>43692</v>
          </cell>
          <cell r="M115">
            <v>111481</v>
          </cell>
          <cell r="N115">
            <v>111481</v>
          </cell>
          <cell r="O115" t="str">
            <v>B)Factura sin saldo ERP</v>
          </cell>
          <cell r="P115" t="str">
            <v>FACTURA CANCELADA</v>
          </cell>
          <cell r="Q115">
            <v>0</v>
          </cell>
          <cell r="R115">
            <v>0</v>
          </cell>
          <cell r="S115">
            <v>0</v>
          </cell>
          <cell r="T115" t="str">
            <v>OK</v>
          </cell>
          <cell r="U115">
            <v>111481</v>
          </cell>
          <cell r="V115">
            <v>0</v>
          </cell>
          <cell r="W115">
            <v>0</v>
          </cell>
          <cell r="X115">
            <v>0</v>
          </cell>
          <cell r="Y115">
            <v>0</v>
          </cell>
          <cell r="Z115">
            <v>0</v>
          </cell>
          <cell r="AA115">
            <v>0</v>
          </cell>
          <cell r="AB115">
            <v>111481</v>
          </cell>
          <cell r="AC115">
            <v>0</v>
          </cell>
          <cell r="AD115">
            <v>0</v>
          </cell>
          <cell r="AE115">
            <v>111481</v>
          </cell>
        </row>
        <row r="116">
          <cell r="G116" t="str">
            <v>FVM202617</v>
          </cell>
          <cell r="H116">
            <v>202617</v>
          </cell>
          <cell r="I116">
            <v>1221490234</v>
          </cell>
          <cell r="J116" t="str">
            <v>FVM_202617</v>
          </cell>
          <cell r="K116" t="str">
            <v>890399047_FVM_202617</v>
          </cell>
          <cell r="L116">
            <v>43693</v>
          </cell>
          <cell r="M116">
            <v>135720</v>
          </cell>
          <cell r="N116">
            <v>135720</v>
          </cell>
          <cell r="O116" t="str">
            <v>B)Factura sin saldo ERP</v>
          </cell>
          <cell r="P116" t="str">
            <v>FACTURA CANCELADA</v>
          </cell>
          <cell r="Q116">
            <v>0</v>
          </cell>
          <cell r="R116">
            <v>0</v>
          </cell>
          <cell r="S116">
            <v>0</v>
          </cell>
          <cell r="T116" t="str">
            <v>OK</v>
          </cell>
          <cell r="U116">
            <v>135720</v>
          </cell>
          <cell r="V116">
            <v>0</v>
          </cell>
          <cell r="W116">
            <v>0</v>
          </cell>
          <cell r="X116">
            <v>0</v>
          </cell>
          <cell r="Y116">
            <v>0</v>
          </cell>
          <cell r="Z116">
            <v>0</v>
          </cell>
          <cell r="AA116">
            <v>0</v>
          </cell>
          <cell r="AB116">
            <v>135720</v>
          </cell>
          <cell r="AC116">
            <v>0</v>
          </cell>
          <cell r="AD116">
            <v>0</v>
          </cell>
          <cell r="AE116">
            <v>135720</v>
          </cell>
        </row>
        <row r="117">
          <cell r="G117" t="str">
            <v>FVM203900</v>
          </cell>
          <cell r="H117">
            <v>203900</v>
          </cell>
          <cell r="I117">
            <v>1221490235</v>
          </cell>
          <cell r="J117" t="str">
            <v>FVM_203900</v>
          </cell>
          <cell r="K117" t="str">
            <v>890399047_FVM_203900</v>
          </cell>
          <cell r="L117">
            <v>43696</v>
          </cell>
          <cell r="M117">
            <v>793780</v>
          </cell>
          <cell r="N117">
            <v>793780</v>
          </cell>
          <cell r="O117" t="str">
            <v>B)Factura sin saldo ERP</v>
          </cell>
          <cell r="P117" t="str">
            <v>FACTURA CANCELADA</v>
          </cell>
          <cell r="Q117">
            <v>0</v>
          </cell>
          <cell r="R117">
            <v>0</v>
          </cell>
          <cell r="S117">
            <v>0</v>
          </cell>
          <cell r="T117" t="str">
            <v>OK</v>
          </cell>
          <cell r="U117">
            <v>793780</v>
          </cell>
          <cell r="V117">
            <v>0</v>
          </cell>
          <cell r="W117">
            <v>0</v>
          </cell>
          <cell r="X117">
            <v>0</v>
          </cell>
          <cell r="Y117">
            <v>0</v>
          </cell>
          <cell r="Z117">
            <v>0</v>
          </cell>
          <cell r="AA117">
            <v>0</v>
          </cell>
          <cell r="AB117">
            <v>793780</v>
          </cell>
          <cell r="AC117">
            <v>0</v>
          </cell>
          <cell r="AD117">
            <v>0</v>
          </cell>
          <cell r="AE117">
            <v>793780</v>
          </cell>
        </row>
        <row r="118">
          <cell r="G118" t="str">
            <v>FVM207124</v>
          </cell>
          <cell r="H118">
            <v>207124</v>
          </cell>
          <cell r="I118">
            <v>1221490236</v>
          </cell>
          <cell r="J118" t="str">
            <v>FVM_207124</v>
          </cell>
          <cell r="K118" t="str">
            <v>890399047_FVM_207124</v>
          </cell>
          <cell r="L118">
            <v>43702</v>
          </cell>
          <cell r="M118">
            <v>59100</v>
          </cell>
          <cell r="N118">
            <v>59100</v>
          </cell>
          <cell r="O118" t="str">
            <v>B)Factura sin saldo ERP</v>
          </cell>
          <cell r="P118" t="str">
            <v>FACTURA CANCELADA</v>
          </cell>
          <cell r="Q118">
            <v>0</v>
          </cell>
          <cell r="R118">
            <v>0</v>
          </cell>
          <cell r="S118">
            <v>0</v>
          </cell>
          <cell r="T118" t="str">
            <v>OK</v>
          </cell>
          <cell r="U118">
            <v>59100</v>
          </cell>
          <cell r="V118">
            <v>0</v>
          </cell>
          <cell r="W118">
            <v>0</v>
          </cell>
          <cell r="X118">
            <v>0</v>
          </cell>
          <cell r="Y118">
            <v>0</v>
          </cell>
          <cell r="Z118">
            <v>0</v>
          </cell>
          <cell r="AA118">
            <v>0</v>
          </cell>
          <cell r="AB118">
            <v>59100</v>
          </cell>
          <cell r="AC118">
            <v>0</v>
          </cell>
          <cell r="AD118">
            <v>0</v>
          </cell>
          <cell r="AE118">
            <v>59100</v>
          </cell>
        </row>
        <row r="119">
          <cell r="G119" t="str">
            <v>FVM213911</v>
          </cell>
          <cell r="H119">
            <v>213911</v>
          </cell>
          <cell r="I119">
            <v>1221490237</v>
          </cell>
          <cell r="J119" t="str">
            <v>FVM_213911</v>
          </cell>
          <cell r="K119" t="str">
            <v>890399047_FVM_213911</v>
          </cell>
          <cell r="L119">
            <v>43708</v>
          </cell>
          <cell r="M119">
            <v>60200</v>
          </cell>
          <cell r="N119">
            <v>60200</v>
          </cell>
          <cell r="O119" t="str">
            <v>B)Factura sin saldo ERP</v>
          </cell>
          <cell r="P119" t="str">
            <v>FACTURA CANCELADA</v>
          </cell>
          <cell r="Q119">
            <v>0</v>
          </cell>
          <cell r="R119">
            <v>0</v>
          </cell>
          <cell r="S119">
            <v>0</v>
          </cell>
          <cell r="T119" t="str">
            <v>OK</v>
          </cell>
          <cell r="U119">
            <v>60200</v>
          </cell>
          <cell r="V119">
            <v>0</v>
          </cell>
          <cell r="W119">
            <v>0</v>
          </cell>
          <cell r="X119">
            <v>0</v>
          </cell>
          <cell r="Y119">
            <v>0</v>
          </cell>
          <cell r="Z119">
            <v>0</v>
          </cell>
          <cell r="AA119">
            <v>0</v>
          </cell>
          <cell r="AB119">
            <v>60200</v>
          </cell>
          <cell r="AC119">
            <v>0</v>
          </cell>
          <cell r="AD119">
            <v>0</v>
          </cell>
          <cell r="AE119">
            <v>60200</v>
          </cell>
        </row>
        <row r="120">
          <cell r="G120" t="str">
            <v>FVM219305</v>
          </cell>
          <cell r="H120">
            <v>219305</v>
          </cell>
          <cell r="I120">
            <v>1221504946</v>
          </cell>
          <cell r="J120" t="str">
            <v>FVM_219305</v>
          </cell>
          <cell r="K120" t="str">
            <v>890399047_FVM_219305</v>
          </cell>
          <cell r="L120">
            <v>43730</v>
          </cell>
          <cell r="M120">
            <v>208900</v>
          </cell>
          <cell r="N120">
            <v>208900</v>
          </cell>
          <cell r="O120" t="str">
            <v>B)Factura sin saldo ERP</v>
          </cell>
          <cell r="P120" t="str">
            <v>FACTURA CANCELADA</v>
          </cell>
          <cell r="Q120">
            <v>0</v>
          </cell>
          <cell r="R120">
            <v>0</v>
          </cell>
          <cell r="S120">
            <v>0</v>
          </cell>
          <cell r="T120" t="str">
            <v>OK</v>
          </cell>
          <cell r="U120">
            <v>208900</v>
          </cell>
          <cell r="V120">
            <v>0</v>
          </cell>
          <cell r="W120">
            <v>0</v>
          </cell>
          <cell r="X120">
            <v>0</v>
          </cell>
          <cell r="Y120">
            <v>0</v>
          </cell>
          <cell r="Z120">
            <v>0</v>
          </cell>
          <cell r="AA120">
            <v>0</v>
          </cell>
          <cell r="AB120">
            <v>208900</v>
          </cell>
          <cell r="AC120">
            <v>0</v>
          </cell>
          <cell r="AD120">
            <v>0</v>
          </cell>
          <cell r="AE120">
            <v>208900</v>
          </cell>
        </row>
        <row r="121">
          <cell r="G121" t="str">
            <v>FVM220616</v>
          </cell>
          <cell r="H121">
            <v>220616</v>
          </cell>
          <cell r="I121">
            <v>1221504947</v>
          </cell>
          <cell r="J121" t="str">
            <v>FVM_220616</v>
          </cell>
          <cell r="K121" t="str">
            <v>890399047_FVM_220616</v>
          </cell>
          <cell r="L121">
            <v>43732</v>
          </cell>
          <cell r="M121">
            <v>547273</v>
          </cell>
          <cell r="N121">
            <v>547273</v>
          </cell>
          <cell r="O121" t="str">
            <v>B)Factura sin saldo ERP</v>
          </cell>
          <cell r="P121" t="str">
            <v>FACTURA CANCELADA</v>
          </cell>
          <cell r="Q121">
            <v>0</v>
          </cell>
          <cell r="R121">
            <v>0</v>
          </cell>
          <cell r="S121">
            <v>0</v>
          </cell>
          <cell r="T121" t="str">
            <v>OK</v>
          </cell>
          <cell r="U121">
            <v>547273</v>
          </cell>
          <cell r="V121">
            <v>0</v>
          </cell>
          <cell r="W121">
            <v>0</v>
          </cell>
          <cell r="X121">
            <v>0</v>
          </cell>
          <cell r="Y121">
            <v>0</v>
          </cell>
          <cell r="Z121">
            <v>0</v>
          </cell>
          <cell r="AA121">
            <v>0</v>
          </cell>
          <cell r="AB121">
            <v>547273</v>
          </cell>
          <cell r="AC121">
            <v>0</v>
          </cell>
          <cell r="AD121">
            <v>0</v>
          </cell>
          <cell r="AE121">
            <v>547273</v>
          </cell>
        </row>
        <row r="122">
          <cell r="G122" t="str">
            <v>FVM225822</v>
          </cell>
          <cell r="H122">
            <v>225822</v>
          </cell>
          <cell r="I122">
            <v>1221525796</v>
          </cell>
          <cell r="J122" t="str">
            <v>FVM_225822</v>
          </cell>
          <cell r="K122" t="str">
            <v>890399047_FVM_225822</v>
          </cell>
          <cell r="L122">
            <v>43740</v>
          </cell>
          <cell r="M122">
            <v>151800</v>
          </cell>
          <cell r="N122">
            <v>151800</v>
          </cell>
          <cell r="O122" t="str">
            <v>B)Factura sin saldo ERP</v>
          </cell>
          <cell r="P122" t="str">
            <v>FACTURA CANCELADA</v>
          </cell>
          <cell r="Q122">
            <v>0</v>
          </cell>
          <cell r="R122">
            <v>0</v>
          </cell>
          <cell r="S122">
            <v>0</v>
          </cell>
          <cell r="T122" t="str">
            <v>OK</v>
          </cell>
          <cell r="U122">
            <v>151800</v>
          </cell>
          <cell r="V122">
            <v>0</v>
          </cell>
          <cell r="W122">
            <v>0</v>
          </cell>
          <cell r="X122">
            <v>0</v>
          </cell>
          <cell r="Y122">
            <v>0</v>
          </cell>
          <cell r="Z122">
            <v>0</v>
          </cell>
          <cell r="AA122">
            <v>0</v>
          </cell>
          <cell r="AB122">
            <v>151800</v>
          </cell>
          <cell r="AC122">
            <v>0</v>
          </cell>
          <cell r="AD122">
            <v>0</v>
          </cell>
          <cell r="AE122">
            <v>151800</v>
          </cell>
        </row>
        <row r="123">
          <cell r="G123" t="str">
            <v>FVM229639</v>
          </cell>
          <cell r="H123">
            <v>229639</v>
          </cell>
          <cell r="I123">
            <v>1221525797</v>
          </cell>
          <cell r="J123" t="str">
            <v>FVM_229639</v>
          </cell>
          <cell r="K123" t="str">
            <v>890399047_FVM_229639</v>
          </cell>
          <cell r="L123">
            <v>43753</v>
          </cell>
          <cell r="M123">
            <v>177871</v>
          </cell>
          <cell r="N123">
            <v>177871</v>
          </cell>
          <cell r="O123" t="str">
            <v>B)Factura sin saldo ERP</v>
          </cell>
          <cell r="P123" t="str">
            <v>FACTURA CANCELADA</v>
          </cell>
          <cell r="Q123">
            <v>0</v>
          </cell>
          <cell r="R123">
            <v>0</v>
          </cell>
          <cell r="S123">
            <v>0</v>
          </cell>
          <cell r="T123" t="str">
            <v>OK</v>
          </cell>
          <cell r="U123">
            <v>177871</v>
          </cell>
          <cell r="V123">
            <v>0</v>
          </cell>
          <cell r="W123">
            <v>0</v>
          </cell>
          <cell r="X123">
            <v>0</v>
          </cell>
          <cell r="Y123">
            <v>0</v>
          </cell>
          <cell r="Z123">
            <v>0</v>
          </cell>
          <cell r="AA123">
            <v>0</v>
          </cell>
          <cell r="AB123">
            <v>177871</v>
          </cell>
          <cell r="AC123">
            <v>0</v>
          </cell>
          <cell r="AD123">
            <v>0</v>
          </cell>
          <cell r="AE123">
            <v>177871</v>
          </cell>
        </row>
        <row r="124">
          <cell r="G124" t="str">
            <v>FVM235835</v>
          </cell>
          <cell r="H124">
            <v>235835</v>
          </cell>
          <cell r="I124">
            <v>1221525798</v>
          </cell>
          <cell r="J124" t="str">
            <v>FVM_235835</v>
          </cell>
          <cell r="K124" t="str">
            <v>890399047_FVM_235835</v>
          </cell>
          <cell r="L124">
            <v>43767</v>
          </cell>
          <cell r="M124">
            <v>253140</v>
          </cell>
          <cell r="N124">
            <v>253140</v>
          </cell>
          <cell r="O124" t="str">
            <v>B)Factura sin saldo ERP</v>
          </cell>
          <cell r="P124" t="str">
            <v>FACTURA CANCELADA</v>
          </cell>
          <cell r="Q124">
            <v>0</v>
          </cell>
          <cell r="R124">
            <v>0</v>
          </cell>
          <cell r="S124">
            <v>0</v>
          </cell>
          <cell r="T124" t="str">
            <v>OK</v>
          </cell>
          <cell r="U124">
            <v>253140</v>
          </cell>
          <cell r="V124">
            <v>0</v>
          </cell>
          <cell r="W124">
            <v>0</v>
          </cell>
          <cell r="X124">
            <v>0</v>
          </cell>
          <cell r="Y124">
            <v>0</v>
          </cell>
          <cell r="Z124">
            <v>0</v>
          </cell>
          <cell r="AA124">
            <v>0</v>
          </cell>
          <cell r="AB124">
            <v>253140</v>
          </cell>
          <cell r="AC124">
            <v>0</v>
          </cell>
          <cell r="AD124">
            <v>0</v>
          </cell>
          <cell r="AE124">
            <v>253140</v>
          </cell>
        </row>
        <row r="125">
          <cell r="G125" t="str">
            <v>FVM236866</v>
          </cell>
          <cell r="H125">
            <v>236866</v>
          </cell>
          <cell r="I125">
            <v>1221525799</v>
          </cell>
          <cell r="J125" t="str">
            <v>FVM_236866</v>
          </cell>
          <cell r="K125" t="str">
            <v>890399047_FVM_236866</v>
          </cell>
          <cell r="L125">
            <v>43768</v>
          </cell>
          <cell r="M125">
            <v>251700</v>
          </cell>
          <cell r="N125">
            <v>251700</v>
          </cell>
          <cell r="O125" t="str">
            <v>B)Factura sin saldo ERP</v>
          </cell>
          <cell r="P125" t="str">
            <v>FACTURA CANCELADA</v>
          </cell>
          <cell r="Q125">
            <v>0</v>
          </cell>
          <cell r="R125">
            <v>0</v>
          </cell>
          <cell r="S125">
            <v>0</v>
          </cell>
          <cell r="T125" t="str">
            <v>OK</v>
          </cell>
          <cell r="U125">
            <v>251700</v>
          </cell>
          <cell r="V125">
            <v>0</v>
          </cell>
          <cell r="W125">
            <v>0</v>
          </cell>
          <cell r="X125">
            <v>0</v>
          </cell>
          <cell r="Y125">
            <v>0</v>
          </cell>
          <cell r="Z125">
            <v>0</v>
          </cell>
          <cell r="AA125">
            <v>0</v>
          </cell>
          <cell r="AB125">
            <v>251700</v>
          </cell>
          <cell r="AC125">
            <v>0</v>
          </cell>
          <cell r="AD125">
            <v>0</v>
          </cell>
          <cell r="AE125">
            <v>251700</v>
          </cell>
        </row>
        <row r="126">
          <cell r="G126" t="str">
            <v>FVM238567</v>
          </cell>
          <cell r="H126">
            <v>238567</v>
          </cell>
          <cell r="I126">
            <v>1221534503</v>
          </cell>
          <cell r="J126" t="str">
            <v>FVM_238567</v>
          </cell>
          <cell r="K126" t="str">
            <v>890399047_FVM_238567</v>
          </cell>
          <cell r="L126">
            <v>43772</v>
          </cell>
          <cell r="M126">
            <v>153574</v>
          </cell>
          <cell r="N126">
            <v>153574</v>
          </cell>
          <cell r="O126" t="str">
            <v>B)Factura sin saldo ERP</v>
          </cell>
          <cell r="P126" t="str">
            <v>FACTURA CANCELADA</v>
          </cell>
          <cell r="Q126">
            <v>0</v>
          </cell>
          <cell r="R126">
            <v>0</v>
          </cell>
          <cell r="S126">
            <v>0</v>
          </cell>
          <cell r="T126" t="str">
            <v>OK</v>
          </cell>
          <cell r="U126">
            <v>153574</v>
          </cell>
          <cell r="V126">
            <v>0</v>
          </cell>
          <cell r="W126">
            <v>0</v>
          </cell>
          <cell r="X126">
            <v>0</v>
          </cell>
          <cell r="Y126">
            <v>0</v>
          </cell>
          <cell r="Z126">
            <v>0</v>
          </cell>
          <cell r="AA126">
            <v>0</v>
          </cell>
          <cell r="AB126">
            <v>153574</v>
          </cell>
          <cell r="AC126">
            <v>0</v>
          </cell>
          <cell r="AD126">
            <v>0</v>
          </cell>
          <cell r="AE126">
            <v>153574</v>
          </cell>
        </row>
        <row r="127">
          <cell r="G127" t="str">
            <v>FVM240189</v>
          </cell>
          <cell r="H127">
            <v>240189</v>
          </cell>
          <cell r="I127">
            <v>1221534504</v>
          </cell>
          <cell r="J127" t="str">
            <v>FVM_240189</v>
          </cell>
          <cell r="K127" t="str">
            <v>890399047_FVM_240189</v>
          </cell>
          <cell r="L127">
            <v>43777</v>
          </cell>
          <cell r="M127">
            <v>532557</v>
          </cell>
          <cell r="N127">
            <v>532557</v>
          </cell>
          <cell r="O127" t="str">
            <v>B)Factura sin saldo ERP</v>
          </cell>
          <cell r="P127" t="str">
            <v>FACTURA CANCELADA</v>
          </cell>
          <cell r="Q127">
            <v>0</v>
          </cell>
          <cell r="R127">
            <v>0</v>
          </cell>
          <cell r="S127">
            <v>0</v>
          </cell>
          <cell r="T127" t="str">
            <v>OK</v>
          </cell>
          <cell r="U127">
            <v>532557</v>
          </cell>
          <cell r="V127">
            <v>0</v>
          </cell>
          <cell r="W127">
            <v>0</v>
          </cell>
          <cell r="X127">
            <v>0</v>
          </cell>
          <cell r="Y127">
            <v>0</v>
          </cell>
          <cell r="Z127">
            <v>0</v>
          </cell>
          <cell r="AA127">
            <v>0</v>
          </cell>
          <cell r="AB127">
            <v>532557</v>
          </cell>
          <cell r="AC127">
            <v>0</v>
          </cell>
          <cell r="AD127">
            <v>0</v>
          </cell>
          <cell r="AE127">
            <v>532557</v>
          </cell>
        </row>
        <row r="128">
          <cell r="G128" t="str">
            <v>FVM257134</v>
          </cell>
          <cell r="H128">
            <v>257134</v>
          </cell>
          <cell r="I128">
            <v>1221552080</v>
          </cell>
          <cell r="J128" t="str">
            <v>FVM_257134</v>
          </cell>
          <cell r="K128" t="str">
            <v>890399047_FVM_257134</v>
          </cell>
          <cell r="L128">
            <v>43834</v>
          </cell>
          <cell r="M128">
            <v>196752</v>
          </cell>
          <cell r="N128">
            <v>196752</v>
          </cell>
          <cell r="O128" t="str">
            <v>B)Factura sin saldo ERP</v>
          </cell>
          <cell r="P128" t="str">
            <v>FACTURA CANCELADA</v>
          </cell>
          <cell r="Q128">
            <v>0</v>
          </cell>
          <cell r="R128">
            <v>0</v>
          </cell>
          <cell r="S128">
            <v>0</v>
          </cell>
          <cell r="T128" t="str">
            <v>OK</v>
          </cell>
          <cell r="U128">
            <v>196752</v>
          </cell>
          <cell r="V128">
            <v>0</v>
          </cell>
          <cell r="W128">
            <v>0</v>
          </cell>
          <cell r="X128">
            <v>0</v>
          </cell>
          <cell r="Y128">
            <v>0</v>
          </cell>
          <cell r="Z128">
            <v>0</v>
          </cell>
          <cell r="AA128">
            <v>0</v>
          </cell>
          <cell r="AB128">
            <v>196752</v>
          </cell>
          <cell r="AC128">
            <v>0</v>
          </cell>
          <cell r="AD128">
            <v>0</v>
          </cell>
          <cell r="AE128">
            <v>196752</v>
          </cell>
        </row>
        <row r="129">
          <cell r="G129" t="str">
            <v>FVM258212</v>
          </cell>
          <cell r="H129">
            <v>258212</v>
          </cell>
          <cell r="I129">
            <v>1221547935</v>
          </cell>
          <cell r="J129" t="str">
            <v>FVM_258212</v>
          </cell>
          <cell r="K129" t="str">
            <v>890399047_FVM_258212</v>
          </cell>
          <cell r="L129">
            <v>43839</v>
          </cell>
          <cell r="M129">
            <v>95900</v>
          </cell>
          <cell r="N129">
            <v>95900</v>
          </cell>
          <cell r="O129" t="str">
            <v>B)Factura sin saldo ERP</v>
          </cell>
          <cell r="P129" t="str">
            <v>FACTURA CANCELADA</v>
          </cell>
          <cell r="Q129">
            <v>0</v>
          </cell>
          <cell r="R129">
            <v>0</v>
          </cell>
          <cell r="S129">
            <v>0</v>
          </cell>
          <cell r="T129" t="str">
            <v>OK</v>
          </cell>
          <cell r="U129">
            <v>95900</v>
          </cell>
          <cell r="V129">
            <v>0</v>
          </cell>
          <cell r="W129">
            <v>0</v>
          </cell>
          <cell r="X129">
            <v>0</v>
          </cell>
          <cell r="Y129">
            <v>0</v>
          </cell>
          <cell r="Z129">
            <v>0</v>
          </cell>
          <cell r="AA129">
            <v>0</v>
          </cell>
          <cell r="AB129">
            <v>95900</v>
          </cell>
          <cell r="AC129">
            <v>0</v>
          </cell>
          <cell r="AD129">
            <v>0</v>
          </cell>
          <cell r="AE129">
            <v>95900</v>
          </cell>
        </row>
        <row r="130">
          <cell r="G130" t="str">
            <v>FVM258214</v>
          </cell>
          <cell r="H130">
            <v>258214</v>
          </cell>
          <cell r="I130">
            <v>1221547936</v>
          </cell>
          <cell r="J130" t="str">
            <v>FVM_258214</v>
          </cell>
          <cell r="K130" t="str">
            <v>890399047_FVM_258214</v>
          </cell>
          <cell r="L130">
            <v>43839</v>
          </cell>
          <cell r="M130">
            <v>103700</v>
          </cell>
          <cell r="N130">
            <v>103700</v>
          </cell>
          <cell r="O130" t="str">
            <v>B)Factura sin saldo ERP</v>
          </cell>
          <cell r="P130" t="str">
            <v>FACTURA CANCELADA</v>
          </cell>
          <cell r="Q130">
            <v>0</v>
          </cell>
          <cell r="R130">
            <v>0</v>
          </cell>
          <cell r="S130">
            <v>0</v>
          </cell>
          <cell r="T130" t="str">
            <v>OK</v>
          </cell>
          <cell r="U130">
            <v>103700</v>
          </cell>
          <cell r="V130">
            <v>0</v>
          </cell>
          <cell r="W130">
            <v>0</v>
          </cell>
          <cell r="X130">
            <v>0</v>
          </cell>
          <cell r="Y130">
            <v>0</v>
          </cell>
          <cell r="Z130">
            <v>0</v>
          </cell>
          <cell r="AA130">
            <v>0</v>
          </cell>
          <cell r="AB130">
            <v>103700</v>
          </cell>
          <cell r="AC130">
            <v>0</v>
          </cell>
          <cell r="AD130">
            <v>0</v>
          </cell>
          <cell r="AE130">
            <v>103700</v>
          </cell>
        </row>
        <row r="131">
          <cell r="G131" t="str">
            <v>FVM258221</v>
          </cell>
          <cell r="H131">
            <v>258221</v>
          </cell>
          <cell r="I131">
            <v>1221547937</v>
          </cell>
          <cell r="J131" t="str">
            <v>FVM_258221</v>
          </cell>
          <cell r="K131" t="str">
            <v>890399047_FVM_258221</v>
          </cell>
          <cell r="L131">
            <v>43839</v>
          </cell>
          <cell r="M131">
            <v>219634</v>
          </cell>
          <cell r="N131">
            <v>219634</v>
          </cell>
          <cell r="O131" t="str">
            <v>B)Factura sin saldo ERP</v>
          </cell>
          <cell r="P131" t="str">
            <v>FACTURA CANCELADA</v>
          </cell>
          <cell r="Q131">
            <v>0</v>
          </cell>
          <cell r="R131">
            <v>0</v>
          </cell>
          <cell r="S131">
            <v>0</v>
          </cell>
          <cell r="T131" t="str">
            <v>OK</v>
          </cell>
          <cell r="U131">
            <v>219634</v>
          </cell>
          <cell r="V131">
            <v>0</v>
          </cell>
          <cell r="W131">
            <v>0</v>
          </cell>
          <cell r="X131">
            <v>0</v>
          </cell>
          <cell r="Y131">
            <v>0</v>
          </cell>
          <cell r="Z131">
            <v>0</v>
          </cell>
          <cell r="AA131">
            <v>0</v>
          </cell>
          <cell r="AB131">
            <v>219634</v>
          </cell>
          <cell r="AC131">
            <v>0</v>
          </cell>
          <cell r="AD131">
            <v>0</v>
          </cell>
          <cell r="AE131">
            <v>219634</v>
          </cell>
        </row>
        <row r="132">
          <cell r="G132" t="str">
            <v>FVM258232</v>
          </cell>
          <cell r="H132">
            <v>258232</v>
          </cell>
          <cell r="I132">
            <v>1221547938</v>
          </cell>
          <cell r="J132" t="str">
            <v>FVM_258232</v>
          </cell>
          <cell r="K132" t="str">
            <v>890399047_FVM_258232</v>
          </cell>
          <cell r="L132">
            <v>43839</v>
          </cell>
          <cell r="M132">
            <v>183200</v>
          </cell>
          <cell r="N132">
            <v>183200</v>
          </cell>
          <cell r="O132" t="str">
            <v>B)Factura sin saldo ERP</v>
          </cell>
          <cell r="P132" t="str">
            <v>FACTURA CANCELADA</v>
          </cell>
          <cell r="Q132">
            <v>0</v>
          </cell>
          <cell r="R132">
            <v>0</v>
          </cell>
          <cell r="S132">
            <v>0</v>
          </cell>
          <cell r="T132" t="str">
            <v>OK</v>
          </cell>
          <cell r="U132">
            <v>183200</v>
          </cell>
          <cell r="V132">
            <v>0</v>
          </cell>
          <cell r="W132">
            <v>0</v>
          </cell>
          <cell r="X132">
            <v>0</v>
          </cell>
          <cell r="Y132">
            <v>0</v>
          </cell>
          <cell r="Z132">
            <v>0</v>
          </cell>
          <cell r="AA132">
            <v>0</v>
          </cell>
          <cell r="AB132">
            <v>183200</v>
          </cell>
          <cell r="AC132">
            <v>0</v>
          </cell>
          <cell r="AD132">
            <v>0</v>
          </cell>
          <cell r="AE132">
            <v>183200</v>
          </cell>
        </row>
        <row r="133">
          <cell r="G133" t="str">
            <v>FVM258365</v>
          </cell>
          <cell r="H133">
            <v>258365</v>
          </cell>
          <cell r="I133">
            <v>1221552081</v>
          </cell>
          <cell r="J133" t="str">
            <v>FVM_258365</v>
          </cell>
          <cell r="K133" t="str">
            <v>890399047_FVM_258365</v>
          </cell>
          <cell r="L133">
            <v>43840</v>
          </cell>
          <cell r="M133">
            <v>208731</v>
          </cell>
          <cell r="N133">
            <v>208731</v>
          </cell>
          <cell r="O133" t="str">
            <v>B)Factura sin saldo ERP</v>
          </cell>
          <cell r="P133" t="str">
            <v>FACTURA CANCELADA</v>
          </cell>
          <cell r="Q133">
            <v>0</v>
          </cell>
          <cell r="R133">
            <v>0</v>
          </cell>
          <cell r="S133">
            <v>0</v>
          </cell>
          <cell r="T133" t="str">
            <v>OK</v>
          </cell>
          <cell r="U133">
            <v>208731</v>
          </cell>
          <cell r="V133">
            <v>0</v>
          </cell>
          <cell r="W133">
            <v>0</v>
          </cell>
          <cell r="X133">
            <v>0</v>
          </cell>
          <cell r="Y133">
            <v>0</v>
          </cell>
          <cell r="Z133">
            <v>0</v>
          </cell>
          <cell r="AA133">
            <v>0</v>
          </cell>
          <cell r="AB133">
            <v>208731</v>
          </cell>
          <cell r="AC133">
            <v>0</v>
          </cell>
          <cell r="AD133">
            <v>0</v>
          </cell>
          <cell r="AE133">
            <v>208731</v>
          </cell>
        </row>
        <row r="134">
          <cell r="G134" t="str">
            <v>FVM258644</v>
          </cell>
          <cell r="H134">
            <v>258644</v>
          </cell>
          <cell r="I134">
            <v>1221552082</v>
          </cell>
          <cell r="J134" t="str">
            <v>FVM_258644</v>
          </cell>
          <cell r="K134" t="str">
            <v>890399047_FVM_258644</v>
          </cell>
          <cell r="L134">
            <v>43841</v>
          </cell>
          <cell r="M134">
            <v>343420</v>
          </cell>
          <cell r="N134">
            <v>343420</v>
          </cell>
          <cell r="O134" t="str">
            <v>B)Factura sin saldo ERP</v>
          </cell>
          <cell r="P134" t="str">
            <v>FACTURA CANCELADA</v>
          </cell>
          <cell r="Q134">
            <v>0</v>
          </cell>
          <cell r="R134">
            <v>0</v>
          </cell>
          <cell r="S134">
            <v>0</v>
          </cell>
          <cell r="T134" t="str">
            <v>OK</v>
          </cell>
          <cell r="U134">
            <v>343420</v>
          </cell>
          <cell r="V134">
            <v>0</v>
          </cell>
          <cell r="W134">
            <v>0</v>
          </cell>
          <cell r="X134">
            <v>0</v>
          </cell>
          <cell r="Y134">
            <v>0</v>
          </cell>
          <cell r="Z134">
            <v>0</v>
          </cell>
          <cell r="AA134">
            <v>0</v>
          </cell>
          <cell r="AB134">
            <v>343420</v>
          </cell>
          <cell r="AC134">
            <v>0</v>
          </cell>
          <cell r="AD134">
            <v>0</v>
          </cell>
          <cell r="AE134">
            <v>343420</v>
          </cell>
        </row>
        <row r="135">
          <cell r="G135" t="str">
            <v>FVM259283</v>
          </cell>
          <cell r="H135">
            <v>259283</v>
          </cell>
          <cell r="I135">
            <v>1221552083</v>
          </cell>
          <cell r="J135" t="str">
            <v>FVM_259283</v>
          </cell>
          <cell r="K135" t="str">
            <v>890399047_FVM_259283</v>
          </cell>
          <cell r="L135">
            <v>43843</v>
          </cell>
          <cell r="M135">
            <v>564600</v>
          </cell>
          <cell r="N135">
            <v>564600</v>
          </cell>
          <cell r="O135" t="str">
            <v>B)Factura sin saldo ERP</v>
          </cell>
          <cell r="P135" t="str">
            <v>FACTURA CANCELADA</v>
          </cell>
          <cell r="Q135">
            <v>0</v>
          </cell>
          <cell r="R135">
            <v>0</v>
          </cell>
          <cell r="S135">
            <v>0</v>
          </cell>
          <cell r="T135" t="str">
            <v>OK</v>
          </cell>
          <cell r="U135">
            <v>564600</v>
          </cell>
          <cell r="V135">
            <v>0</v>
          </cell>
          <cell r="W135">
            <v>0</v>
          </cell>
          <cell r="X135">
            <v>0</v>
          </cell>
          <cell r="Y135">
            <v>0</v>
          </cell>
          <cell r="Z135">
            <v>0</v>
          </cell>
          <cell r="AA135">
            <v>0</v>
          </cell>
          <cell r="AB135">
            <v>564600</v>
          </cell>
          <cell r="AC135">
            <v>0</v>
          </cell>
          <cell r="AD135">
            <v>0</v>
          </cell>
          <cell r="AE135">
            <v>564600</v>
          </cell>
        </row>
        <row r="136">
          <cell r="G136" t="str">
            <v>FVM264309</v>
          </cell>
          <cell r="H136">
            <v>264309</v>
          </cell>
          <cell r="I136">
            <v>1221552084</v>
          </cell>
          <cell r="J136" t="str">
            <v>FVM_264309</v>
          </cell>
          <cell r="K136" t="str">
            <v>890399047_FVM_264309</v>
          </cell>
          <cell r="L136">
            <v>43856</v>
          </cell>
          <cell r="M136">
            <v>138886</v>
          </cell>
          <cell r="N136">
            <v>138886</v>
          </cell>
          <cell r="O136" t="str">
            <v>B)Factura sin saldo ERP</v>
          </cell>
          <cell r="P136" t="str">
            <v>FACTURA CANCELADA</v>
          </cell>
          <cell r="Q136">
            <v>0</v>
          </cell>
          <cell r="R136">
            <v>0</v>
          </cell>
          <cell r="S136">
            <v>0</v>
          </cell>
          <cell r="T136" t="str">
            <v>OK</v>
          </cell>
          <cell r="U136">
            <v>138886</v>
          </cell>
          <cell r="V136">
            <v>0</v>
          </cell>
          <cell r="W136">
            <v>0</v>
          </cell>
          <cell r="X136">
            <v>0</v>
          </cell>
          <cell r="Y136">
            <v>0</v>
          </cell>
          <cell r="Z136">
            <v>0</v>
          </cell>
          <cell r="AA136">
            <v>0</v>
          </cell>
          <cell r="AB136">
            <v>138886</v>
          </cell>
          <cell r="AC136">
            <v>0</v>
          </cell>
          <cell r="AD136">
            <v>0</v>
          </cell>
          <cell r="AE136">
            <v>138886</v>
          </cell>
        </row>
        <row r="137">
          <cell r="G137" t="str">
            <v>FVM265918</v>
          </cell>
          <cell r="H137">
            <v>265918</v>
          </cell>
          <cell r="I137">
            <v>1221550033</v>
          </cell>
          <cell r="J137" t="str">
            <v>FVM_265918</v>
          </cell>
          <cell r="K137" t="str">
            <v>890399047_FVM_265918</v>
          </cell>
          <cell r="L137">
            <v>43860</v>
          </cell>
          <cell r="M137">
            <v>106800</v>
          </cell>
          <cell r="N137">
            <v>106800</v>
          </cell>
          <cell r="O137" t="str">
            <v>B)Factura sin saldo ERP</v>
          </cell>
          <cell r="P137" t="str">
            <v>FACTURA CANCELADA</v>
          </cell>
          <cell r="Q137">
            <v>0</v>
          </cell>
          <cell r="R137">
            <v>0</v>
          </cell>
          <cell r="S137">
            <v>0</v>
          </cell>
          <cell r="T137" t="str">
            <v>OK</v>
          </cell>
          <cell r="U137">
            <v>106800</v>
          </cell>
          <cell r="V137">
            <v>0</v>
          </cell>
          <cell r="W137">
            <v>0</v>
          </cell>
          <cell r="X137">
            <v>0</v>
          </cell>
          <cell r="Y137">
            <v>0</v>
          </cell>
          <cell r="Z137">
            <v>0</v>
          </cell>
          <cell r="AA137">
            <v>0</v>
          </cell>
          <cell r="AB137">
            <v>106800</v>
          </cell>
          <cell r="AC137">
            <v>0</v>
          </cell>
          <cell r="AD137">
            <v>0</v>
          </cell>
          <cell r="AE137">
            <v>106800</v>
          </cell>
        </row>
        <row r="138">
          <cell r="G138" t="str">
            <v>FVM265944</v>
          </cell>
          <cell r="H138">
            <v>265944</v>
          </cell>
          <cell r="I138">
            <v>1221550034</v>
          </cell>
          <cell r="J138" t="str">
            <v>FVM_265944</v>
          </cell>
          <cell r="K138" t="str">
            <v>890399047_FVM_265944</v>
          </cell>
          <cell r="L138">
            <v>43860</v>
          </cell>
          <cell r="M138">
            <v>163400</v>
          </cell>
          <cell r="N138">
            <v>163400</v>
          </cell>
          <cell r="O138" t="str">
            <v>B)Factura sin saldo ERP</v>
          </cell>
          <cell r="P138" t="str">
            <v>FACTURA CANCELADA</v>
          </cell>
          <cell r="Q138">
            <v>0</v>
          </cell>
          <cell r="R138">
            <v>0</v>
          </cell>
          <cell r="S138">
            <v>0</v>
          </cell>
          <cell r="T138" t="str">
            <v>OK</v>
          </cell>
          <cell r="U138">
            <v>163400</v>
          </cell>
          <cell r="V138">
            <v>0</v>
          </cell>
          <cell r="W138">
            <v>0</v>
          </cell>
          <cell r="X138">
            <v>0</v>
          </cell>
          <cell r="Y138">
            <v>0</v>
          </cell>
          <cell r="Z138">
            <v>0</v>
          </cell>
          <cell r="AA138">
            <v>0</v>
          </cell>
          <cell r="AB138">
            <v>163400</v>
          </cell>
          <cell r="AC138">
            <v>0</v>
          </cell>
          <cell r="AD138">
            <v>0</v>
          </cell>
          <cell r="AE138">
            <v>163400</v>
          </cell>
        </row>
        <row r="139">
          <cell r="G139" t="str">
            <v>FVM291916</v>
          </cell>
          <cell r="H139">
            <v>291916</v>
          </cell>
          <cell r="I139">
            <v>1221607112</v>
          </cell>
          <cell r="J139" t="str">
            <v>FVM_291916</v>
          </cell>
          <cell r="K139" t="str">
            <v>890399047_FVM_291916</v>
          </cell>
          <cell r="L139">
            <v>44014</v>
          </cell>
          <cell r="M139">
            <v>338300</v>
          </cell>
          <cell r="N139">
            <v>338300</v>
          </cell>
          <cell r="O139" t="str">
            <v>B)Factura sin saldo ERP</v>
          </cell>
          <cell r="P139" t="str">
            <v>FACTURA CANCELADA</v>
          </cell>
          <cell r="Q139">
            <v>0</v>
          </cell>
          <cell r="R139">
            <v>0</v>
          </cell>
          <cell r="S139">
            <v>0</v>
          </cell>
          <cell r="T139" t="str">
            <v>OK</v>
          </cell>
          <cell r="U139">
            <v>338300</v>
          </cell>
          <cell r="V139">
            <v>0</v>
          </cell>
          <cell r="W139">
            <v>0</v>
          </cell>
          <cell r="X139">
            <v>0</v>
          </cell>
          <cell r="Y139">
            <v>0</v>
          </cell>
          <cell r="Z139">
            <v>0</v>
          </cell>
          <cell r="AA139">
            <v>0</v>
          </cell>
          <cell r="AB139">
            <v>338300</v>
          </cell>
          <cell r="AC139">
            <v>0</v>
          </cell>
          <cell r="AD139">
            <v>0</v>
          </cell>
          <cell r="AE139">
            <v>338300</v>
          </cell>
        </row>
        <row r="140">
          <cell r="G140" t="str">
            <v>FVM293636</v>
          </cell>
          <cell r="H140">
            <v>293636</v>
          </cell>
          <cell r="I140">
            <v>0</v>
          </cell>
          <cell r="J140" t="str">
            <v>FVM_293636</v>
          </cell>
          <cell r="K140" t="str">
            <v>890399047_FVM_293636</v>
          </cell>
          <cell r="L140">
            <v>44037</v>
          </cell>
          <cell r="M140">
            <v>296857</v>
          </cell>
          <cell r="N140">
            <v>296857</v>
          </cell>
          <cell r="O140" t="str">
            <v>C)Glosas total pendiente por respuesta de IPS</v>
          </cell>
          <cell r="P140" t="str">
            <v>FACTURA DEVUELTA</v>
          </cell>
          <cell r="Q140">
            <v>0</v>
          </cell>
          <cell r="R140">
            <v>0</v>
          </cell>
          <cell r="S140">
            <v>0</v>
          </cell>
          <cell r="T140" t="str">
            <v>OK</v>
          </cell>
          <cell r="U140">
            <v>296857</v>
          </cell>
          <cell r="V140">
            <v>0</v>
          </cell>
          <cell r="W140">
            <v>0</v>
          </cell>
          <cell r="X140">
            <v>0</v>
          </cell>
          <cell r="Y140">
            <v>0</v>
          </cell>
          <cell r="Z140">
            <v>296857</v>
          </cell>
          <cell r="AA140">
            <v>0</v>
          </cell>
          <cell r="AB140">
            <v>0</v>
          </cell>
          <cell r="AC140">
            <v>296857</v>
          </cell>
          <cell r="AD140">
            <v>0</v>
          </cell>
          <cell r="AE140">
            <v>0</v>
          </cell>
        </row>
        <row r="141">
          <cell r="G141" t="str">
            <v>FVM258224</v>
          </cell>
          <cell r="H141">
            <v>258224</v>
          </cell>
          <cell r="I141">
            <v>0</v>
          </cell>
          <cell r="J141" t="str">
            <v>FVM_258224</v>
          </cell>
          <cell r="K141" t="str">
            <v>890399047_FVM_258224</v>
          </cell>
          <cell r="L141">
            <v>43839</v>
          </cell>
          <cell r="M141">
            <v>6946445</v>
          </cell>
          <cell r="N141">
            <v>6946445</v>
          </cell>
          <cell r="O141" t="str">
            <v>C)Glosas total pendiente por respuesta de IPS</v>
          </cell>
          <cell r="P141" t="str">
            <v>FACTURA DEVUELTA</v>
          </cell>
          <cell r="Q141">
            <v>0</v>
          </cell>
          <cell r="R141">
            <v>0</v>
          </cell>
          <cell r="S141">
            <v>0</v>
          </cell>
          <cell r="T141" t="str">
            <v>OK</v>
          </cell>
          <cell r="U141">
            <v>6946445</v>
          </cell>
          <cell r="V141">
            <v>0</v>
          </cell>
          <cell r="W141">
            <v>0</v>
          </cell>
          <cell r="X141">
            <v>0</v>
          </cell>
          <cell r="Y141">
            <v>0</v>
          </cell>
          <cell r="Z141">
            <v>6946445</v>
          </cell>
          <cell r="AA141">
            <v>0</v>
          </cell>
          <cell r="AB141">
            <v>0</v>
          </cell>
          <cell r="AC141">
            <v>6946445</v>
          </cell>
          <cell r="AD141">
            <v>0</v>
          </cell>
          <cell r="AE141">
            <v>0</v>
          </cell>
        </row>
        <row r="142">
          <cell r="G142" t="str">
            <v>FVM227081</v>
          </cell>
          <cell r="H142">
            <v>227081</v>
          </cell>
          <cell r="I142">
            <v>0</v>
          </cell>
          <cell r="J142" t="str">
            <v>FVM_227081</v>
          </cell>
          <cell r="K142" t="str">
            <v>890399047_FVM_227081</v>
          </cell>
          <cell r="L142">
            <v>43744</v>
          </cell>
          <cell r="M142">
            <v>300971</v>
          </cell>
          <cell r="N142">
            <v>300971</v>
          </cell>
          <cell r="O142" t="str">
            <v>C)Glosas total pendiente por respuesta de IPS</v>
          </cell>
          <cell r="P142" t="str">
            <v>FACTURA DEVUELTA</v>
          </cell>
          <cell r="Q142">
            <v>0</v>
          </cell>
          <cell r="R142">
            <v>0</v>
          </cell>
          <cell r="S142">
            <v>0</v>
          </cell>
          <cell r="T142" t="str">
            <v>OK</v>
          </cell>
          <cell r="U142">
            <v>300971</v>
          </cell>
          <cell r="V142">
            <v>0</v>
          </cell>
          <cell r="W142">
            <v>0</v>
          </cell>
          <cell r="X142">
            <v>0</v>
          </cell>
          <cell r="Y142">
            <v>0</v>
          </cell>
          <cell r="Z142">
            <v>300971</v>
          </cell>
          <cell r="AA142">
            <v>0</v>
          </cell>
          <cell r="AB142">
            <v>0</v>
          </cell>
          <cell r="AC142">
            <v>300971</v>
          </cell>
          <cell r="AD142">
            <v>0</v>
          </cell>
          <cell r="AE142">
            <v>0</v>
          </cell>
        </row>
        <row r="143">
          <cell r="G143" t="str">
            <v>FEMC15012</v>
          </cell>
          <cell r="H143">
            <v>15012</v>
          </cell>
          <cell r="I143">
            <v>0</v>
          </cell>
          <cell r="J143" t="str">
            <v>FEMC_15012</v>
          </cell>
          <cell r="K143" t="str">
            <v>890399047_FEMC_15012</v>
          </cell>
          <cell r="L143">
            <v>44225</v>
          </cell>
          <cell r="M143">
            <v>594200</v>
          </cell>
          <cell r="N143">
            <v>594200</v>
          </cell>
          <cell r="O143" t="str">
            <v>C)Glosas total pendiente por respuesta de IPS</v>
          </cell>
          <cell r="P143" t="str">
            <v>FACTURA DEVUELTA</v>
          </cell>
          <cell r="Q143">
            <v>0</v>
          </cell>
          <cell r="R143">
            <v>0</v>
          </cell>
          <cell r="S143">
            <v>0</v>
          </cell>
          <cell r="T143" t="str">
            <v>OK</v>
          </cell>
          <cell r="U143">
            <v>594200</v>
          </cell>
          <cell r="V143">
            <v>0</v>
          </cell>
          <cell r="W143">
            <v>0</v>
          </cell>
          <cell r="X143">
            <v>0</v>
          </cell>
          <cell r="Y143">
            <v>0</v>
          </cell>
          <cell r="Z143">
            <v>594200</v>
          </cell>
          <cell r="AA143">
            <v>0</v>
          </cell>
          <cell r="AB143">
            <v>0</v>
          </cell>
          <cell r="AC143">
            <v>594200</v>
          </cell>
          <cell r="AD143">
            <v>0</v>
          </cell>
          <cell r="AE143">
            <v>0</v>
          </cell>
        </row>
        <row r="144">
          <cell r="G144" t="str">
            <v>FEMC15018</v>
          </cell>
          <cell r="H144">
            <v>15018</v>
          </cell>
          <cell r="I144">
            <v>0</v>
          </cell>
          <cell r="J144" t="str">
            <v>FEMC_15018</v>
          </cell>
          <cell r="K144" t="str">
            <v>890399047_FEMC_15018</v>
          </cell>
          <cell r="L144">
            <v>44225</v>
          </cell>
          <cell r="M144">
            <v>40200</v>
          </cell>
          <cell r="N144">
            <v>40200</v>
          </cell>
          <cell r="O144" t="str">
            <v>C)Glosas total pendiente por respuesta de IPS</v>
          </cell>
          <cell r="P144" t="str">
            <v>FACTURA DEVUELTA</v>
          </cell>
          <cell r="Q144">
            <v>0</v>
          </cell>
          <cell r="R144">
            <v>0</v>
          </cell>
          <cell r="S144">
            <v>0</v>
          </cell>
          <cell r="T144" t="str">
            <v>OK</v>
          </cell>
          <cell r="U144">
            <v>40200</v>
          </cell>
          <cell r="V144">
            <v>0</v>
          </cell>
          <cell r="W144">
            <v>0</v>
          </cell>
          <cell r="X144">
            <v>0</v>
          </cell>
          <cell r="Y144">
            <v>0</v>
          </cell>
          <cell r="Z144">
            <v>40200</v>
          </cell>
          <cell r="AA144">
            <v>0</v>
          </cell>
          <cell r="AB144">
            <v>0</v>
          </cell>
          <cell r="AC144">
            <v>40200</v>
          </cell>
          <cell r="AD144">
            <v>0</v>
          </cell>
          <cell r="AE144">
            <v>0</v>
          </cell>
        </row>
        <row r="145">
          <cell r="G145" t="str">
            <v>FEMC15025</v>
          </cell>
          <cell r="H145">
            <v>15025</v>
          </cell>
          <cell r="I145">
            <v>0</v>
          </cell>
          <cell r="J145" t="str">
            <v>FEMC_15025</v>
          </cell>
          <cell r="K145" t="str">
            <v>890399047_FEMC_15025</v>
          </cell>
          <cell r="L145">
            <v>44225</v>
          </cell>
          <cell r="M145">
            <v>802200</v>
          </cell>
          <cell r="N145">
            <v>802200</v>
          </cell>
          <cell r="O145" t="str">
            <v>C)Glosas total pendiente por respuesta de IPS</v>
          </cell>
          <cell r="P145" t="str">
            <v>FACTURA DEVUELTA</v>
          </cell>
          <cell r="Q145">
            <v>0</v>
          </cell>
          <cell r="R145">
            <v>0</v>
          </cell>
          <cell r="S145">
            <v>0</v>
          </cell>
          <cell r="T145" t="str">
            <v>OK</v>
          </cell>
          <cell r="U145">
            <v>802200</v>
          </cell>
          <cell r="V145">
            <v>0</v>
          </cell>
          <cell r="W145">
            <v>0</v>
          </cell>
          <cell r="X145">
            <v>0</v>
          </cell>
          <cell r="Y145">
            <v>0</v>
          </cell>
          <cell r="Z145">
            <v>802200</v>
          </cell>
          <cell r="AA145">
            <v>0</v>
          </cell>
          <cell r="AB145">
            <v>0</v>
          </cell>
          <cell r="AC145">
            <v>802200</v>
          </cell>
          <cell r="AD145">
            <v>0</v>
          </cell>
          <cell r="AE145">
            <v>0</v>
          </cell>
        </row>
        <row r="146">
          <cell r="G146" t="str">
            <v>FEMC15038</v>
          </cell>
          <cell r="H146">
            <v>15038</v>
          </cell>
          <cell r="I146">
            <v>0</v>
          </cell>
          <cell r="J146" t="str">
            <v>FEMC_15038</v>
          </cell>
          <cell r="K146" t="str">
            <v>890399047_FEMC_15038</v>
          </cell>
          <cell r="L146">
            <v>44225</v>
          </cell>
          <cell r="M146">
            <v>40200</v>
          </cell>
          <cell r="N146">
            <v>40200</v>
          </cell>
          <cell r="O146" t="str">
            <v>C)Glosas total pendiente por respuesta de IPS</v>
          </cell>
          <cell r="P146" t="str">
            <v>FACTURA DEVUELTA</v>
          </cell>
          <cell r="Q146">
            <v>0</v>
          </cell>
          <cell r="R146">
            <v>0</v>
          </cell>
          <cell r="S146">
            <v>0</v>
          </cell>
          <cell r="T146" t="str">
            <v>OK</v>
          </cell>
          <cell r="U146">
            <v>40200</v>
          </cell>
          <cell r="V146">
            <v>0</v>
          </cell>
          <cell r="W146">
            <v>0</v>
          </cell>
          <cell r="X146">
            <v>0</v>
          </cell>
          <cell r="Y146">
            <v>0</v>
          </cell>
          <cell r="Z146">
            <v>40200</v>
          </cell>
          <cell r="AA146">
            <v>0</v>
          </cell>
          <cell r="AB146">
            <v>0</v>
          </cell>
          <cell r="AC146">
            <v>40200</v>
          </cell>
          <cell r="AD146">
            <v>0</v>
          </cell>
          <cell r="AE146">
            <v>0</v>
          </cell>
        </row>
        <row r="147">
          <cell r="G147" t="str">
            <v>FEMC15039</v>
          </cell>
          <cell r="H147">
            <v>15039</v>
          </cell>
          <cell r="I147">
            <v>0</v>
          </cell>
          <cell r="J147" t="str">
            <v>FEMC_15039</v>
          </cell>
          <cell r="K147" t="str">
            <v>890399047_FEMC_15039</v>
          </cell>
          <cell r="L147">
            <v>44225</v>
          </cell>
          <cell r="M147">
            <v>898900</v>
          </cell>
          <cell r="N147">
            <v>898900</v>
          </cell>
          <cell r="O147" t="str">
            <v>C)Glosas total pendiente por respuesta de IPS</v>
          </cell>
          <cell r="P147" t="str">
            <v>FACTURA DEVUELTA</v>
          </cell>
          <cell r="Q147">
            <v>0</v>
          </cell>
          <cell r="R147">
            <v>0</v>
          </cell>
          <cell r="S147">
            <v>0</v>
          </cell>
          <cell r="T147" t="str">
            <v>OK</v>
          </cell>
          <cell r="U147">
            <v>898900</v>
          </cell>
          <cell r="V147">
            <v>0</v>
          </cell>
          <cell r="W147">
            <v>0</v>
          </cell>
          <cell r="X147">
            <v>0</v>
          </cell>
          <cell r="Y147">
            <v>0</v>
          </cell>
          <cell r="Z147">
            <v>898900</v>
          </cell>
          <cell r="AA147">
            <v>0</v>
          </cell>
          <cell r="AB147">
            <v>0</v>
          </cell>
          <cell r="AC147">
            <v>898900</v>
          </cell>
          <cell r="AD147">
            <v>0</v>
          </cell>
          <cell r="AE147">
            <v>0</v>
          </cell>
        </row>
        <row r="148">
          <cell r="G148" t="str">
            <v>FEMC15045</v>
          </cell>
          <cell r="H148">
            <v>15045</v>
          </cell>
          <cell r="I148">
            <v>0</v>
          </cell>
          <cell r="J148" t="str">
            <v>FEMC_15045</v>
          </cell>
          <cell r="K148" t="str">
            <v>890399047_FEMC_15045</v>
          </cell>
          <cell r="L148">
            <v>44225</v>
          </cell>
          <cell r="M148">
            <v>659000</v>
          </cell>
          <cell r="N148">
            <v>659000</v>
          </cell>
          <cell r="O148" t="str">
            <v>C)Glosas total pendiente por respuesta de IPS</v>
          </cell>
          <cell r="P148" t="str">
            <v>FACTURA DEVUELTA</v>
          </cell>
          <cell r="Q148">
            <v>0</v>
          </cell>
          <cell r="R148">
            <v>0</v>
          </cell>
          <cell r="S148">
            <v>0</v>
          </cell>
          <cell r="T148" t="str">
            <v>OK</v>
          </cell>
          <cell r="U148">
            <v>659000</v>
          </cell>
          <cell r="V148">
            <v>0</v>
          </cell>
          <cell r="W148">
            <v>0</v>
          </cell>
          <cell r="X148">
            <v>0</v>
          </cell>
          <cell r="Y148">
            <v>0</v>
          </cell>
          <cell r="Z148">
            <v>659000</v>
          </cell>
          <cell r="AA148">
            <v>0</v>
          </cell>
          <cell r="AB148">
            <v>0</v>
          </cell>
          <cell r="AC148">
            <v>659000</v>
          </cell>
          <cell r="AD148">
            <v>0</v>
          </cell>
          <cell r="AE148">
            <v>0</v>
          </cell>
        </row>
        <row r="149">
          <cell r="G149" t="str">
            <v>FEMC15057</v>
          </cell>
          <cell r="H149">
            <v>15057</v>
          </cell>
          <cell r="I149">
            <v>0</v>
          </cell>
          <cell r="J149" t="str">
            <v>FEMC_15057</v>
          </cell>
          <cell r="K149" t="str">
            <v>890399047_FEMC_15057</v>
          </cell>
          <cell r="L149">
            <v>44225</v>
          </cell>
          <cell r="M149">
            <v>372600</v>
          </cell>
          <cell r="N149">
            <v>372600</v>
          </cell>
          <cell r="O149" t="str">
            <v>C)Glosas total pendiente por respuesta de IPS</v>
          </cell>
          <cell r="P149" t="str">
            <v>FACTURA DEVUELTA</v>
          </cell>
          <cell r="Q149">
            <v>0</v>
          </cell>
          <cell r="R149">
            <v>0</v>
          </cell>
          <cell r="S149">
            <v>0</v>
          </cell>
          <cell r="T149" t="str">
            <v>OK</v>
          </cell>
          <cell r="U149">
            <v>372600</v>
          </cell>
          <cell r="V149">
            <v>0</v>
          </cell>
          <cell r="W149">
            <v>0</v>
          </cell>
          <cell r="X149">
            <v>0</v>
          </cell>
          <cell r="Y149">
            <v>0</v>
          </cell>
          <cell r="Z149">
            <v>372600</v>
          </cell>
          <cell r="AA149">
            <v>0</v>
          </cell>
          <cell r="AB149">
            <v>0</v>
          </cell>
          <cell r="AC149">
            <v>372600</v>
          </cell>
          <cell r="AD149">
            <v>0</v>
          </cell>
          <cell r="AE149">
            <v>0</v>
          </cell>
        </row>
        <row r="150">
          <cell r="G150" t="str">
            <v>FEMC16341</v>
          </cell>
          <cell r="H150">
            <v>16341</v>
          </cell>
          <cell r="I150">
            <v>0</v>
          </cell>
          <cell r="J150" t="str">
            <v>FEMC_16341</v>
          </cell>
          <cell r="K150" t="str">
            <v>890399047_FEMC_16341</v>
          </cell>
          <cell r="L150">
            <v>44237</v>
          </cell>
          <cell r="M150">
            <v>1269700</v>
          </cell>
          <cell r="N150">
            <v>1269700</v>
          </cell>
          <cell r="O150" t="str">
            <v>C)Glosas total pendiente por respuesta de IPS</v>
          </cell>
          <cell r="P150" t="str">
            <v>FACTURA DEVUELTA</v>
          </cell>
          <cell r="Q150">
            <v>0</v>
          </cell>
          <cell r="R150">
            <v>0</v>
          </cell>
          <cell r="S150">
            <v>0</v>
          </cell>
          <cell r="T150" t="str">
            <v>OK</v>
          </cell>
          <cell r="U150">
            <v>1269700</v>
          </cell>
          <cell r="V150">
            <v>0</v>
          </cell>
          <cell r="W150">
            <v>0</v>
          </cell>
          <cell r="X150">
            <v>0</v>
          </cell>
          <cell r="Y150">
            <v>0</v>
          </cell>
          <cell r="Z150">
            <v>1269700</v>
          </cell>
          <cell r="AA150">
            <v>0</v>
          </cell>
          <cell r="AB150">
            <v>0</v>
          </cell>
          <cell r="AC150">
            <v>1269700</v>
          </cell>
          <cell r="AD150">
            <v>0</v>
          </cell>
          <cell r="AE150">
            <v>0</v>
          </cell>
        </row>
        <row r="151">
          <cell r="G151" t="str">
            <v>FEMC16995</v>
          </cell>
          <cell r="H151">
            <v>16995</v>
          </cell>
          <cell r="I151">
            <v>0</v>
          </cell>
          <cell r="J151" t="str">
            <v>FEMC_16995</v>
          </cell>
          <cell r="K151" t="str">
            <v>890399047_FEMC_16995</v>
          </cell>
          <cell r="L151">
            <v>44243</v>
          </cell>
          <cell r="M151">
            <v>814000</v>
          </cell>
          <cell r="N151">
            <v>814000</v>
          </cell>
          <cell r="O151" t="str">
            <v>C)Glosas total pendiente por respuesta de IPS</v>
          </cell>
          <cell r="P151" t="str">
            <v>FACTURA DEVUELTA</v>
          </cell>
          <cell r="Q151">
            <v>0</v>
          </cell>
          <cell r="R151">
            <v>0</v>
          </cell>
          <cell r="S151">
            <v>0</v>
          </cell>
          <cell r="T151" t="str">
            <v>OK</v>
          </cell>
          <cell r="U151">
            <v>814000</v>
          </cell>
          <cell r="V151">
            <v>0</v>
          </cell>
          <cell r="W151">
            <v>0</v>
          </cell>
          <cell r="X151">
            <v>0</v>
          </cell>
          <cell r="Y151">
            <v>0</v>
          </cell>
          <cell r="Z151">
            <v>814000</v>
          </cell>
          <cell r="AA151">
            <v>0</v>
          </cell>
          <cell r="AB151">
            <v>0</v>
          </cell>
          <cell r="AC151">
            <v>814000</v>
          </cell>
          <cell r="AD151">
            <v>0</v>
          </cell>
          <cell r="AE151">
            <v>0</v>
          </cell>
        </row>
        <row r="152">
          <cell r="G152" t="str">
            <v>FEMC16996</v>
          </cell>
          <cell r="H152">
            <v>16996</v>
          </cell>
          <cell r="I152">
            <v>0</v>
          </cell>
          <cell r="J152" t="str">
            <v>FEMC_16996</v>
          </cell>
          <cell r="K152" t="str">
            <v>890399047_FEMC_16996</v>
          </cell>
          <cell r="L152">
            <v>44243</v>
          </cell>
          <cell r="M152">
            <v>537000</v>
          </cell>
          <cell r="N152">
            <v>537000</v>
          </cell>
          <cell r="O152" t="str">
            <v>C)Glosas total pendiente por respuesta de IPS</v>
          </cell>
          <cell r="P152" t="str">
            <v>FACTURA DEVUELTA</v>
          </cell>
          <cell r="Q152">
            <v>0</v>
          </cell>
          <cell r="R152">
            <v>0</v>
          </cell>
          <cell r="S152">
            <v>0</v>
          </cell>
          <cell r="T152" t="str">
            <v>OK</v>
          </cell>
          <cell r="U152">
            <v>537000</v>
          </cell>
          <cell r="V152">
            <v>0</v>
          </cell>
          <cell r="W152">
            <v>0</v>
          </cell>
          <cell r="X152">
            <v>0</v>
          </cell>
          <cell r="Y152">
            <v>0</v>
          </cell>
          <cell r="Z152">
            <v>537000</v>
          </cell>
          <cell r="AA152">
            <v>0</v>
          </cell>
          <cell r="AB152">
            <v>0</v>
          </cell>
          <cell r="AC152">
            <v>537000</v>
          </cell>
          <cell r="AD152">
            <v>0</v>
          </cell>
          <cell r="AE152">
            <v>0</v>
          </cell>
        </row>
        <row r="153">
          <cell r="G153" t="str">
            <v>FEMC16997</v>
          </cell>
          <cell r="H153">
            <v>16997</v>
          </cell>
          <cell r="I153">
            <v>0</v>
          </cell>
          <cell r="J153" t="str">
            <v>FEMC_16997</v>
          </cell>
          <cell r="K153" t="str">
            <v>890399047_FEMC_16997</v>
          </cell>
          <cell r="L153">
            <v>44243</v>
          </cell>
          <cell r="M153">
            <v>845100</v>
          </cell>
          <cell r="N153">
            <v>845100</v>
          </cell>
          <cell r="O153" t="str">
            <v>C)Glosas total pendiente por respuesta de IPS</v>
          </cell>
          <cell r="P153" t="str">
            <v>FACTURA DEVUELTA</v>
          </cell>
          <cell r="Q153">
            <v>0</v>
          </cell>
          <cell r="R153">
            <v>0</v>
          </cell>
          <cell r="S153">
            <v>0</v>
          </cell>
          <cell r="T153" t="str">
            <v>OK</v>
          </cell>
          <cell r="U153">
            <v>845100</v>
          </cell>
          <cell r="V153">
            <v>0</v>
          </cell>
          <cell r="W153">
            <v>0</v>
          </cell>
          <cell r="X153">
            <v>0</v>
          </cell>
          <cell r="Y153">
            <v>0</v>
          </cell>
          <cell r="Z153">
            <v>845100</v>
          </cell>
          <cell r="AA153">
            <v>0</v>
          </cell>
          <cell r="AB153">
            <v>0</v>
          </cell>
          <cell r="AC153">
            <v>845100</v>
          </cell>
          <cell r="AD153">
            <v>0</v>
          </cell>
          <cell r="AE153">
            <v>0</v>
          </cell>
        </row>
        <row r="154">
          <cell r="G154" t="str">
            <v>FEMC16998</v>
          </cell>
          <cell r="H154">
            <v>16998</v>
          </cell>
          <cell r="I154">
            <v>0</v>
          </cell>
          <cell r="J154" t="str">
            <v>FEMC_16998</v>
          </cell>
          <cell r="K154" t="str">
            <v>890399047_FEMC_16998</v>
          </cell>
          <cell r="L154">
            <v>44243</v>
          </cell>
          <cell r="M154">
            <v>277000</v>
          </cell>
          <cell r="N154">
            <v>277000</v>
          </cell>
          <cell r="O154" t="str">
            <v>C)Glosas total pendiente por respuesta de IPS</v>
          </cell>
          <cell r="P154" t="str">
            <v>FACTURA DEVUELTA</v>
          </cell>
          <cell r="Q154">
            <v>0</v>
          </cell>
          <cell r="R154">
            <v>0</v>
          </cell>
          <cell r="S154">
            <v>0</v>
          </cell>
          <cell r="T154" t="str">
            <v>OK</v>
          </cell>
          <cell r="U154">
            <v>277000</v>
          </cell>
          <cell r="V154">
            <v>0</v>
          </cell>
          <cell r="W154">
            <v>0</v>
          </cell>
          <cell r="X154">
            <v>0</v>
          </cell>
          <cell r="Y154">
            <v>0</v>
          </cell>
          <cell r="Z154">
            <v>277000</v>
          </cell>
          <cell r="AA154">
            <v>0</v>
          </cell>
          <cell r="AB154">
            <v>0</v>
          </cell>
          <cell r="AC154">
            <v>277000</v>
          </cell>
          <cell r="AD154">
            <v>0</v>
          </cell>
          <cell r="AE154">
            <v>0</v>
          </cell>
        </row>
        <row r="155">
          <cell r="G155" t="str">
            <v>FEMC16999</v>
          </cell>
          <cell r="H155">
            <v>16999</v>
          </cell>
          <cell r="I155">
            <v>0</v>
          </cell>
          <cell r="J155" t="str">
            <v>FEMC_16999</v>
          </cell>
          <cell r="K155" t="str">
            <v>890399047_FEMC_16999</v>
          </cell>
          <cell r="L155">
            <v>44243</v>
          </cell>
          <cell r="M155">
            <v>40200</v>
          </cell>
          <cell r="N155">
            <v>40200</v>
          </cell>
          <cell r="O155" t="str">
            <v>C)Glosas total pendiente por respuesta de IPS</v>
          </cell>
          <cell r="P155" t="str">
            <v>FACTURA DEVUELTA</v>
          </cell>
          <cell r="Q155">
            <v>0</v>
          </cell>
          <cell r="R155">
            <v>0</v>
          </cell>
          <cell r="S155">
            <v>0</v>
          </cell>
          <cell r="T155" t="str">
            <v>OK</v>
          </cell>
          <cell r="U155">
            <v>40200</v>
          </cell>
          <cell r="V155">
            <v>0</v>
          </cell>
          <cell r="W155">
            <v>0</v>
          </cell>
          <cell r="X155">
            <v>0</v>
          </cell>
          <cell r="Y155">
            <v>0</v>
          </cell>
          <cell r="Z155">
            <v>40200</v>
          </cell>
          <cell r="AA155">
            <v>0</v>
          </cell>
          <cell r="AB155">
            <v>0</v>
          </cell>
          <cell r="AC155">
            <v>40200</v>
          </cell>
          <cell r="AD155">
            <v>0</v>
          </cell>
          <cell r="AE155">
            <v>0</v>
          </cell>
        </row>
        <row r="156">
          <cell r="G156" t="str">
            <v>FEMC17000</v>
          </cell>
          <cell r="H156">
            <v>17000</v>
          </cell>
          <cell r="I156">
            <v>0</v>
          </cell>
          <cell r="J156" t="str">
            <v>FEMC_17000</v>
          </cell>
          <cell r="K156" t="str">
            <v>890399047_FEMC_17000</v>
          </cell>
          <cell r="L156">
            <v>44243</v>
          </cell>
          <cell r="M156">
            <v>40200</v>
          </cell>
          <cell r="N156">
            <v>40200</v>
          </cell>
          <cell r="O156" t="str">
            <v>C)Glosas total pendiente por respuesta de IPS</v>
          </cell>
          <cell r="P156" t="str">
            <v>FACTURA DEVUELTA</v>
          </cell>
          <cell r="Q156">
            <v>0</v>
          </cell>
          <cell r="R156">
            <v>0</v>
          </cell>
          <cell r="S156">
            <v>0</v>
          </cell>
          <cell r="T156" t="str">
            <v>OK</v>
          </cell>
          <cell r="U156">
            <v>40200</v>
          </cell>
          <cell r="V156">
            <v>0</v>
          </cell>
          <cell r="W156">
            <v>0</v>
          </cell>
          <cell r="X156">
            <v>0</v>
          </cell>
          <cell r="Y156">
            <v>0</v>
          </cell>
          <cell r="Z156">
            <v>40200</v>
          </cell>
          <cell r="AA156">
            <v>0</v>
          </cell>
          <cell r="AB156">
            <v>0</v>
          </cell>
          <cell r="AC156">
            <v>40200</v>
          </cell>
          <cell r="AD156">
            <v>0</v>
          </cell>
          <cell r="AE156">
            <v>0</v>
          </cell>
        </row>
        <row r="157">
          <cell r="G157" t="str">
            <v>FEMC17001</v>
          </cell>
          <cell r="H157">
            <v>17001</v>
          </cell>
          <cell r="I157">
            <v>0</v>
          </cell>
          <cell r="J157" t="str">
            <v>FEMC_17001</v>
          </cell>
          <cell r="K157" t="str">
            <v>890399047_FEMC_17001</v>
          </cell>
          <cell r="L157">
            <v>44243</v>
          </cell>
          <cell r="M157">
            <v>997200</v>
          </cell>
          <cell r="N157">
            <v>997200</v>
          </cell>
          <cell r="O157" t="str">
            <v>C)Glosas total pendiente por respuesta de IPS</v>
          </cell>
          <cell r="P157" t="str">
            <v>FACTURA DEVUELTA</v>
          </cell>
          <cell r="Q157">
            <v>0</v>
          </cell>
          <cell r="R157">
            <v>0</v>
          </cell>
          <cell r="S157">
            <v>0</v>
          </cell>
          <cell r="T157" t="str">
            <v>OK</v>
          </cell>
          <cell r="U157">
            <v>997200</v>
          </cell>
          <cell r="V157">
            <v>0</v>
          </cell>
          <cell r="W157">
            <v>0</v>
          </cell>
          <cell r="X157">
            <v>0</v>
          </cell>
          <cell r="Y157">
            <v>0</v>
          </cell>
          <cell r="Z157">
            <v>997200</v>
          </cell>
          <cell r="AA157">
            <v>0</v>
          </cell>
          <cell r="AB157">
            <v>0</v>
          </cell>
          <cell r="AC157">
            <v>997200</v>
          </cell>
          <cell r="AD157">
            <v>0</v>
          </cell>
          <cell r="AE157">
            <v>0</v>
          </cell>
        </row>
        <row r="158">
          <cell r="G158" t="str">
            <v>FEMC17002</v>
          </cell>
          <cell r="H158">
            <v>17002</v>
          </cell>
          <cell r="I158">
            <v>0</v>
          </cell>
          <cell r="J158" t="str">
            <v>FEMC_17002</v>
          </cell>
          <cell r="K158" t="str">
            <v>890399047_FEMC_17002</v>
          </cell>
          <cell r="L158">
            <v>44243</v>
          </cell>
          <cell r="M158">
            <v>40200</v>
          </cell>
          <cell r="N158">
            <v>40200</v>
          </cell>
          <cell r="O158" t="str">
            <v>C)Glosas total pendiente por respuesta de IPS</v>
          </cell>
          <cell r="P158" t="str">
            <v>FACTURA DEVUELTA</v>
          </cell>
          <cell r="Q158">
            <v>0</v>
          </cell>
          <cell r="R158">
            <v>0</v>
          </cell>
          <cell r="S158">
            <v>0</v>
          </cell>
          <cell r="T158" t="str">
            <v>OK</v>
          </cell>
          <cell r="U158">
            <v>40200</v>
          </cell>
          <cell r="V158">
            <v>0</v>
          </cell>
          <cell r="W158">
            <v>0</v>
          </cell>
          <cell r="X158">
            <v>0</v>
          </cell>
          <cell r="Y158">
            <v>0</v>
          </cell>
          <cell r="Z158">
            <v>40200</v>
          </cell>
          <cell r="AA158">
            <v>0</v>
          </cell>
          <cell r="AB158">
            <v>0</v>
          </cell>
          <cell r="AC158">
            <v>40200</v>
          </cell>
          <cell r="AD158">
            <v>0</v>
          </cell>
          <cell r="AE158">
            <v>0</v>
          </cell>
        </row>
        <row r="159">
          <cell r="G159" t="str">
            <v>FEMC17004</v>
          </cell>
          <cell r="H159">
            <v>17004</v>
          </cell>
          <cell r="I159">
            <v>0</v>
          </cell>
          <cell r="J159" t="str">
            <v>FEMC_17004</v>
          </cell>
          <cell r="K159" t="str">
            <v>890399047_FEMC_17004</v>
          </cell>
          <cell r="L159">
            <v>44243</v>
          </cell>
          <cell r="M159">
            <v>484700</v>
          </cell>
          <cell r="N159">
            <v>484700</v>
          </cell>
          <cell r="O159" t="str">
            <v>C)Glosas total pendiente por respuesta de IPS</v>
          </cell>
          <cell r="P159" t="str">
            <v>FACTURA DEVUELTA</v>
          </cell>
          <cell r="Q159">
            <v>0</v>
          </cell>
          <cell r="R159">
            <v>0</v>
          </cell>
          <cell r="S159">
            <v>0</v>
          </cell>
          <cell r="T159" t="str">
            <v>OK</v>
          </cell>
          <cell r="U159">
            <v>484700</v>
          </cell>
          <cell r="V159">
            <v>0</v>
          </cell>
          <cell r="W159">
            <v>0</v>
          </cell>
          <cell r="X159">
            <v>0</v>
          </cell>
          <cell r="Y159">
            <v>0</v>
          </cell>
          <cell r="Z159">
            <v>484700</v>
          </cell>
          <cell r="AA159">
            <v>0</v>
          </cell>
          <cell r="AB159">
            <v>0</v>
          </cell>
          <cell r="AC159">
            <v>484700</v>
          </cell>
          <cell r="AD159">
            <v>0</v>
          </cell>
          <cell r="AE159">
            <v>0</v>
          </cell>
        </row>
        <row r="160">
          <cell r="G160" t="str">
            <v>FEMC17005</v>
          </cell>
          <cell r="H160">
            <v>17005</v>
          </cell>
          <cell r="I160">
            <v>0</v>
          </cell>
          <cell r="J160" t="str">
            <v>FEMC_17005</v>
          </cell>
          <cell r="K160" t="str">
            <v>890399047_FEMC_17005</v>
          </cell>
          <cell r="L160">
            <v>44243</v>
          </cell>
          <cell r="M160">
            <v>455700</v>
          </cell>
          <cell r="N160">
            <v>455700</v>
          </cell>
          <cell r="O160" t="str">
            <v>C)Glosas total pendiente por respuesta de IPS</v>
          </cell>
          <cell r="P160" t="str">
            <v>FACTURA DEVUELTA</v>
          </cell>
          <cell r="Q160">
            <v>0</v>
          </cell>
          <cell r="R160">
            <v>0</v>
          </cell>
          <cell r="S160">
            <v>0</v>
          </cell>
          <cell r="T160" t="str">
            <v>OK</v>
          </cell>
          <cell r="U160">
            <v>455700</v>
          </cell>
          <cell r="V160">
            <v>0</v>
          </cell>
          <cell r="W160">
            <v>0</v>
          </cell>
          <cell r="X160">
            <v>0</v>
          </cell>
          <cell r="Y160">
            <v>0</v>
          </cell>
          <cell r="Z160">
            <v>455700</v>
          </cell>
          <cell r="AA160">
            <v>0</v>
          </cell>
          <cell r="AB160">
            <v>0</v>
          </cell>
          <cell r="AC160">
            <v>455700</v>
          </cell>
          <cell r="AD160">
            <v>0</v>
          </cell>
          <cell r="AE160">
            <v>0</v>
          </cell>
        </row>
        <row r="161">
          <cell r="G161" t="str">
            <v>FEMC17006</v>
          </cell>
          <cell r="H161">
            <v>17006</v>
          </cell>
          <cell r="I161">
            <v>0</v>
          </cell>
          <cell r="J161" t="str">
            <v>FEMC_17006</v>
          </cell>
          <cell r="K161" t="str">
            <v>890399047_FEMC_17006</v>
          </cell>
          <cell r="L161">
            <v>44243</v>
          </cell>
          <cell r="M161">
            <v>871200</v>
          </cell>
          <cell r="N161">
            <v>871200</v>
          </cell>
          <cell r="O161" t="str">
            <v>C)Glosas total pendiente por respuesta de IPS</v>
          </cell>
          <cell r="P161" t="str">
            <v>FACTURA DEVUELTA</v>
          </cell>
          <cell r="Q161">
            <v>0</v>
          </cell>
          <cell r="R161">
            <v>0</v>
          </cell>
          <cell r="S161">
            <v>0</v>
          </cell>
          <cell r="T161" t="str">
            <v>OK</v>
          </cell>
          <cell r="U161">
            <v>871200</v>
          </cell>
          <cell r="V161">
            <v>0</v>
          </cell>
          <cell r="W161">
            <v>0</v>
          </cell>
          <cell r="X161">
            <v>0</v>
          </cell>
          <cell r="Y161">
            <v>0</v>
          </cell>
          <cell r="Z161">
            <v>871200</v>
          </cell>
          <cell r="AA161">
            <v>0</v>
          </cell>
          <cell r="AB161">
            <v>0</v>
          </cell>
          <cell r="AC161">
            <v>871200</v>
          </cell>
          <cell r="AD161">
            <v>0</v>
          </cell>
          <cell r="AE161">
            <v>0</v>
          </cell>
        </row>
        <row r="162">
          <cell r="G162" t="str">
            <v>FEMC17007</v>
          </cell>
          <cell r="H162">
            <v>17007</v>
          </cell>
          <cell r="I162">
            <v>0</v>
          </cell>
          <cell r="J162" t="str">
            <v>FEMC_17007</v>
          </cell>
          <cell r="K162" t="str">
            <v>890399047_FEMC_17007</v>
          </cell>
          <cell r="L162">
            <v>44243</v>
          </cell>
          <cell r="M162">
            <v>234100</v>
          </cell>
          <cell r="N162">
            <v>234100</v>
          </cell>
          <cell r="O162" t="str">
            <v>C)Glosas total pendiente por respuesta de IPS</v>
          </cell>
          <cell r="P162" t="str">
            <v>FACTURA DEVUELTA</v>
          </cell>
          <cell r="Q162">
            <v>0</v>
          </cell>
          <cell r="R162">
            <v>0</v>
          </cell>
          <cell r="S162">
            <v>0</v>
          </cell>
          <cell r="T162" t="str">
            <v>OK</v>
          </cell>
          <cell r="U162">
            <v>234100</v>
          </cell>
          <cell r="V162">
            <v>0</v>
          </cell>
          <cell r="W162">
            <v>0</v>
          </cell>
          <cell r="X162">
            <v>0</v>
          </cell>
          <cell r="Y162">
            <v>0</v>
          </cell>
          <cell r="Z162">
            <v>234100</v>
          </cell>
          <cell r="AA162">
            <v>0</v>
          </cell>
          <cell r="AB162">
            <v>0</v>
          </cell>
          <cell r="AC162">
            <v>234100</v>
          </cell>
          <cell r="AD162">
            <v>0</v>
          </cell>
          <cell r="AE162">
            <v>0</v>
          </cell>
        </row>
        <row r="163">
          <cell r="G163" t="str">
            <v>FEMC17222</v>
          </cell>
          <cell r="H163">
            <v>17222</v>
          </cell>
          <cell r="I163">
            <v>0</v>
          </cell>
          <cell r="J163" t="str">
            <v>FEMC_17222</v>
          </cell>
          <cell r="K163" t="str">
            <v>890399047_FEMC_17222</v>
          </cell>
          <cell r="L163">
            <v>44244</v>
          </cell>
          <cell r="M163">
            <v>40200</v>
          </cell>
          <cell r="N163">
            <v>40200</v>
          </cell>
          <cell r="O163" t="str">
            <v>C)Glosas total pendiente por respuesta de IPS</v>
          </cell>
          <cell r="P163" t="str">
            <v>FACTURA DEVUELTA</v>
          </cell>
          <cell r="Q163">
            <v>0</v>
          </cell>
          <cell r="R163">
            <v>0</v>
          </cell>
          <cell r="S163">
            <v>0</v>
          </cell>
          <cell r="T163" t="str">
            <v>OK</v>
          </cell>
          <cell r="U163">
            <v>40200</v>
          </cell>
          <cell r="V163">
            <v>0</v>
          </cell>
          <cell r="W163">
            <v>0</v>
          </cell>
          <cell r="X163">
            <v>0</v>
          </cell>
          <cell r="Y163">
            <v>0</v>
          </cell>
          <cell r="Z163">
            <v>40200</v>
          </cell>
          <cell r="AA163">
            <v>0</v>
          </cell>
          <cell r="AB163">
            <v>0</v>
          </cell>
          <cell r="AC163">
            <v>40200</v>
          </cell>
          <cell r="AD163">
            <v>0</v>
          </cell>
          <cell r="AE163">
            <v>0</v>
          </cell>
        </row>
        <row r="164">
          <cell r="G164" t="str">
            <v>FEMC19318</v>
          </cell>
          <cell r="H164">
            <v>19318</v>
          </cell>
          <cell r="I164">
            <v>0</v>
          </cell>
          <cell r="J164" t="str">
            <v>FEMC_19318</v>
          </cell>
          <cell r="K164" t="str">
            <v>890399047_FEMC_19318</v>
          </cell>
          <cell r="L164">
            <v>44254</v>
          </cell>
          <cell r="M164">
            <v>885300</v>
          </cell>
          <cell r="N164">
            <v>885300</v>
          </cell>
          <cell r="O164" t="str">
            <v>C)Glosas total pendiente por respuesta de IPS</v>
          </cell>
          <cell r="P164" t="str">
            <v>FACTURA DEVUELTA</v>
          </cell>
          <cell r="Q164">
            <v>0</v>
          </cell>
          <cell r="R164">
            <v>0</v>
          </cell>
          <cell r="S164">
            <v>0</v>
          </cell>
          <cell r="T164" t="str">
            <v>OK</v>
          </cell>
          <cell r="U164">
            <v>885300</v>
          </cell>
          <cell r="V164">
            <v>0</v>
          </cell>
          <cell r="W164">
            <v>0</v>
          </cell>
          <cell r="X164">
            <v>0</v>
          </cell>
          <cell r="Y164">
            <v>0</v>
          </cell>
          <cell r="Z164">
            <v>885300</v>
          </cell>
          <cell r="AA164">
            <v>0</v>
          </cell>
          <cell r="AB164">
            <v>0</v>
          </cell>
          <cell r="AC164">
            <v>885300</v>
          </cell>
          <cell r="AD164">
            <v>0</v>
          </cell>
          <cell r="AE164">
            <v>0</v>
          </cell>
        </row>
        <row r="165">
          <cell r="G165" t="str">
            <v>FEMC19339</v>
          </cell>
          <cell r="H165">
            <v>19339</v>
          </cell>
          <cell r="I165">
            <v>0</v>
          </cell>
          <cell r="J165" t="str">
            <v>FEMC_19339</v>
          </cell>
          <cell r="K165" t="str">
            <v>890399047_FEMC_19339</v>
          </cell>
          <cell r="L165">
            <v>44254</v>
          </cell>
          <cell r="M165">
            <v>40200</v>
          </cell>
          <cell r="N165">
            <v>40200</v>
          </cell>
          <cell r="O165" t="str">
            <v>C)Glosas total pendiente por respuesta de IPS</v>
          </cell>
          <cell r="P165" t="str">
            <v>FACTURA DEVUELTA</v>
          </cell>
          <cell r="Q165">
            <v>0</v>
          </cell>
          <cell r="R165">
            <v>0</v>
          </cell>
          <cell r="S165">
            <v>0</v>
          </cell>
          <cell r="T165" t="str">
            <v>OK</v>
          </cell>
          <cell r="U165">
            <v>40200</v>
          </cell>
          <cell r="V165">
            <v>0</v>
          </cell>
          <cell r="W165">
            <v>0</v>
          </cell>
          <cell r="X165">
            <v>0</v>
          </cell>
          <cell r="Y165">
            <v>0</v>
          </cell>
          <cell r="Z165">
            <v>40200</v>
          </cell>
          <cell r="AA165">
            <v>0</v>
          </cell>
          <cell r="AB165">
            <v>0</v>
          </cell>
          <cell r="AC165">
            <v>40200</v>
          </cell>
          <cell r="AD165">
            <v>0</v>
          </cell>
          <cell r="AE165">
            <v>0</v>
          </cell>
        </row>
        <row r="166">
          <cell r="G166" t="str">
            <v>FEMC19360</v>
          </cell>
          <cell r="H166">
            <v>19360</v>
          </cell>
          <cell r="I166">
            <v>0</v>
          </cell>
          <cell r="J166" t="str">
            <v>FEMC_19360</v>
          </cell>
          <cell r="K166" t="str">
            <v>890399047_FEMC_19360</v>
          </cell>
          <cell r="L166">
            <v>44254</v>
          </cell>
          <cell r="M166">
            <v>166200</v>
          </cell>
          <cell r="N166">
            <v>166200</v>
          </cell>
          <cell r="O166" t="str">
            <v>C)Glosas total pendiente por respuesta de IPS</v>
          </cell>
          <cell r="P166" t="str">
            <v>FACTURA DEVUELTA</v>
          </cell>
          <cell r="Q166">
            <v>0</v>
          </cell>
          <cell r="R166">
            <v>0</v>
          </cell>
          <cell r="S166">
            <v>0</v>
          </cell>
          <cell r="T166" t="str">
            <v>OK</v>
          </cell>
          <cell r="U166">
            <v>166200</v>
          </cell>
          <cell r="V166">
            <v>0</v>
          </cell>
          <cell r="W166">
            <v>0</v>
          </cell>
          <cell r="X166">
            <v>0</v>
          </cell>
          <cell r="Y166">
            <v>0</v>
          </cell>
          <cell r="Z166">
            <v>166200</v>
          </cell>
          <cell r="AA166">
            <v>0</v>
          </cell>
          <cell r="AB166">
            <v>0</v>
          </cell>
          <cell r="AC166">
            <v>166200</v>
          </cell>
          <cell r="AD166">
            <v>0</v>
          </cell>
          <cell r="AE166">
            <v>0</v>
          </cell>
        </row>
        <row r="167">
          <cell r="G167" t="str">
            <v>FEMC19371</v>
          </cell>
          <cell r="H167">
            <v>19371</v>
          </cell>
          <cell r="I167">
            <v>0</v>
          </cell>
          <cell r="J167" t="str">
            <v>FEMC_19371</v>
          </cell>
          <cell r="K167" t="str">
            <v>890399047_FEMC_19371</v>
          </cell>
          <cell r="L167">
            <v>44254</v>
          </cell>
          <cell r="M167">
            <v>40200</v>
          </cell>
          <cell r="N167">
            <v>40200</v>
          </cell>
          <cell r="O167" t="str">
            <v>C)Glosas total pendiente por respuesta de IPS</v>
          </cell>
          <cell r="P167" t="str">
            <v>FACTURA DEVUELTA</v>
          </cell>
          <cell r="Q167">
            <v>0</v>
          </cell>
          <cell r="R167">
            <v>0</v>
          </cell>
          <cell r="S167">
            <v>0</v>
          </cell>
          <cell r="T167" t="str">
            <v>OK</v>
          </cell>
          <cell r="U167">
            <v>40200</v>
          </cell>
          <cell r="V167">
            <v>0</v>
          </cell>
          <cell r="W167">
            <v>0</v>
          </cell>
          <cell r="X167">
            <v>0</v>
          </cell>
          <cell r="Y167">
            <v>0</v>
          </cell>
          <cell r="Z167">
            <v>40200</v>
          </cell>
          <cell r="AA167">
            <v>0</v>
          </cell>
          <cell r="AB167">
            <v>0</v>
          </cell>
          <cell r="AC167">
            <v>40200</v>
          </cell>
          <cell r="AD167">
            <v>0</v>
          </cell>
          <cell r="AE167">
            <v>0</v>
          </cell>
        </row>
        <row r="168">
          <cell r="G168" t="str">
            <v>FEMC19411</v>
          </cell>
          <cell r="H168">
            <v>19411</v>
          </cell>
          <cell r="I168">
            <v>0</v>
          </cell>
          <cell r="J168" t="str">
            <v>FEMC_19411</v>
          </cell>
          <cell r="K168" t="str">
            <v>890399047_FEMC_19411</v>
          </cell>
          <cell r="L168">
            <v>44254</v>
          </cell>
          <cell r="M168">
            <v>40200</v>
          </cell>
          <cell r="N168">
            <v>40200</v>
          </cell>
          <cell r="O168" t="str">
            <v>C)Glosas total pendiente por respuesta de IPS</v>
          </cell>
          <cell r="P168" t="str">
            <v>FACTURA DEVUELTA</v>
          </cell>
          <cell r="Q168">
            <v>0</v>
          </cell>
          <cell r="R168">
            <v>0</v>
          </cell>
          <cell r="S168">
            <v>0</v>
          </cell>
          <cell r="T168" t="str">
            <v>OK</v>
          </cell>
          <cell r="U168">
            <v>40200</v>
          </cell>
          <cell r="V168">
            <v>0</v>
          </cell>
          <cell r="W168">
            <v>0</v>
          </cell>
          <cell r="X168">
            <v>0</v>
          </cell>
          <cell r="Y168">
            <v>0</v>
          </cell>
          <cell r="Z168">
            <v>40200</v>
          </cell>
          <cell r="AA168">
            <v>0</v>
          </cell>
          <cell r="AB168">
            <v>0</v>
          </cell>
          <cell r="AC168">
            <v>40200</v>
          </cell>
          <cell r="AD168">
            <v>0</v>
          </cell>
          <cell r="AE168">
            <v>0</v>
          </cell>
        </row>
        <row r="169">
          <cell r="G169" t="str">
            <v>FEMC19417</v>
          </cell>
          <cell r="H169">
            <v>19417</v>
          </cell>
          <cell r="I169">
            <v>0</v>
          </cell>
          <cell r="J169" t="str">
            <v>FEMC_19417</v>
          </cell>
          <cell r="K169" t="str">
            <v>890399047_FEMC_19417</v>
          </cell>
          <cell r="L169">
            <v>44254</v>
          </cell>
          <cell r="M169">
            <v>151000</v>
          </cell>
          <cell r="N169">
            <v>151000</v>
          </cell>
          <cell r="O169" t="str">
            <v>C)Glosas total pendiente por respuesta de IPS</v>
          </cell>
          <cell r="P169" t="str">
            <v>FACTURA DEVUELTA</v>
          </cell>
          <cell r="Q169">
            <v>0</v>
          </cell>
          <cell r="R169">
            <v>0</v>
          </cell>
          <cell r="S169">
            <v>0</v>
          </cell>
          <cell r="T169" t="str">
            <v>OK</v>
          </cell>
          <cell r="U169">
            <v>151000</v>
          </cell>
          <cell r="V169">
            <v>0</v>
          </cell>
          <cell r="W169">
            <v>0</v>
          </cell>
          <cell r="X169">
            <v>0</v>
          </cell>
          <cell r="Y169">
            <v>0</v>
          </cell>
          <cell r="Z169">
            <v>151000</v>
          </cell>
          <cell r="AA169">
            <v>0</v>
          </cell>
          <cell r="AB169">
            <v>0</v>
          </cell>
          <cell r="AC169">
            <v>151000</v>
          </cell>
          <cell r="AD169">
            <v>0</v>
          </cell>
          <cell r="AE169">
            <v>0</v>
          </cell>
        </row>
        <row r="170">
          <cell r="G170" t="str">
            <v>FEMC19424</v>
          </cell>
          <cell r="H170">
            <v>19424</v>
          </cell>
          <cell r="I170">
            <v>0</v>
          </cell>
          <cell r="J170" t="str">
            <v>FEMC_19424</v>
          </cell>
          <cell r="K170" t="str">
            <v>890399047_FEMC_19424</v>
          </cell>
          <cell r="L170">
            <v>44254</v>
          </cell>
          <cell r="M170">
            <v>40200</v>
          </cell>
          <cell r="N170">
            <v>40200</v>
          </cell>
          <cell r="O170" t="str">
            <v>C)Glosas total pendiente por respuesta de IPS</v>
          </cell>
          <cell r="P170" t="str">
            <v>FACTURA DEVUELTA</v>
          </cell>
          <cell r="Q170">
            <v>0</v>
          </cell>
          <cell r="R170">
            <v>0</v>
          </cell>
          <cell r="S170">
            <v>0</v>
          </cell>
          <cell r="T170" t="str">
            <v>OK</v>
          </cell>
          <cell r="U170">
            <v>40200</v>
          </cell>
          <cell r="V170">
            <v>0</v>
          </cell>
          <cell r="W170">
            <v>0</v>
          </cell>
          <cell r="X170">
            <v>0</v>
          </cell>
          <cell r="Y170">
            <v>0</v>
          </cell>
          <cell r="Z170">
            <v>40200</v>
          </cell>
          <cell r="AA170">
            <v>0</v>
          </cell>
          <cell r="AB170">
            <v>0</v>
          </cell>
          <cell r="AC170">
            <v>40200</v>
          </cell>
          <cell r="AD170">
            <v>0</v>
          </cell>
          <cell r="AE170">
            <v>0</v>
          </cell>
        </row>
        <row r="171">
          <cell r="G171" t="str">
            <v>FEMC19455</v>
          </cell>
          <cell r="H171">
            <v>19455</v>
          </cell>
          <cell r="I171">
            <v>0</v>
          </cell>
          <cell r="J171" t="str">
            <v>FEMC_19455</v>
          </cell>
          <cell r="K171" t="str">
            <v>890399047_FEMC_19455</v>
          </cell>
          <cell r="L171">
            <v>44254</v>
          </cell>
          <cell r="M171">
            <v>40200</v>
          </cell>
          <cell r="N171">
            <v>40200</v>
          </cell>
          <cell r="O171" t="str">
            <v>C)Glosas total pendiente por respuesta de IPS</v>
          </cell>
          <cell r="P171" t="str">
            <v>FACTURA DEVUELTA</v>
          </cell>
          <cell r="Q171">
            <v>0</v>
          </cell>
          <cell r="R171">
            <v>0</v>
          </cell>
          <cell r="S171">
            <v>0</v>
          </cell>
          <cell r="T171" t="str">
            <v>OK</v>
          </cell>
          <cell r="U171">
            <v>40200</v>
          </cell>
          <cell r="V171">
            <v>0</v>
          </cell>
          <cell r="W171">
            <v>0</v>
          </cell>
          <cell r="X171">
            <v>0</v>
          </cell>
          <cell r="Y171">
            <v>0</v>
          </cell>
          <cell r="Z171">
            <v>40200</v>
          </cell>
          <cell r="AA171">
            <v>0</v>
          </cell>
          <cell r="AB171">
            <v>0</v>
          </cell>
          <cell r="AC171">
            <v>40200</v>
          </cell>
          <cell r="AD171">
            <v>0</v>
          </cell>
          <cell r="AE171">
            <v>0</v>
          </cell>
        </row>
        <row r="172">
          <cell r="G172" t="str">
            <v>FEMC19626</v>
          </cell>
          <cell r="H172">
            <v>19626</v>
          </cell>
          <cell r="I172">
            <v>0</v>
          </cell>
          <cell r="J172" t="str">
            <v>FEMC_19626</v>
          </cell>
          <cell r="K172" t="str">
            <v>890399047_FEMC_19626</v>
          </cell>
          <cell r="L172">
            <v>44254</v>
          </cell>
          <cell r="M172">
            <v>498582</v>
          </cell>
          <cell r="N172">
            <v>498582</v>
          </cell>
          <cell r="O172" t="str">
            <v>C)Glosas total pendiente por respuesta de IPS</v>
          </cell>
          <cell r="P172" t="str">
            <v>FACTURA DEVUELTA</v>
          </cell>
          <cell r="Q172">
            <v>0</v>
          </cell>
          <cell r="R172">
            <v>0</v>
          </cell>
          <cell r="S172">
            <v>0</v>
          </cell>
          <cell r="T172" t="str">
            <v>OK</v>
          </cell>
          <cell r="U172">
            <v>498582</v>
          </cell>
          <cell r="V172">
            <v>0</v>
          </cell>
          <cell r="W172">
            <v>0</v>
          </cell>
          <cell r="X172">
            <v>0</v>
          </cell>
          <cell r="Y172">
            <v>0</v>
          </cell>
          <cell r="Z172">
            <v>498582</v>
          </cell>
          <cell r="AA172">
            <v>0</v>
          </cell>
          <cell r="AB172">
            <v>0</v>
          </cell>
          <cell r="AC172">
            <v>498582</v>
          </cell>
          <cell r="AD172">
            <v>0</v>
          </cell>
          <cell r="AE172">
            <v>0</v>
          </cell>
        </row>
        <row r="173">
          <cell r="G173" t="str">
            <v>FEMC23985</v>
          </cell>
          <cell r="H173">
            <v>23985</v>
          </cell>
          <cell r="I173">
            <v>0</v>
          </cell>
          <cell r="J173" t="str">
            <v>FEMC_23985</v>
          </cell>
          <cell r="K173" t="str">
            <v>890399047_FEMC_23985</v>
          </cell>
          <cell r="L173">
            <v>44285</v>
          </cell>
          <cell r="M173">
            <v>722500</v>
          </cell>
          <cell r="N173">
            <v>722500</v>
          </cell>
          <cell r="O173" t="str">
            <v>C)Glosas total pendiente por respuesta de IPS</v>
          </cell>
          <cell r="P173" t="str">
            <v>FACTURA DEVUELTA</v>
          </cell>
          <cell r="Q173">
            <v>0</v>
          </cell>
          <cell r="R173">
            <v>0</v>
          </cell>
          <cell r="S173">
            <v>0</v>
          </cell>
          <cell r="T173" t="str">
            <v>OK</v>
          </cell>
          <cell r="U173">
            <v>722500</v>
          </cell>
          <cell r="V173">
            <v>0</v>
          </cell>
          <cell r="W173">
            <v>0</v>
          </cell>
          <cell r="X173">
            <v>0</v>
          </cell>
          <cell r="Y173">
            <v>0</v>
          </cell>
          <cell r="Z173">
            <v>722500</v>
          </cell>
          <cell r="AA173">
            <v>0</v>
          </cell>
          <cell r="AB173">
            <v>0</v>
          </cell>
          <cell r="AC173">
            <v>722500</v>
          </cell>
          <cell r="AD173">
            <v>0</v>
          </cell>
          <cell r="AE173">
            <v>0</v>
          </cell>
        </row>
        <row r="174">
          <cell r="G174" t="str">
            <v>FEMC23989</v>
          </cell>
          <cell r="H174">
            <v>23989</v>
          </cell>
          <cell r="I174">
            <v>0</v>
          </cell>
          <cell r="J174" t="str">
            <v>FEMC_23989</v>
          </cell>
          <cell r="K174" t="str">
            <v>890399047_FEMC_23989</v>
          </cell>
          <cell r="L174">
            <v>44285</v>
          </cell>
          <cell r="M174">
            <v>40200</v>
          </cell>
          <cell r="N174">
            <v>40200</v>
          </cell>
          <cell r="O174" t="str">
            <v>C)Glosas total pendiente por respuesta de IPS</v>
          </cell>
          <cell r="P174" t="str">
            <v>FACTURA DEVUELTA</v>
          </cell>
          <cell r="Q174">
            <v>0</v>
          </cell>
          <cell r="R174">
            <v>0</v>
          </cell>
          <cell r="S174">
            <v>0</v>
          </cell>
          <cell r="T174" t="str">
            <v>OK</v>
          </cell>
          <cell r="U174">
            <v>40200</v>
          </cell>
          <cell r="V174">
            <v>0</v>
          </cell>
          <cell r="W174">
            <v>0</v>
          </cell>
          <cell r="X174">
            <v>0</v>
          </cell>
          <cell r="Y174">
            <v>0</v>
          </cell>
          <cell r="Z174">
            <v>40200</v>
          </cell>
          <cell r="AA174">
            <v>0</v>
          </cell>
          <cell r="AB174">
            <v>0</v>
          </cell>
          <cell r="AC174">
            <v>40200</v>
          </cell>
          <cell r="AD174">
            <v>0</v>
          </cell>
          <cell r="AE174">
            <v>0</v>
          </cell>
        </row>
        <row r="175">
          <cell r="G175" t="str">
            <v>FEMC24001</v>
          </cell>
          <cell r="H175">
            <v>24001</v>
          </cell>
          <cell r="I175">
            <v>0</v>
          </cell>
          <cell r="J175" t="str">
            <v>FEMC_24001</v>
          </cell>
          <cell r="K175" t="str">
            <v>890399047_FEMC_24001</v>
          </cell>
          <cell r="L175">
            <v>44285</v>
          </cell>
          <cell r="M175">
            <v>40200</v>
          </cell>
          <cell r="N175">
            <v>40200</v>
          </cell>
          <cell r="O175" t="str">
            <v>C)Glosas total pendiente por respuesta de IPS</v>
          </cell>
          <cell r="P175" t="str">
            <v>FACTURA DEVUELTA</v>
          </cell>
          <cell r="Q175">
            <v>0</v>
          </cell>
          <cell r="R175">
            <v>0</v>
          </cell>
          <cell r="S175">
            <v>0</v>
          </cell>
          <cell r="T175" t="str">
            <v>OK</v>
          </cell>
          <cell r="U175">
            <v>40200</v>
          </cell>
          <cell r="V175">
            <v>0</v>
          </cell>
          <cell r="W175">
            <v>0</v>
          </cell>
          <cell r="X175">
            <v>0</v>
          </cell>
          <cell r="Y175">
            <v>0</v>
          </cell>
          <cell r="Z175">
            <v>40200</v>
          </cell>
          <cell r="AA175">
            <v>0</v>
          </cell>
          <cell r="AB175">
            <v>0</v>
          </cell>
          <cell r="AC175">
            <v>40200</v>
          </cell>
          <cell r="AD175">
            <v>0</v>
          </cell>
          <cell r="AE175">
            <v>0</v>
          </cell>
        </row>
        <row r="176">
          <cell r="G176" t="str">
            <v>FEMC24106</v>
          </cell>
          <cell r="H176">
            <v>24106</v>
          </cell>
          <cell r="I176">
            <v>0</v>
          </cell>
          <cell r="J176" t="str">
            <v>FEMC_24106</v>
          </cell>
          <cell r="K176" t="str">
            <v>890399047_FEMC_24106</v>
          </cell>
          <cell r="L176">
            <v>44286</v>
          </cell>
          <cell r="M176">
            <v>40200</v>
          </cell>
          <cell r="N176">
            <v>40200</v>
          </cell>
          <cell r="O176" t="str">
            <v>C)Glosas total pendiente por respuesta de IPS</v>
          </cell>
          <cell r="P176" t="str">
            <v>FACTURA DEVUELTA</v>
          </cell>
          <cell r="Q176">
            <v>0</v>
          </cell>
          <cell r="R176">
            <v>0</v>
          </cell>
          <cell r="S176">
            <v>0</v>
          </cell>
          <cell r="T176" t="str">
            <v>OK</v>
          </cell>
          <cell r="U176">
            <v>40200</v>
          </cell>
          <cell r="V176">
            <v>0</v>
          </cell>
          <cell r="W176">
            <v>0</v>
          </cell>
          <cell r="X176">
            <v>0</v>
          </cell>
          <cell r="Y176">
            <v>0</v>
          </cell>
          <cell r="Z176">
            <v>40200</v>
          </cell>
          <cell r="AA176">
            <v>0</v>
          </cell>
          <cell r="AB176">
            <v>0</v>
          </cell>
          <cell r="AC176">
            <v>40200</v>
          </cell>
          <cell r="AD176">
            <v>0</v>
          </cell>
          <cell r="AE176">
            <v>0</v>
          </cell>
        </row>
        <row r="177">
          <cell r="G177" t="str">
            <v>FEMC29020</v>
          </cell>
          <cell r="H177">
            <v>29020</v>
          </cell>
          <cell r="I177">
            <v>0</v>
          </cell>
          <cell r="J177" t="str">
            <v>FEMC_29020</v>
          </cell>
          <cell r="K177" t="str">
            <v>890399047_FEMC_29020</v>
          </cell>
          <cell r="L177">
            <v>44328</v>
          </cell>
          <cell r="M177">
            <v>200832</v>
          </cell>
          <cell r="N177">
            <v>200832</v>
          </cell>
          <cell r="O177" t="str">
            <v>C)Glosas total pendiente por respuesta de IPS</v>
          </cell>
          <cell r="P177" t="str">
            <v>FACTURA DEVUELTA</v>
          </cell>
          <cell r="Q177">
            <v>0</v>
          </cell>
          <cell r="R177">
            <v>0</v>
          </cell>
          <cell r="S177">
            <v>0</v>
          </cell>
          <cell r="T177" t="str">
            <v>OK</v>
          </cell>
          <cell r="U177">
            <v>200832</v>
          </cell>
          <cell r="V177">
            <v>0</v>
          </cell>
          <cell r="W177">
            <v>0</v>
          </cell>
          <cell r="X177">
            <v>0</v>
          </cell>
          <cell r="Y177">
            <v>0</v>
          </cell>
          <cell r="Z177">
            <v>200832</v>
          </cell>
          <cell r="AA177">
            <v>0</v>
          </cell>
          <cell r="AB177">
            <v>0</v>
          </cell>
          <cell r="AC177">
            <v>200832</v>
          </cell>
          <cell r="AD177">
            <v>0</v>
          </cell>
          <cell r="AE177">
            <v>0</v>
          </cell>
        </row>
        <row r="178">
          <cell r="G178" t="str">
            <v>FEMC29376</v>
          </cell>
          <cell r="H178">
            <v>29376</v>
          </cell>
          <cell r="I178">
            <v>0</v>
          </cell>
          <cell r="J178" t="str">
            <v>FEMC_29376</v>
          </cell>
          <cell r="K178" t="str">
            <v>890399047_FEMC_29376</v>
          </cell>
          <cell r="L178">
            <v>44333</v>
          </cell>
          <cell r="M178">
            <v>144000</v>
          </cell>
          <cell r="N178">
            <v>144000</v>
          </cell>
          <cell r="O178" t="str">
            <v>C)Glosas total pendiente por respuesta de IPS</v>
          </cell>
          <cell r="P178" t="str">
            <v>FACTURA DEVUELTA</v>
          </cell>
          <cell r="Q178">
            <v>0</v>
          </cell>
          <cell r="R178">
            <v>0</v>
          </cell>
          <cell r="S178">
            <v>0</v>
          </cell>
          <cell r="T178" t="str">
            <v>OK</v>
          </cell>
          <cell r="U178">
            <v>144000</v>
          </cell>
          <cell r="V178">
            <v>0</v>
          </cell>
          <cell r="W178">
            <v>0</v>
          </cell>
          <cell r="X178">
            <v>0</v>
          </cell>
          <cell r="Y178">
            <v>0</v>
          </cell>
          <cell r="Z178">
            <v>144000</v>
          </cell>
          <cell r="AA178">
            <v>0</v>
          </cell>
          <cell r="AB178">
            <v>0</v>
          </cell>
          <cell r="AC178">
            <v>144000</v>
          </cell>
          <cell r="AD178">
            <v>0</v>
          </cell>
          <cell r="AE178">
            <v>0</v>
          </cell>
        </row>
        <row r="179">
          <cell r="G179" t="str">
            <v>FEMC26191</v>
          </cell>
          <cell r="H179">
            <v>26191</v>
          </cell>
          <cell r="I179">
            <v>0</v>
          </cell>
          <cell r="J179" t="str">
            <v>FEMC_26191</v>
          </cell>
          <cell r="K179" t="str">
            <v>890399047_FEMC_26191</v>
          </cell>
          <cell r="L179">
            <v>44305</v>
          </cell>
          <cell r="M179">
            <v>120000</v>
          </cell>
          <cell r="N179">
            <v>120000</v>
          </cell>
          <cell r="O179" t="str">
            <v>C)Glosas total pendiente por respuesta de IPS</v>
          </cell>
          <cell r="P179" t="str">
            <v>FACTURA DEVUELTA</v>
          </cell>
          <cell r="Q179">
            <v>0</v>
          </cell>
          <cell r="R179">
            <v>0</v>
          </cell>
          <cell r="S179">
            <v>0</v>
          </cell>
          <cell r="T179" t="str">
            <v>OK</v>
          </cell>
          <cell r="U179">
            <v>120000</v>
          </cell>
          <cell r="V179">
            <v>0</v>
          </cell>
          <cell r="W179">
            <v>0</v>
          </cell>
          <cell r="X179">
            <v>0</v>
          </cell>
          <cell r="Y179">
            <v>0</v>
          </cell>
          <cell r="Z179">
            <v>120000</v>
          </cell>
          <cell r="AA179">
            <v>0</v>
          </cell>
          <cell r="AB179">
            <v>0</v>
          </cell>
          <cell r="AC179">
            <v>120000</v>
          </cell>
          <cell r="AD179">
            <v>0</v>
          </cell>
          <cell r="AE179">
            <v>0</v>
          </cell>
        </row>
        <row r="180">
          <cell r="G180" t="str">
            <v>FEMC28358</v>
          </cell>
          <cell r="H180">
            <v>28358</v>
          </cell>
          <cell r="I180">
            <v>0</v>
          </cell>
          <cell r="J180" t="str">
            <v>FEMC_28358</v>
          </cell>
          <cell r="K180" t="str">
            <v>890399047_FEMC_28358</v>
          </cell>
          <cell r="L180">
            <v>44316</v>
          </cell>
          <cell r="M180">
            <v>40200</v>
          </cell>
          <cell r="N180">
            <v>40200</v>
          </cell>
          <cell r="O180" t="str">
            <v>C)Glosas total pendiente por respuesta de IPS</v>
          </cell>
          <cell r="P180" t="str">
            <v>FACTURA DEVUELTA</v>
          </cell>
          <cell r="Q180">
            <v>0</v>
          </cell>
          <cell r="R180">
            <v>0</v>
          </cell>
          <cell r="S180">
            <v>0</v>
          </cell>
          <cell r="T180" t="str">
            <v>OK</v>
          </cell>
          <cell r="U180">
            <v>40200</v>
          </cell>
          <cell r="V180">
            <v>0</v>
          </cell>
          <cell r="W180">
            <v>0</v>
          </cell>
          <cell r="X180">
            <v>0</v>
          </cell>
          <cell r="Y180">
            <v>0</v>
          </cell>
          <cell r="Z180">
            <v>40200</v>
          </cell>
          <cell r="AA180">
            <v>0</v>
          </cell>
          <cell r="AB180">
            <v>0</v>
          </cell>
          <cell r="AC180">
            <v>40200</v>
          </cell>
          <cell r="AD180">
            <v>0</v>
          </cell>
          <cell r="AE180">
            <v>0</v>
          </cell>
        </row>
        <row r="181">
          <cell r="G181" t="str">
            <v>FEMC28368</v>
          </cell>
          <cell r="H181">
            <v>28368</v>
          </cell>
          <cell r="I181">
            <v>0</v>
          </cell>
          <cell r="J181" t="str">
            <v>FEMC_28368</v>
          </cell>
          <cell r="K181" t="str">
            <v>890399047_FEMC_28368</v>
          </cell>
          <cell r="L181">
            <v>44316</v>
          </cell>
          <cell r="M181">
            <v>40200</v>
          </cell>
          <cell r="N181">
            <v>40200</v>
          </cell>
          <cell r="O181" t="str">
            <v>C)Glosas total pendiente por respuesta de IPS</v>
          </cell>
          <cell r="P181" t="str">
            <v>FACTURA DEVUELTA</v>
          </cell>
          <cell r="Q181">
            <v>0</v>
          </cell>
          <cell r="R181">
            <v>0</v>
          </cell>
          <cell r="S181">
            <v>0</v>
          </cell>
          <cell r="T181" t="str">
            <v>OK</v>
          </cell>
          <cell r="U181">
            <v>40200</v>
          </cell>
          <cell r="V181">
            <v>0</v>
          </cell>
          <cell r="W181">
            <v>0</v>
          </cell>
          <cell r="X181">
            <v>0</v>
          </cell>
          <cell r="Y181">
            <v>0</v>
          </cell>
          <cell r="Z181">
            <v>40200</v>
          </cell>
          <cell r="AA181">
            <v>0</v>
          </cell>
          <cell r="AB181">
            <v>0</v>
          </cell>
          <cell r="AC181">
            <v>40200</v>
          </cell>
          <cell r="AD181">
            <v>0</v>
          </cell>
          <cell r="AE181">
            <v>0</v>
          </cell>
        </row>
        <row r="182">
          <cell r="G182" t="str">
            <v>FEMC28405</v>
          </cell>
          <cell r="H182">
            <v>28405</v>
          </cell>
          <cell r="I182">
            <v>0</v>
          </cell>
          <cell r="J182" t="str">
            <v>FEMC_28405</v>
          </cell>
          <cell r="K182" t="str">
            <v>890399047_FEMC_28405</v>
          </cell>
          <cell r="L182">
            <v>44316</v>
          </cell>
          <cell r="M182">
            <v>40200</v>
          </cell>
          <cell r="N182">
            <v>40200</v>
          </cell>
          <cell r="O182" t="str">
            <v>C)Glosas total pendiente por respuesta de IPS</v>
          </cell>
          <cell r="P182" t="str">
            <v>FACTURA DEVUELTA</v>
          </cell>
          <cell r="Q182">
            <v>0</v>
          </cell>
          <cell r="R182">
            <v>0</v>
          </cell>
          <cell r="S182">
            <v>0</v>
          </cell>
          <cell r="T182" t="str">
            <v>OK</v>
          </cell>
          <cell r="U182">
            <v>40200</v>
          </cell>
          <cell r="V182">
            <v>0</v>
          </cell>
          <cell r="W182">
            <v>0</v>
          </cell>
          <cell r="X182">
            <v>0</v>
          </cell>
          <cell r="Y182">
            <v>0</v>
          </cell>
          <cell r="Z182">
            <v>40200</v>
          </cell>
          <cell r="AA182">
            <v>0</v>
          </cell>
          <cell r="AB182">
            <v>0</v>
          </cell>
          <cell r="AC182">
            <v>40200</v>
          </cell>
          <cell r="AD182">
            <v>0</v>
          </cell>
          <cell r="AE182">
            <v>0</v>
          </cell>
        </row>
        <row r="183">
          <cell r="G183" t="str">
            <v>FEMC28561</v>
          </cell>
          <cell r="H183">
            <v>28561</v>
          </cell>
          <cell r="I183">
            <v>0</v>
          </cell>
          <cell r="J183" t="str">
            <v>FEMC_28561</v>
          </cell>
          <cell r="K183" t="str">
            <v>890399047_FEMC_28561</v>
          </cell>
          <cell r="L183">
            <v>44319</v>
          </cell>
          <cell r="M183">
            <v>197332</v>
          </cell>
          <cell r="N183">
            <v>197332</v>
          </cell>
          <cell r="O183" t="str">
            <v>C)Glosas total pendiente por respuesta de IPS</v>
          </cell>
          <cell r="P183" t="str">
            <v>FACTURA DEVUELTA</v>
          </cell>
          <cell r="Q183">
            <v>0</v>
          </cell>
          <cell r="R183">
            <v>0</v>
          </cell>
          <cell r="S183">
            <v>0</v>
          </cell>
          <cell r="T183" t="str">
            <v>OK</v>
          </cell>
          <cell r="U183">
            <v>197332</v>
          </cell>
          <cell r="V183">
            <v>0</v>
          </cell>
          <cell r="W183">
            <v>0</v>
          </cell>
          <cell r="X183">
            <v>0</v>
          </cell>
          <cell r="Y183">
            <v>0</v>
          </cell>
          <cell r="Z183">
            <v>197332</v>
          </cell>
          <cell r="AA183">
            <v>0</v>
          </cell>
          <cell r="AB183">
            <v>0</v>
          </cell>
          <cell r="AC183">
            <v>197332</v>
          </cell>
          <cell r="AD183">
            <v>0</v>
          </cell>
          <cell r="AE183">
            <v>0</v>
          </cell>
        </row>
        <row r="184">
          <cell r="G184" t="str">
            <v>FVM296087</v>
          </cell>
          <cell r="H184">
            <v>296087</v>
          </cell>
          <cell r="I184">
            <v>0</v>
          </cell>
          <cell r="J184" t="str">
            <v>FVM_296087</v>
          </cell>
          <cell r="K184" t="str">
            <v>890399047_FVM_296087</v>
          </cell>
          <cell r="L184">
            <v>44066</v>
          </cell>
          <cell r="M184">
            <v>852600</v>
          </cell>
          <cell r="N184">
            <v>852600</v>
          </cell>
          <cell r="O184" t="str">
            <v>C)Glosas total pendiente por respuesta de IPS</v>
          </cell>
          <cell r="P184" t="str">
            <v>FACTURA DEVUELTA</v>
          </cell>
          <cell r="Q184">
            <v>0</v>
          </cell>
          <cell r="R184">
            <v>0</v>
          </cell>
          <cell r="S184">
            <v>0</v>
          </cell>
          <cell r="T184" t="str">
            <v>OK</v>
          </cell>
          <cell r="U184">
            <v>852600</v>
          </cell>
          <cell r="V184">
            <v>0</v>
          </cell>
          <cell r="W184">
            <v>0</v>
          </cell>
          <cell r="X184">
            <v>0</v>
          </cell>
          <cell r="Y184">
            <v>0</v>
          </cell>
          <cell r="Z184">
            <v>852600</v>
          </cell>
          <cell r="AA184">
            <v>0</v>
          </cell>
          <cell r="AB184">
            <v>0</v>
          </cell>
          <cell r="AC184">
            <v>852600</v>
          </cell>
          <cell r="AD184">
            <v>0</v>
          </cell>
          <cell r="AE184">
            <v>0</v>
          </cell>
        </row>
        <row r="185">
          <cell r="G185" t="str">
            <v>FEMC13904</v>
          </cell>
          <cell r="H185">
            <v>13904</v>
          </cell>
          <cell r="I185">
            <v>0</v>
          </cell>
          <cell r="J185" t="str">
            <v>FEMC_13904</v>
          </cell>
          <cell r="K185" t="str">
            <v>890399047_FEMC_13904</v>
          </cell>
          <cell r="L185">
            <v>44217</v>
          </cell>
          <cell r="M185">
            <v>14354814</v>
          </cell>
          <cell r="N185">
            <v>14354814</v>
          </cell>
          <cell r="O185" t="str">
            <v>C)Glosas total pendiente por respuesta de IPS</v>
          </cell>
          <cell r="P185" t="str">
            <v>FACTURA DEVUELTA</v>
          </cell>
          <cell r="Q185">
            <v>0</v>
          </cell>
          <cell r="R185">
            <v>0</v>
          </cell>
          <cell r="S185">
            <v>0</v>
          </cell>
          <cell r="T185" t="str">
            <v>OK</v>
          </cell>
          <cell r="U185">
            <v>14354814</v>
          </cell>
          <cell r="V185">
            <v>0</v>
          </cell>
          <cell r="W185">
            <v>0</v>
          </cell>
          <cell r="X185">
            <v>0</v>
          </cell>
          <cell r="Y185">
            <v>0</v>
          </cell>
          <cell r="Z185">
            <v>14354814</v>
          </cell>
          <cell r="AA185">
            <v>0</v>
          </cell>
          <cell r="AB185">
            <v>0</v>
          </cell>
          <cell r="AC185">
            <v>14354814</v>
          </cell>
          <cell r="AD185">
            <v>0</v>
          </cell>
          <cell r="AE185">
            <v>0</v>
          </cell>
        </row>
        <row r="186">
          <cell r="G186" t="str">
            <v>FEMC14177</v>
          </cell>
          <cell r="H186">
            <v>14177</v>
          </cell>
          <cell r="I186">
            <v>0</v>
          </cell>
          <cell r="J186" t="str">
            <v>FEMC_14177</v>
          </cell>
          <cell r="K186" t="str">
            <v>890399047_FEMC_14177</v>
          </cell>
          <cell r="L186">
            <v>44219</v>
          </cell>
          <cell r="M186">
            <v>1141500</v>
          </cell>
          <cell r="N186">
            <v>1141500</v>
          </cell>
          <cell r="O186" t="str">
            <v>C)Glosas total pendiente por respuesta de IPS</v>
          </cell>
          <cell r="P186" t="str">
            <v>FACTURA DEVUELTA</v>
          </cell>
          <cell r="Q186">
            <v>0</v>
          </cell>
          <cell r="R186">
            <v>0</v>
          </cell>
          <cell r="S186">
            <v>0</v>
          </cell>
          <cell r="T186" t="str">
            <v>OK</v>
          </cell>
          <cell r="U186">
            <v>1141500</v>
          </cell>
          <cell r="V186">
            <v>0</v>
          </cell>
          <cell r="W186">
            <v>0</v>
          </cell>
          <cell r="X186">
            <v>0</v>
          </cell>
          <cell r="Y186">
            <v>0</v>
          </cell>
          <cell r="Z186">
            <v>1141500</v>
          </cell>
          <cell r="AA186">
            <v>0</v>
          </cell>
          <cell r="AB186">
            <v>0</v>
          </cell>
          <cell r="AC186">
            <v>1141500</v>
          </cell>
          <cell r="AD186">
            <v>0</v>
          </cell>
          <cell r="AE186">
            <v>0</v>
          </cell>
        </row>
        <row r="187">
          <cell r="G187" t="str">
            <v>FEMC14889</v>
          </cell>
          <cell r="H187">
            <v>14889</v>
          </cell>
          <cell r="I187">
            <v>0</v>
          </cell>
          <cell r="J187" t="str">
            <v>FEMC_14889</v>
          </cell>
          <cell r="K187" t="str">
            <v>890399047_FEMC_14889</v>
          </cell>
          <cell r="L187">
            <v>44225</v>
          </cell>
          <cell r="M187">
            <v>885300</v>
          </cell>
          <cell r="N187">
            <v>885300</v>
          </cell>
          <cell r="O187" t="str">
            <v>C)Glosas total pendiente por respuesta de IPS</v>
          </cell>
          <cell r="P187" t="str">
            <v>FACTURA DEVUELTA</v>
          </cell>
          <cell r="Q187">
            <v>0</v>
          </cell>
          <cell r="R187">
            <v>0</v>
          </cell>
          <cell r="S187">
            <v>0</v>
          </cell>
          <cell r="T187" t="str">
            <v>OK</v>
          </cell>
          <cell r="U187">
            <v>885300</v>
          </cell>
          <cell r="V187">
            <v>0</v>
          </cell>
          <cell r="W187">
            <v>0</v>
          </cell>
          <cell r="X187">
            <v>0</v>
          </cell>
          <cell r="Y187">
            <v>0</v>
          </cell>
          <cell r="Z187">
            <v>885300</v>
          </cell>
          <cell r="AA187">
            <v>0</v>
          </cell>
          <cell r="AB187">
            <v>0</v>
          </cell>
          <cell r="AC187">
            <v>885300</v>
          </cell>
          <cell r="AD187">
            <v>0</v>
          </cell>
          <cell r="AE187">
            <v>0</v>
          </cell>
        </row>
        <row r="188">
          <cell r="G188" t="str">
            <v>FEMC14892</v>
          </cell>
          <cell r="H188">
            <v>14892</v>
          </cell>
          <cell r="I188">
            <v>0</v>
          </cell>
          <cell r="J188" t="str">
            <v>FEMC_14892</v>
          </cell>
          <cell r="K188" t="str">
            <v>890399047_FEMC_14892</v>
          </cell>
          <cell r="L188">
            <v>44225</v>
          </cell>
          <cell r="M188">
            <v>40200</v>
          </cell>
          <cell r="N188">
            <v>40200</v>
          </cell>
          <cell r="O188" t="str">
            <v>C)Glosas total pendiente por respuesta de IPS</v>
          </cell>
          <cell r="P188" t="str">
            <v>FACTURA DEVUELTA</v>
          </cell>
          <cell r="Q188">
            <v>0</v>
          </cell>
          <cell r="R188">
            <v>0</v>
          </cell>
          <cell r="S188">
            <v>0</v>
          </cell>
          <cell r="T188" t="str">
            <v>OK</v>
          </cell>
          <cell r="U188">
            <v>40200</v>
          </cell>
          <cell r="V188">
            <v>0</v>
          </cell>
          <cell r="W188">
            <v>0</v>
          </cell>
          <cell r="X188">
            <v>0</v>
          </cell>
          <cell r="Y188">
            <v>0</v>
          </cell>
          <cell r="Z188">
            <v>40200</v>
          </cell>
          <cell r="AA188">
            <v>0</v>
          </cell>
          <cell r="AB188">
            <v>0</v>
          </cell>
          <cell r="AC188">
            <v>40200</v>
          </cell>
          <cell r="AD188">
            <v>0</v>
          </cell>
          <cell r="AE188">
            <v>0</v>
          </cell>
        </row>
        <row r="189">
          <cell r="G189" t="str">
            <v>FEMC14900</v>
          </cell>
          <cell r="H189">
            <v>14900</v>
          </cell>
          <cell r="I189">
            <v>0</v>
          </cell>
          <cell r="J189" t="str">
            <v>FEMC_14900</v>
          </cell>
          <cell r="K189" t="str">
            <v>890399047_FEMC_14900</v>
          </cell>
          <cell r="L189">
            <v>44225</v>
          </cell>
          <cell r="M189">
            <v>815800</v>
          </cell>
          <cell r="N189">
            <v>815800</v>
          </cell>
          <cell r="O189" t="str">
            <v>C)Glosas total pendiente por respuesta de IPS</v>
          </cell>
          <cell r="P189" t="str">
            <v>FACTURA DEVUELTA</v>
          </cell>
          <cell r="Q189">
            <v>0</v>
          </cell>
          <cell r="R189">
            <v>0</v>
          </cell>
          <cell r="S189">
            <v>0</v>
          </cell>
          <cell r="T189" t="str">
            <v>OK</v>
          </cell>
          <cell r="U189">
            <v>815800</v>
          </cell>
          <cell r="V189">
            <v>0</v>
          </cell>
          <cell r="W189">
            <v>0</v>
          </cell>
          <cell r="X189">
            <v>0</v>
          </cell>
          <cell r="Y189">
            <v>0</v>
          </cell>
          <cell r="Z189">
            <v>815800</v>
          </cell>
          <cell r="AA189">
            <v>0</v>
          </cell>
          <cell r="AB189">
            <v>0</v>
          </cell>
          <cell r="AC189">
            <v>815800</v>
          </cell>
          <cell r="AD189">
            <v>0</v>
          </cell>
          <cell r="AE189">
            <v>0</v>
          </cell>
        </row>
        <row r="190">
          <cell r="G190" t="str">
            <v>FEMC14901</v>
          </cell>
          <cell r="H190">
            <v>14901</v>
          </cell>
          <cell r="I190">
            <v>0</v>
          </cell>
          <cell r="J190" t="str">
            <v>FEMC_14901</v>
          </cell>
          <cell r="K190" t="str">
            <v>890399047_FEMC_14901</v>
          </cell>
          <cell r="L190">
            <v>44225</v>
          </cell>
          <cell r="M190">
            <v>40200</v>
          </cell>
          <cell r="N190">
            <v>40200</v>
          </cell>
          <cell r="O190" t="str">
            <v>C)Glosas total pendiente por respuesta de IPS</v>
          </cell>
          <cell r="P190" t="str">
            <v>FACTURA DEVUELTA</v>
          </cell>
          <cell r="Q190">
            <v>0</v>
          </cell>
          <cell r="R190">
            <v>0</v>
          </cell>
          <cell r="S190">
            <v>0</v>
          </cell>
          <cell r="T190" t="str">
            <v>OK</v>
          </cell>
          <cell r="U190">
            <v>40200</v>
          </cell>
          <cell r="V190">
            <v>0</v>
          </cell>
          <cell r="W190">
            <v>0</v>
          </cell>
          <cell r="X190">
            <v>0</v>
          </cell>
          <cell r="Y190">
            <v>0</v>
          </cell>
          <cell r="Z190">
            <v>40200</v>
          </cell>
          <cell r="AA190">
            <v>0</v>
          </cell>
          <cell r="AB190">
            <v>0</v>
          </cell>
          <cell r="AC190">
            <v>40200</v>
          </cell>
          <cell r="AD190">
            <v>0</v>
          </cell>
          <cell r="AE190">
            <v>0</v>
          </cell>
        </row>
        <row r="191">
          <cell r="G191" t="str">
            <v>FEMC14910</v>
          </cell>
          <cell r="H191">
            <v>14910</v>
          </cell>
          <cell r="I191">
            <v>0</v>
          </cell>
          <cell r="J191" t="str">
            <v>FEMC_14910</v>
          </cell>
          <cell r="K191" t="str">
            <v>890399047_FEMC_14910</v>
          </cell>
          <cell r="L191">
            <v>44225</v>
          </cell>
          <cell r="M191">
            <v>611700</v>
          </cell>
          <cell r="N191">
            <v>611700</v>
          </cell>
          <cell r="O191" t="str">
            <v>C)Glosas total pendiente por respuesta de IPS</v>
          </cell>
          <cell r="P191" t="str">
            <v>FACTURA DEVUELTA</v>
          </cell>
          <cell r="Q191">
            <v>0</v>
          </cell>
          <cell r="R191">
            <v>0</v>
          </cell>
          <cell r="S191">
            <v>0</v>
          </cell>
          <cell r="T191" t="str">
            <v>OK</v>
          </cell>
          <cell r="U191">
            <v>611700</v>
          </cell>
          <cell r="V191">
            <v>0</v>
          </cell>
          <cell r="W191">
            <v>0</v>
          </cell>
          <cell r="X191">
            <v>0</v>
          </cell>
          <cell r="Y191">
            <v>0</v>
          </cell>
          <cell r="Z191">
            <v>611700</v>
          </cell>
          <cell r="AA191">
            <v>0</v>
          </cell>
          <cell r="AB191">
            <v>0</v>
          </cell>
          <cell r="AC191">
            <v>611700</v>
          </cell>
          <cell r="AD191">
            <v>0</v>
          </cell>
          <cell r="AE191">
            <v>0</v>
          </cell>
        </row>
        <row r="192">
          <cell r="G192" t="str">
            <v>FEMC14913</v>
          </cell>
          <cell r="H192">
            <v>14913</v>
          </cell>
          <cell r="I192">
            <v>0</v>
          </cell>
          <cell r="J192" t="str">
            <v>FEMC_14913</v>
          </cell>
          <cell r="K192" t="str">
            <v>890399047_FEMC_14913</v>
          </cell>
          <cell r="L192">
            <v>44225</v>
          </cell>
          <cell r="M192">
            <v>611700</v>
          </cell>
          <cell r="N192">
            <v>611700</v>
          </cell>
          <cell r="O192" t="str">
            <v>C)Glosas total pendiente por respuesta de IPS</v>
          </cell>
          <cell r="P192" t="str">
            <v>FACTURA DEVUELTA</v>
          </cell>
          <cell r="Q192">
            <v>0</v>
          </cell>
          <cell r="R192">
            <v>0</v>
          </cell>
          <cell r="S192">
            <v>0</v>
          </cell>
          <cell r="T192" t="str">
            <v>OK</v>
          </cell>
          <cell r="U192">
            <v>611700</v>
          </cell>
          <cell r="V192">
            <v>0</v>
          </cell>
          <cell r="W192">
            <v>0</v>
          </cell>
          <cell r="X192">
            <v>0</v>
          </cell>
          <cell r="Y192">
            <v>0</v>
          </cell>
          <cell r="Z192">
            <v>611700</v>
          </cell>
          <cell r="AA192">
            <v>0</v>
          </cell>
          <cell r="AB192">
            <v>0</v>
          </cell>
          <cell r="AC192">
            <v>611700</v>
          </cell>
          <cell r="AD192">
            <v>0</v>
          </cell>
          <cell r="AE192">
            <v>0</v>
          </cell>
        </row>
        <row r="193">
          <cell r="G193" t="str">
            <v>FEMC14937</v>
          </cell>
          <cell r="H193">
            <v>14937</v>
          </cell>
          <cell r="I193">
            <v>0</v>
          </cell>
          <cell r="J193" t="str">
            <v>FEMC_14937</v>
          </cell>
          <cell r="K193" t="str">
            <v>890399047_FEMC_14937</v>
          </cell>
          <cell r="L193">
            <v>44225</v>
          </cell>
          <cell r="M193">
            <v>7716200</v>
          </cell>
          <cell r="N193">
            <v>7716200</v>
          </cell>
          <cell r="O193" t="str">
            <v>C)Glosas total pendiente por respuesta de IPS</v>
          </cell>
          <cell r="P193" t="str">
            <v>FACTURA DEVUELTA</v>
          </cell>
          <cell r="Q193">
            <v>0</v>
          </cell>
          <cell r="R193">
            <v>0</v>
          </cell>
          <cell r="S193">
            <v>0</v>
          </cell>
          <cell r="T193" t="str">
            <v>OK</v>
          </cell>
          <cell r="U193">
            <v>7716200</v>
          </cell>
          <cell r="V193">
            <v>0</v>
          </cell>
          <cell r="W193">
            <v>0</v>
          </cell>
          <cell r="X193">
            <v>0</v>
          </cell>
          <cell r="Y193">
            <v>0</v>
          </cell>
          <cell r="Z193">
            <v>7716200</v>
          </cell>
          <cell r="AA193">
            <v>0</v>
          </cell>
          <cell r="AB193">
            <v>0</v>
          </cell>
          <cell r="AC193">
            <v>7716200</v>
          </cell>
          <cell r="AD193">
            <v>0</v>
          </cell>
          <cell r="AE193">
            <v>0</v>
          </cell>
        </row>
        <row r="194">
          <cell r="G194" t="str">
            <v>FEMC14969</v>
          </cell>
          <cell r="H194">
            <v>14969</v>
          </cell>
          <cell r="I194">
            <v>0</v>
          </cell>
          <cell r="J194" t="str">
            <v>FEMC_14969</v>
          </cell>
          <cell r="K194" t="str">
            <v>890399047_FEMC_14969</v>
          </cell>
          <cell r="L194">
            <v>44225</v>
          </cell>
          <cell r="M194">
            <v>1269700</v>
          </cell>
          <cell r="N194">
            <v>1269700</v>
          </cell>
          <cell r="O194" t="str">
            <v>C)Glosas total pendiente por respuesta de IPS</v>
          </cell>
          <cell r="P194" t="str">
            <v>FACTURA DEVUELTA</v>
          </cell>
          <cell r="Q194">
            <v>0</v>
          </cell>
          <cell r="R194">
            <v>0</v>
          </cell>
          <cell r="S194">
            <v>0</v>
          </cell>
          <cell r="T194" t="str">
            <v>OK</v>
          </cell>
          <cell r="U194">
            <v>1269700</v>
          </cell>
          <cell r="V194">
            <v>0</v>
          </cell>
          <cell r="W194">
            <v>0</v>
          </cell>
          <cell r="X194">
            <v>0</v>
          </cell>
          <cell r="Y194">
            <v>0</v>
          </cell>
          <cell r="Z194">
            <v>1269700</v>
          </cell>
          <cell r="AA194">
            <v>0</v>
          </cell>
          <cell r="AB194">
            <v>0</v>
          </cell>
          <cell r="AC194">
            <v>1269700</v>
          </cell>
          <cell r="AD194">
            <v>0</v>
          </cell>
          <cell r="AE194">
            <v>0</v>
          </cell>
        </row>
        <row r="195">
          <cell r="G195" t="str">
            <v>FEMC34089</v>
          </cell>
          <cell r="H195">
            <v>34089</v>
          </cell>
          <cell r="I195">
            <v>0</v>
          </cell>
          <cell r="J195" t="str">
            <v>FEMC_34089</v>
          </cell>
          <cell r="K195" t="str">
            <v>890399047_FEMC_34089</v>
          </cell>
          <cell r="L195">
            <v>44377</v>
          </cell>
          <cell r="M195">
            <v>40200</v>
          </cell>
          <cell r="N195">
            <v>40200</v>
          </cell>
          <cell r="O195" t="str">
            <v>C)Glosas total pendiente por respuesta de IPS</v>
          </cell>
          <cell r="P195" t="str">
            <v>FACTURA DEVUELTA</v>
          </cell>
          <cell r="Q195">
            <v>0</v>
          </cell>
          <cell r="R195">
            <v>0</v>
          </cell>
          <cell r="S195">
            <v>0</v>
          </cell>
          <cell r="T195" t="str">
            <v>OK</v>
          </cell>
          <cell r="U195">
            <v>40200</v>
          </cell>
          <cell r="V195">
            <v>0</v>
          </cell>
          <cell r="W195">
            <v>0</v>
          </cell>
          <cell r="X195">
            <v>0</v>
          </cell>
          <cell r="Y195">
            <v>0</v>
          </cell>
          <cell r="Z195">
            <v>40200</v>
          </cell>
          <cell r="AA195">
            <v>0</v>
          </cell>
          <cell r="AB195">
            <v>0</v>
          </cell>
          <cell r="AC195">
            <v>40200</v>
          </cell>
          <cell r="AD195">
            <v>0</v>
          </cell>
          <cell r="AE195">
            <v>0</v>
          </cell>
        </row>
        <row r="196">
          <cell r="G196" t="str">
            <v>FEMC34189</v>
          </cell>
          <cell r="H196">
            <v>34189</v>
          </cell>
          <cell r="I196">
            <v>0</v>
          </cell>
          <cell r="J196" t="str">
            <v>FEMC_34189</v>
          </cell>
          <cell r="K196" t="str">
            <v>890399047_FEMC_34189</v>
          </cell>
          <cell r="L196">
            <v>44377</v>
          </cell>
          <cell r="M196">
            <v>40200</v>
          </cell>
          <cell r="N196">
            <v>40200</v>
          </cell>
          <cell r="O196" t="str">
            <v>C)Glosas total pendiente por respuesta de IPS</v>
          </cell>
          <cell r="P196" t="str">
            <v>FACTURA DEVUELTA</v>
          </cell>
          <cell r="Q196">
            <v>0</v>
          </cell>
          <cell r="R196">
            <v>0</v>
          </cell>
          <cell r="S196">
            <v>0</v>
          </cell>
          <cell r="T196" t="str">
            <v>OK</v>
          </cell>
          <cell r="U196">
            <v>40200</v>
          </cell>
          <cell r="V196">
            <v>0</v>
          </cell>
          <cell r="W196">
            <v>0</v>
          </cell>
          <cell r="X196">
            <v>0</v>
          </cell>
          <cell r="Y196">
            <v>0</v>
          </cell>
          <cell r="Z196">
            <v>40200</v>
          </cell>
          <cell r="AA196">
            <v>0</v>
          </cell>
          <cell r="AB196">
            <v>0</v>
          </cell>
          <cell r="AC196">
            <v>40200</v>
          </cell>
          <cell r="AD196">
            <v>0</v>
          </cell>
          <cell r="AE196">
            <v>0</v>
          </cell>
        </row>
        <row r="197">
          <cell r="G197" t="str">
            <v>FEMC30873</v>
          </cell>
          <cell r="H197">
            <v>30873</v>
          </cell>
          <cell r="I197">
            <v>0</v>
          </cell>
          <cell r="J197" t="str">
            <v>FEMC_30873</v>
          </cell>
          <cell r="K197" t="str">
            <v>890399047_FEMC_30873</v>
          </cell>
          <cell r="L197">
            <v>44347</v>
          </cell>
          <cell r="M197">
            <v>40200</v>
          </cell>
          <cell r="N197">
            <v>40200</v>
          </cell>
          <cell r="O197" t="str">
            <v>C)Glosas total pendiente por respuesta de IPS</v>
          </cell>
          <cell r="P197" t="str">
            <v>FACTURA DEVUELTA</v>
          </cell>
          <cell r="Q197">
            <v>0</v>
          </cell>
          <cell r="R197">
            <v>0</v>
          </cell>
          <cell r="S197">
            <v>0</v>
          </cell>
          <cell r="T197" t="str">
            <v>OK</v>
          </cell>
          <cell r="U197">
            <v>40200</v>
          </cell>
          <cell r="V197">
            <v>0</v>
          </cell>
          <cell r="W197">
            <v>0</v>
          </cell>
          <cell r="X197">
            <v>0</v>
          </cell>
          <cell r="Y197">
            <v>0</v>
          </cell>
          <cell r="Z197">
            <v>40200</v>
          </cell>
          <cell r="AA197">
            <v>0</v>
          </cell>
          <cell r="AB197">
            <v>0</v>
          </cell>
          <cell r="AC197">
            <v>40200</v>
          </cell>
          <cell r="AD197">
            <v>0</v>
          </cell>
          <cell r="AE197">
            <v>0</v>
          </cell>
        </row>
        <row r="198">
          <cell r="G198" t="str">
            <v>FEMC30882</v>
          </cell>
          <cell r="H198">
            <v>30882</v>
          </cell>
          <cell r="I198">
            <v>0</v>
          </cell>
          <cell r="J198" t="str">
            <v>FEMC_30882</v>
          </cell>
          <cell r="K198" t="str">
            <v>890399047_FEMC_30882</v>
          </cell>
          <cell r="L198">
            <v>44347</v>
          </cell>
          <cell r="M198">
            <v>40200</v>
          </cell>
          <cell r="N198">
            <v>40200</v>
          </cell>
          <cell r="O198" t="str">
            <v>C)Glosas total pendiente por respuesta de IPS</v>
          </cell>
          <cell r="P198" t="str">
            <v>FACTURA DEVUELTA</v>
          </cell>
          <cell r="Q198">
            <v>0</v>
          </cell>
          <cell r="R198">
            <v>0</v>
          </cell>
          <cell r="S198">
            <v>0</v>
          </cell>
          <cell r="T198" t="str">
            <v>OK</v>
          </cell>
          <cell r="U198">
            <v>40200</v>
          </cell>
          <cell r="V198">
            <v>0</v>
          </cell>
          <cell r="W198">
            <v>0</v>
          </cell>
          <cell r="X198">
            <v>0</v>
          </cell>
          <cell r="Y198">
            <v>0</v>
          </cell>
          <cell r="Z198">
            <v>40200</v>
          </cell>
          <cell r="AA198">
            <v>0</v>
          </cell>
          <cell r="AB198">
            <v>0</v>
          </cell>
          <cell r="AC198">
            <v>40200</v>
          </cell>
          <cell r="AD198">
            <v>0</v>
          </cell>
          <cell r="AE198">
            <v>0</v>
          </cell>
        </row>
        <row r="199">
          <cell r="G199" t="str">
            <v>FEMC36993</v>
          </cell>
          <cell r="H199">
            <v>36993</v>
          </cell>
          <cell r="I199">
            <v>0</v>
          </cell>
          <cell r="J199" t="str">
            <v>FEMC_36993</v>
          </cell>
          <cell r="K199" t="str">
            <v>890399047_FEMC_36993</v>
          </cell>
          <cell r="L199">
            <v>44406</v>
          </cell>
          <cell r="M199">
            <v>40200</v>
          </cell>
          <cell r="N199">
            <v>40200</v>
          </cell>
          <cell r="O199" t="str">
            <v>C)Glosas total pendiente por respuesta de IPS</v>
          </cell>
          <cell r="P199" t="str">
            <v>FACTURA DEVUELTA</v>
          </cell>
          <cell r="Q199">
            <v>0</v>
          </cell>
          <cell r="R199">
            <v>0</v>
          </cell>
          <cell r="S199">
            <v>0</v>
          </cell>
          <cell r="T199" t="str">
            <v>OK</v>
          </cell>
          <cell r="U199">
            <v>40200</v>
          </cell>
          <cell r="V199">
            <v>0</v>
          </cell>
          <cell r="W199">
            <v>0</v>
          </cell>
          <cell r="X199">
            <v>0</v>
          </cell>
          <cell r="Y199">
            <v>0</v>
          </cell>
          <cell r="Z199">
            <v>40200</v>
          </cell>
          <cell r="AA199">
            <v>0</v>
          </cell>
          <cell r="AB199">
            <v>0</v>
          </cell>
          <cell r="AC199">
            <v>40200</v>
          </cell>
          <cell r="AD199">
            <v>0</v>
          </cell>
          <cell r="AE199">
            <v>0</v>
          </cell>
        </row>
        <row r="200">
          <cell r="G200" t="str">
            <v>FEMC36994</v>
          </cell>
          <cell r="H200">
            <v>36994</v>
          </cell>
          <cell r="I200">
            <v>0</v>
          </cell>
          <cell r="J200" t="str">
            <v>FEMC_36994</v>
          </cell>
          <cell r="K200" t="str">
            <v>890399047_FEMC_36994</v>
          </cell>
          <cell r="L200">
            <v>44406</v>
          </cell>
          <cell r="M200">
            <v>40200</v>
          </cell>
          <cell r="N200">
            <v>40200</v>
          </cell>
          <cell r="O200" t="str">
            <v>C)Glosas total pendiente por respuesta de IPS</v>
          </cell>
          <cell r="P200" t="str">
            <v>FACTURA DEVUELTA</v>
          </cell>
          <cell r="Q200">
            <v>0</v>
          </cell>
          <cell r="R200">
            <v>0</v>
          </cell>
          <cell r="S200">
            <v>0</v>
          </cell>
          <cell r="T200" t="str">
            <v>OK</v>
          </cell>
          <cell r="U200">
            <v>40200</v>
          </cell>
          <cell r="V200">
            <v>0</v>
          </cell>
          <cell r="W200">
            <v>0</v>
          </cell>
          <cell r="X200">
            <v>0</v>
          </cell>
          <cell r="Y200">
            <v>0</v>
          </cell>
          <cell r="Z200">
            <v>40200</v>
          </cell>
          <cell r="AA200">
            <v>0</v>
          </cell>
          <cell r="AB200">
            <v>0</v>
          </cell>
          <cell r="AC200">
            <v>40200</v>
          </cell>
          <cell r="AD200">
            <v>0</v>
          </cell>
          <cell r="AE200">
            <v>0</v>
          </cell>
        </row>
        <row r="201">
          <cell r="G201" t="str">
            <v>FEMC37095</v>
          </cell>
          <cell r="H201">
            <v>37095</v>
          </cell>
          <cell r="I201">
            <v>0</v>
          </cell>
          <cell r="J201" t="str">
            <v>FEMC_37095</v>
          </cell>
          <cell r="K201" t="str">
            <v>890399047_FEMC_37095</v>
          </cell>
          <cell r="L201">
            <v>44406</v>
          </cell>
          <cell r="M201">
            <v>48904658</v>
          </cell>
          <cell r="N201">
            <v>48904658</v>
          </cell>
          <cell r="O201" t="str">
            <v>C)Glosas total pendiente por respuesta de IPS/conciliar diferencia valor de factura</v>
          </cell>
          <cell r="P201" t="str">
            <v>GLOSA POR CONCILIAR</v>
          </cell>
          <cell r="Q201">
            <v>0</v>
          </cell>
          <cell r="R201">
            <v>0</v>
          </cell>
          <cell r="S201">
            <v>0</v>
          </cell>
          <cell r="T201" t="str">
            <v>OK</v>
          </cell>
          <cell r="U201">
            <v>48904658</v>
          </cell>
          <cell r="V201">
            <v>0</v>
          </cell>
          <cell r="W201">
            <v>0</v>
          </cell>
          <cell r="X201">
            <v>0</v>
          </cell>
          <cell r="Y201">
            <v>0</v>
          </cell>
          <cell r="Z201">
            <v>13968175</v>
          </cell>
          <cell r="AA201">
            <v>34936483</v>
          </cell>
          <cell r="AB201">
            <v>34936483</v>
          </cell>
          <cell r="AC201">
            <v>13968175</v>
          </cell>
          <cell r="AD201">
            <v>0</v>
          </cell>
          <cell r="AE201">
            <v>0</v>
          </cell>
        </row>
        <row r="202">
          <cell r="G202" t="str">
            <v>FEMC36975</v>
          </cell>
          <cell r="H202">
            <v>36975</v>
          </cell>
          <cell r="I202">
            <v>0</v>
          </cell>
          <cell r="J202" t="str">
            <v>FEMC_36975</v>
          </cell>
          <cell r="K202" t="str">
            <v>890399047_FEMC_36975</v>
          </cell>
          <cell r="L202">
            <v>44406</v>
          </cell>
          <cell r="M202">
            <v>71433259</v>
          </cell>
          <cell r="N202">
            <v>71433259</v>
          </cell>
          <cell r="O202" t="str">
            <v>C)Glosas total pendiente por respuesta de IPS/conciliar diferencia valor de factura</v>
          </cell>
          <cell r="P202" t="str">
            <v>GLOSA POR CONCILIAR</v>
          </cell>
          <cell r="Q202">
            <v>0</v>
          </cell>
          <cell r="R202">
            <v>0</v>
          </cell>
          <cell r="S202">
            <v>0</v>
          </cell>
          <cell r="T202" t="str">
            <v>OK</v>
          </cell>
          <cell r="U202">
            <v>71433259</v>
          </cell>
          <cell r="V202">
            <v>0</v>
          </cell>
          <cell r="W202">
            <v>0</v>
          </cell>
          <cell r="X202">
            <v>0</v>
          </cell>
          <cell r="Y202">
            <v>0</v>
          </cell>
          <cell r="Z202">
            <v>13706624</v>
          </cell>
          <cell r="AA202">
            <v>57726635</v>
          </cell>
          <cell r="AB202">
            <v>57726635</v>
          </cell>
          <cell r="AC202">
            <v>13706624</v>
          </cell>
          <cell r="AD202">
            <v>0</v>
          </cell>
          <cell r="AE202">
            <v>0</v>
          </cell>
        </row>
        <row r="203">
          <cell r="G203" t="str">
            <v>FEMC14973</v>
          </cell>
          <cell r="H203">
            <v>14973</v>
          </cell>
          <cell r="I203">
            <v>1221706642</v>
          </cell>
          <cell r="J203" t="str">
            <v>FEMC_14973</v>
          </cell>
          <cell r="K203" t="str">
            <v>890399047_FEMC_14973</v>
          </cell>
          <cell r="L203">
            <v>44225</v>
          </cell>
          <cell r="M203">
            <v>10927426</v>
          </cell>
          <cell r="N203">
            <v>10927426</v>
          </cell>
          <cell r="O203" t="str">
            <v>C)Glosas total pendiente por respuesta de IPS/conciliar diferencia valor de factura</v>
          </cell>
          <cell r="P203" t="str">
            <v>FACTURA CANCELADA Y GLOSA POR CONCILIAR</v>
          </cell>
          <cell r="Q203">
            <v>0</v>
          </cell>
          <cell r="R203">
            <v>0</v>
          </cell>
          <cell r="S203">
            <v>0</v>
          </cell>
          <cell r="T203" t="str">
            <v>OK</v>
          </cell>
          <cell r="U203">
            <v>10927426</v>
          </cell>
          <cell r="V203">
            <v>0</v>
          </cell>
          <cell r="W203">
            <v>0</v>
          </cell>
          <cell r="X203">
            <v>0</v>
          </cell>
          <cell r="Y203">
            <v>0</v>
          </cell>
          <cell r="Z203">
            <v>1402900</v>
          </cell>
          <cell r="AA203">
            <v>9524526</v>
          </cell>
          <cell r="AB203">
            <v>9524526</v>
          </cell>
          <cell r="AC203">
            <v>1402900</v>
          </cell>
          <cell r="AD203">
            <v>0</v>
          </cell>
          <cell r="AE203">
            <v>9524526</v>
          </cell>
        </row>
        <row r="204">
          <cell r="G204" t="str">
            <v>FEMC28665</v>
          </cell>
          <cell r="H204">
            <v>28665</v>
          </cell>
          <cell r="I204">
            <v>0</v>
          </cell>
          <cell r="J204" t="str">
            <v>FEMC_28665</v>
          </cell>
          <cell r="K204" t="str">
            <v>890399047_FEMC_28665</v>
          </cell>
          <cell r="L204">
            <v>44321</v>
          </cell>
          <cell r="M204">
            <v>8030348</v>
          </cell>
          <cell r="N204">
            <v>8030348</v>
          </cell>
          <cell r="O204" t="str">
            <v>C)Glosas total pendiente por respuesta de IPS/conciliar diferencia valor de factura</v>
          </cell>
          <cell r="P204" t="str">
            <v xml:space="preserve">FACTURA PENDIENTE DE PROGRMACIÓN DE PAGO Y GLOSA POR CONCILIAR </v>
          </cell>
          <cell r="Q204">
            <v>7737048</v>
          </cell>
          <cell r="R204">
            <v>1221797310</v>
          </cell>
          <cell r="S204">
            <v>0</v>
          </cell>
          <cell r="T204" t="str">
            <v>OK</v>
          </cell>
          <cell r="U204">
            <v>8030348</v>
          </cell>
          <cell r="V204">
            <v>0</v>
          </cell>
          <cell r="W204">
            <v>0</v>
          </cell>
          <cell r="X204">
            <v>0</v>
          </cell>
          <cell r="Y204">
            <v>0</v>
          </cell>
          <cell r="Z204">
            <v>293300</v>
          </cell>
          <cell r="AA204">
            <v>7737048</v>
          </cell>
          <cell r="AB204">
            <v>7737048</v>
          </cell>
          <cell r="AC204">
            <v>293300</v>
          </cell>
          <cell r="AD204">
            <v>0</v>
          </cell>
          <cell r="AE204">
            <v>0</v>
          </cell>
        </row>
      </sheetData>
      <sheetData sheetId="4"/>
      <sheetData sheetId="5"/>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Gustavo Esteban Lopera Aranda" refreshedDate="44636.458061805555" createdVersion="5" refreshedVersion="5" minRefreshableVersion="3" recordCount="213">
  <cacheSource type="worksheet">
    <worksheetSource ref="A1:AZ214" sheet="ESTADO DE CADA FACTURA"/>
  </cacheSource>
  <cacheFields count="52">
    <cacheField name="NIT IPS" numFmtId="0">
      <sharedItems containsSemiMixedTypes="0" containsString="0" containsNumber="1" containsInteger="1" minValue="890399047" maxValue="890399047"/>
    </cacheField>
    <cacheField name=" ENTIDAD" numFmtId="0">
      <sharedItems/>
    </cacheField>
    <cacheField name="PrefijoFactura" numFmtId="0">
      <sharedItems/>
    </cacheField>
    <cacheField name="NUMERO FACTURA" numFmtId="0">
      <sharedItems containsSemiMixedTypes="0" containsString="0" containsNumber="1" containsInteger="1" minValue="1327" maxValue="296087"/>
    </cacheField>
    <cacheField name="FACTURA" numFmtId="0">
      <sharedItems/>
    </cacheField>
    <cacheField name="LLAVE" numFmtId="0">
      <sharedItems/>
    </cacheField>
    <cacheField name="PREFIJO SASS" numFmtId="0">
      <sharedItems/>
    </cacheField>
    <cacheField name="NUMERO_FACT_SASSS" numFmtId="0">
      <sharedItems containsMixedTypes="1" containsNumber="1" containsInteger="1" minValue="1327" maxValue="296087"/>
    </cacheField>
    <cacheField name="DOC_CONTABLE" numFmtId="0">
      <sharedItems containsMixedTypes="1" containsNumber="1" containsInteger="1" minValue="1220448683" maxValue="1221706642"/>
    </cacheField>
    <cacheField name="FECHA_FACT_IPS" numFmtId="14">
      <sharedItems containsSemiMixedTypes="0" containsNonDate="0" containsDate="1" containsString="0" minDate="2013-09-29T00:00:00" maxDate="2021-12-28T00:00:00"/>
    </cacheField>
    <cacheField name="VALOR_FACT_IPS" numFmtId="169">
      <sharedItems containsSemiMixedTypes="0" containsString="0" containsNumber="1" containsInteger="1" minValue="22666" maxValue="71433259"/>
    </cacheField>
    <cacheField name="SALDO_FACT_IPS" numFmtId="166">
      <sharedItems containsSemiMixedTypes="0" containsString="0" containsNumber="1" containsInteger="1" minValue="0" maxValue="70181471"/>
    </cacheField>
    <cacheField name="OBSERVACION_SASS" numFmtId="0">
      <sharedItems/>
    </cacheField>
    <cacheField name="ESTADO EPS 16/03/2022" numFmtId="0">
      <sharedItems containsBlank="1" count="7">
        <s v="FACTURA NO RADICADA POR LA ENTIDAD"/>
        <s v="FACTURA YA CANCELADA"/>
        <s v="FACTURACION PENDIENTE PROGRAMACION DE PAGO"/>
        <s v="FACTURA-GLOSA-DEVOLUCION ACEPTADA POR LA IPS ( $ )"/>
        <s v="FACTURA DEVUELTA "/>
        <s v="GLOSA POR CONCILIAR"/>
        <m u="1"/>
      </sharedItems>
    </cacheField>
    <cacheField name="POR PAGAR SAP" numFmtId="169">
      <sharedItems containsSemiMixedTypes="0" containsString="0" containsNumber="1" containsInteger="1" minValue="0" maxValue="57726635"/>
    </cacheField>
    <cacheField name="DOC CONTABLE" numFmtId="0">
      <sharedItems containsMixedTypes="1" containsNumber="1" containsInteger="1" minValue="1221802448" maxValue="4800053644"/>
    </cacheField>
    <cacheField name="FUERA DE CIERRE" numFmtId="0">
      <sharedItems/>
    </cacheField>
    <cacheField name="VALOR VAGLO" numFmtId="0">
      <sharedItems containsSemiMixedTypes="0" containsString="0" containsNumber="1" containsInteger="1" minValue="0" maxValue="39116720"/>
    </cacheField>
    <cacheField name="ESTADO VAGLO" numFmtId="0">
      <sharedItems/>
    </cacheField>
    <cacheField name="VALIDACION_ALFA_FACT" numFmtId="0">
      <sharedItems/>
    </cacheField>
    <cacheField name="VALOR_RADICADO_FACT" numFmtId="166">
      <sharedItems containsMixedTypes="1" containsNumber="1" containsInteger="1" minValue="40200" maxValue="71433259"/>
    </cacheField>
    <cacheField name="VALOR_NOTA_CREDITO" numFmtId="166">
      <sharedItems containsMixedTypes="1" containsNumber="1" containsInteger="1" minValue="0" maxValue="0"/>
    </cacheField>
    <cacheField name="VALOR_NOTA_DEBITO" numFmtId="166">
      <sharedItems containsMixedTypes="1" containsNumber="1" containsInteger="1" minValue="0" maxValue="0"/>
    </cacheField>
    <cacheField name="VALOR_DESCCOMERCIAL" numFmtId="166">
      <sharedItems containsMixedTypes="1" containsNumber="1" containsInteger="1" minValue="0" maxValue="0"/>
    </cacheField>
    <cacheField name="VALOR_CRUZADO_SASS" numFmtId="166">
      <sharedItems containsMixedTypes="1" containsNumber="1" containsInteger="1" minValue="0" maxValue="70181471"/>
    </cacheField>
    <cacheField name="SALDO_SASS" numFmtId="166">
      <sharedItems containsMixedTypes="1" containsNumber="1" containsInteger="1" minValue="0" maxValue="39116720"/>
    </cacheField>
    <cacheField name="VALO CANCELADO SAP" numFmtId="166">
      <sharedItems containsMixedTypes="1" containsNumber="1" containsInteger="1" minValue="50800" maxValue="9524526"/>
    </cacheField>
    <cacheField name="DOC COMPENSACION SAP" numFmtId="0">
      <sharedItems containsMixedTypes="1" containsNumber="1" containsInteger="1" minValue="2200366862" maxValue="4800046862"/>
    </cacheField>
    <cacheField name="FECHA COMPENSACION SAP" numFmtId="0">
      <sharedItems containsMixedTypes="1" containsNumber="1" containsInteger="1" minValue="41771" maxValue="44300"/>
    </cacheField>
    <cacheField name="VALOR TRANFERENCIA" numFmtId="166">
      <sharedItems containsMixedTypes="1" containsNumber="1" containsInteger="1" minValue="110700" maxValue="12998700"/>
    </cacheField>
    <cacheField name="RETENCION" numFmtId="0">
      <sharedItems containsMixedTypes="1" containsNumber="1" containsInteger="1" minValue="0" maxValue="0"/>
    </cacheField>
    <cacheField name="VALO CANCELADO SAP2" numFmtId="0">
      <sharedItems containsSemiMixedTypes="0" containsString="0" containsNumber="1" containsInteger="1" minValue="0" maxValue="9524526"/>
    </cacheField>
    <cacheField name="DOC COMPENSACION SAP2" numFmtId="0">
      <sharedItems containsMixedTypes="1" containsNumber="1" containsInteger="1" minValue="2200366862" maxValue="4800053644"/>
    </cacheField>
    <cacheField name="FECHA COMPENSACION SAP2" numFmtId="0">
      <sharedItems/>
    </cacheField>
    <cacheField name="VALOR TRANFERENCIA2" numFmtId="0">
      <sharedItems containsSemiMixedTypes="0" containsString="0" containsNumber="1" containsInteger="1" minValue="0" maxValue="12998700"/>
    </cacheField>
    <cacheField name="AUTORIZACION" numFmtId="0">
      <sharedItems containsMixedTypes="1" containsNumber="1" containsInteger="1" minValue="132441259513061" maxValue="220638524592903"/>
    </cacheField>
    <cacheField name="ENTIDAD_RESPONSABLE_PAGO" numFmtId="0">
      <sharedItems/>
    </cacheField>
    <cacheField name="VALOR_GLOSA_ACEPTDA" numFmtId="166">
      <sharedItems containsMixedTypes="1" containsNumber="1" containsInteger="1" minValue="0" maxValue="2534700"/>
    </cacheField>
    <cacheField name="VALOR_GLOSA_DV" numFmtId="166">
      <sharedItems containsMixedTypes="1" containsNumber="1" containsInteger="1" minValue="0" maxValue="39116720"/>
    </cacheField>
    <cacheField name="OBSERVACION_GLOSA_DV" numFmtId="0">
      <sharedItems longText="1"/>
    </cacheField>
    <cacheField name="FECHA_RAD_IPS" numFmtId="14">
      <sharedItems containsSemiMixedTypes="0" containsNonDate="0" containsDate="1" containsString="0" minDate="2013-09-29T00:00:00" maxDate="2021-12-28T00:00:00"/>
    </cacheField>
    <cacheField name="FECHA_RAD_INICIAL_SASS" numFmtId="0">
      <sharedItems/>
    </cacheField>
    <cacheField name="ULTIMO_ESTADO_FACT" numFmtId="0">
      <sharedItems containsMixedTypes="1" containsNumber="1" containsInteger="1" minValue="2" maxValue="9"/>
    </cacheField>
    <cacheField name="FECHA_ULTIMA_NOVEDAD" numFmtId="0">
      <sharedItems/>
    </cacheField>
    <cacheField name="CLASIFICACION_GLOSA" numFmtId="0">
      <sharedItems/>
    </cacheField>
    <cacheField name="NUMERO_INGRESO_FACT" numFmtId="0">
      <sharedItems containsMixedTypes="1" containsNumber="1" containsInteger="1" minValue="1" maxValue="3"/>
    </cacheField>
    <cacheField name="F_PROBABLE_PAGO_SASS" numFmtId="0">
      <sharedItems containsMixedTypes="1" containsNumber="1" containsInteger="1" minValue="20150613" maxValue="21001231"/>
    </cacheField>
    <cacheField name="F_RAD_SASS" numFmtId="0">
      <sharedItems containsMixedTypes="1" containsNumber="1" containsInteger="1" minValue="20150512" maxValue="20220218"/>
    </cacheField>
    <cacheField name="VALOR_REPORTADO_CRICULAR 030" numFmtId="166">
      <sharedItems containsMixedTypes="1" containsNumber="1" containsInteger="1" minValue="40200" maxValue="71433259"/>
    </cacheField>
    <cacheField name="VALOR_GLOSA_ACEPTADA_REPORTADO_CIRCULAR 030" numFmtId="166">
      <sharedItems containsMixedTypes="1" containsNumber="1" containsInteger="1" minValue="0" maxValue="2534700"/>
    </cacheField>
    <cacheField name="OBSERVACION_GLOSA_ACEPTADA" numFmtId="0">
      <sharedItems/>
    </cacheField>
    <cacheField name="F_CORTE" numFmtId="16">
      <sharedItems containsSemiMixedTypes="0" containsNonDate="0" containsDate="1" containsString="0" minDate="2022-03-16T00:00:00" maxDate="2022-03-17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213">
  <r>
    <n v="890399047"/>
    <s v="HOSPITAL MARIO CORREA RENGIFO"/>
    <s v="FV"/>
    <n v="119574"/>
    <s v="FV_119574"/>
    <s v="890399047_FV_119574"/>
    <s v="FVM"/>
    <n v="119574"/>
    <n v="1221390781"/>
    <d v="2018-11-29T00:00:00"/>
    <n v="50800"/>
    <n v="0"/>
    <s v="NULL"/>
    <x v="0"/>
    <n v="0"/>
    <s v="-"/>
    <s v="-"/>
    <n v="0"/>
    <s v="-"/>
    <s v="Diferente_Alfa"/>
    <n v="50800"/>
    <n v="0"/>
    <n v="0"/>
    <n v="0"/>
    <n v="50800"/>
    <n v="0"/>
    <n v="50800"/>
    <n v="4800030385"/>
    <n v="43464"/>
    <n v="1485010"/>
    <n v="0"/>
    <n v="0"/>
    <s v="-"/>
    <s v="-"/>
    <n v="0"/>
    <n v="182901331849048"/>
    <s v="NULL"/>
    <n v="0"/>
    <n v="0"/>
    <s v="NULL"/>
    <d v="2018-11-29T00:00:00"/>
    <s v="NULL"/>
    <n v="2"/>
    <s v="NULL"/>
    <s v="SI"/>
    <n v="1"/>
    <n v="20181230"/>
    <n v="20181204"/>
    <n v="50800"/>
    <n v="0"/>
    <s v="NULL"/>
    <d v="2022-03-16T00:00:00"/>
  </r>
  <r>
    <n v="890399047"/>
    <s v="HOSPITAL MARIO CORREA RENGIFO"/>
    <s v="FEMC"/>
    <n v="4003"/>
    <s v="FEMC_4003"/>
    <s v="890399047_FEMC_4003"/>
    <s v="NULL"/>
    <s v="NULL"/>
    <s v="NULL"/>
    <d v="2020-11-02T00:00:00"/>
    <n v="558800"/>
    <n v="558800"/>
    <s v="A)Factura no radicada en ERP"/>
    <x v="0"/>
    <n v="0"/>
    <s v="-"/>
    <s v="-"/>
    <n v="0"/>
    <s v="-"/>
    <s v="no_cruza"/>
    <s v="NULL"/>
    <s v="NULL"/>
    <s v="NULL"/>
    <s v="NULL"/>
    <s v="NULL"/>
    <s v="NULL"/>
    <s v="NULL"/>
    <s v="NULL"/>
    <s v="NULL"/>
    <s v="NULL"/>
    <s v="NULL"/>
    <n v="0"/>
    <s v="-"/>
    <s v="-"/>
    <n v="0"/>
    <s v="NULL"/>
    <s v="NULL"/>
    <s v="NULL"/>
    <s v="NULL"/>
    <s v="NULL"/>
    <d v="2020-11-02T00:00:00"/>
    <s v="NULL"/>
    <s v="NULL"/>
    <s v="NULL"/>
    <s v="SI"/>
    <s v="NULL"/>
    <s v="NULL"/>
    <s v="NULL"/>
    <s v="NULL"/>
    <s v="NULL"/>
    <s v="NULL"/>
    <d v="2022-03-16T00:00:00"/>
  </r>
  <r>
    <n v="890399047"/>
    <s v="HOSPITAL MARIO CORREA RENGIFO"/>
    <s v="FEMC"/>
    <n v="6070"/>
    <s v="FEMC_6070"/>
    <s v="890399047_FEMC_6070"/>
    <s v="NULL"/>
    <s v="NULL"/>
    <s v="NULL"/>
    <d v="2020-11-14T00:00:00"/>
    <n v="54400"/>
    <n v="54400"/>
    <s v="A)Factura no radicada en ERP"/>
    <x v="0"/>
    <n v="0"/>
    <s v="-"/>
    <s v="-"/>
    <n v="0"/>
    <s v="-"/>
    <s v="no_cruza"/>
    <s v="NULL"/>
    <s v="NULL"/>
    <s v="NULL"/>
    <s v="NULL"/>
    <s v="NULL"/>
    <s v="NULL"/>
    <s v="NULL"/>
    <s v="NULL"/>
    <s v="NULL"/>
    <s v="NULL"/>
    <s v="NULL"/>
    <n v="0"/>
    <s v="-"/>
    <s v="-"/>
    <n v="0"/>
    <s v="NULL"/>
    <s v="NULL"/>
    <s v="NULL"/>
    <s v="NULL"/>
    <s v="NULL"/>
    <d v="2020-11-14T00:00:00"/>
    <s v="NULL"/>
    <s v="NULL"/>
    <s v="NULL"/>
    <s v="SI"/>
    <s v="NULL"/>
    <s v="NULL"/>
    <s v="NULL"/>
    <s v="NULL"/>
    <s v="NULL"/>
    <s v="NULL"/>
    <d v="2022-03-16T00:00:00"/>
  </r>
  <r>
    <n v="890399047"/>
    <s v="HOSPITAL MARIO CORREA RENGIFO"/>
    <s v="FEMC"/>
    <n v="6256"/>
    <s v="FEMC_6256"/>
    <s v="890399047_FEMC_6256"/>
    <s v="NULL"/>
    <s v="NULL"/>
    <s v="NULL"/>
    <d v="2020-11-17T00:00:00"/>
    <n v="138300"/>
    <n v="138300"/>
    <s v="A)Factura no radicada en ERP"/>
    <x v="0"/>
    <n v="0"/>
    <s v="-"/>
    <s v="-"/>
    <n v="0"/>
    <s v="-"/>
    <s v="no_cruza"/>
    <s v="NULL"/>
    <s v="NULL"/>
    <s v="NULL"/>
    <s v="NULL"/>
    <s v="NULL"/>
    <s v="NULL"/>
    <s v="NULL"/>
    <s v="NULL"/>
    <s v="NULL"/>
    <s v="NULL"/>
    <s v="NULL"/>
    <n v="0"/>
    <s v="-"/>
    <s v="-"/>
    <n v="0"/>
    <s v="NULL"/>
    <s v="NULL"/>
    <s v="NULL"/>
    <s v="NULL"/>
    <s v="NULL"/>
    <d v="2020-11-17T00:00:00"/>
    <s v="NULL"/>
    <s v="NULL"/>
    <s v="NULL"/>
    <s v="SI"/>
    <s v="NULL"/>
    <s v="NULL"/>
    <s v="NULL"/>
    <s v="NULL"/>
    <s v="NULL"/>
    <s v="NULL"/>
    <d v="2022-03-16T00:00:00"/>
  </r>
  <r>
    <n v="890399047"/>
    <s v="HOSPITAL MARIO CORREA RENGIFO"/>
    <s v="FEMC"/>
    <n v="7793"/>
    <s v="FEMC_7793"/>
    <s v="890399047_FEMC_7793"/>
    <s v="NULL"/>
    <s v="NULL"/>
    <s v="NULL"/>
    <d v="2020-11-25T00:00:00"/>
    <n v="248200"/>
    <n v="248200"/>
    <s v="A)Factura no radicada en ERP"/>
    <x v="0"/>
    <n v="0"/>
    <s v="-"/>
    <s v="-"/>
    <n v="0"/>
    <s v="-"/>
    <s v="no_cruza"/>
    <s v="NULL"/>
    <s v="NULL"/>
    <s v="NULL"/>
    <s v="NULL"/>
    <s v="NULL"/>
    <s v="NULL"/>
    <s v="NULL"/>
    <s v="NULL"/>
    <s v="NULL"/>
    <s v="NULL"/>
    <s v="NULL"/>
    <n v="0"/>
    <s v="-"/>
    <s v="-"/>
    <n v="0"/>
    <s v="NULL"/>
    <s v="NULL"/>
    <s v="NULL"/>
    <s v="NULL"/>
    <s v="NULL"/>
    <d v="2020-11-25T00:00:00"/>
    <s v="NULL"/>
    <s v="NULL"/>
    <s v="NULL"/>
    <s v="SI"/>
    <s v="NULL"/>
    <s v="NULL"/>
    <s v="NULL"/>
    <s v="NULL"/>
    <s v="NULL"/>
    <s v="NULL"/>
    <d v="2022-03-16T00:00:00"/>
  </r>
  <r>
    <n v="890399047"/>
    <s v="HOSPITAL MARIO CORREA RENGIFO"/>
    <s v="FEMC"/>
    <n v="8228"/>
    <s v="FEMC_8228"/>
    <s v="890399047_FEMC_8228"/>
    <s v="NULL"/>
    <s v="NULL"/>
    <s v="NULL"/>
    <d v="2020-11-28T00:00:00"/>
    <n v="54400"/>
    <n v="54400"/>
    <s v="A)Factura no radicada en ERP"/>
    <x v="0"/>
    <n v="0"/>
    <s v="-"/>
    <s v="-"/>
    <n v="0"/>
    <s v="-"/>
    <s v="no_cruza"/>
    <s v="NULL"/>
    <s v="NULL"/>
    <s v="NULL"/>
    <s v="NULL"/>
    <s v="NULL"/>
    <s v="NULL"/>
    <s v="NULL"/>
    <s v="NULL"/>
    <s v="NULL"/>
    <s v="NULL"/>
    <s v="NULL"/>
    <n v="0"/>
    <s v="-"/>
    <s v="-"/>
    <n v="0"/>
    <s v="NULL"/>
    <s v="NULL"/>
    <s v="NULL"/>
    <s v="NULL"/>
    <s v="NULL"/>
    <d v="2020-11-28T00:00:00"/>
    <s v="NULL"/>
    <s v="NULL"/>
    <s v="NULL"/>
    <s v="SI"/>
    <s v="NULL"/>
    <s v="NULL"/>
    <s v="NULL"/>
    <s v="NULL"/>
    <s v="NULL"/>
    <s v="NULL"/>
    <d v="2022-03-16T00:00:00"/>
  </r>
  <r>
    <n v="890399047"/>
    <s v="HOSPITAL MARIO CORREA RENGIFO"/>
    <s v="FV"/>
    <n v="22048"/>
    <s v="FV_22048"/>
    <s v="890399047_FV_22048"/>
    <s v="NULL"/>
    <s v="NULL"/>
    <s v="NULL"/>
    <d v="2016-03-31T00:00:00"/>
    <n v="6107800"/>
    <n v="6107800"/>
    <s v="A)Factura no radicada en ERP"/>
    <x v="0"/>
    <n v="0"/>
    <s v="-"/>
    <s v="-"/>
    <n v="0"/>
    <s v="-"/>
    <s v="no_cruza"/>
    <s v="NULL"/>
    <s v="NULL"/>
    <s v="NULL"/>
    <s v="NULL"/>
    <s v="NULL"/>
    <s v="NULL"/>
    <s v="NULL"/>
    <s v="NULL"/>
    <s v="NULL"/>
    <s v="NULL"/>
    <s v="NULL"/>
    <n v="0"/>
    <s v="-"/>
    <s v="-"/>
    <n v="0"/>
    <s v="NULL"/>
    <s v="NULL"/>
    <s v="NULL"/>
    <s v="NULL"/>
    <s v="NULL"/>
    <d v="2016-03-31T00:00:00"/>
    <s v="NULL"/>
    <s v="NULL"/>
    <s v="NULL"/>
    <s v="SI"/>
    <s v="NULL"/>
    <s v="NULL"/>
    <s v="NULL"/>
    <s v="NULL"/>
    <s v="NULL"/>
    <s v="NULL"/>
    <d v="2022-03-16T00:00:00"/>
  </r>
  <r>
    <n v="890399047"/>
    <s v="HOSPITAL MARIO CORREA RENGIFO"/>
    <s v="FV"/>
    <n v="22096"/>
    <s v="FV_22096"/>
    <s v="890399047_FV_22096"/>
    <s v="NULL"/>
    <s v="NULL"/>
    <s v="NULL"/>
    <d v="2016-04-30T00:00:00"/>
    <n v="598200"/>
    <n v="598200"/>
    <s v="A)Factura no radicada en ERP"/>
    <x v="0"/>
    <n v="0"/>
    <s v="-"/>
    <s v="-"/>
    <n v="0"/>
    <s v="-"/>
    <s v="no_cruza"/>
    <s v="NULL"/>
    <s v="NULL"/>
    <s v="NULL"/>
    <s v="NULL"/>
    <s v="NULL"/>
    <s v="NULL"/>
    <s v="NULL"/>
    <s v="NULL"/>
    <s v="NULL"/>
    <s v="NULL"/>
    <s v="NULL"/>
    <n v="0"/>
    <s v="-"/>
    <s v="-"/>
    <n v="0"/>
    <s v="NULL"/>
    <s v="NULL"/>
    <s v="NULL"/>
    <s v="NULL"/>
    <s v="NULL"/>
    <d v="2016-04-30T00:00:00"/>
    <s v="NULL"/>
    <s v="NULL"/>
    <s v="NULL"/>
    <s v="SI"/>
    <s v="NULL"/>
    <s v="NULL"/>
    <s v="NULL"/>
    <s v="NULL"/>
    <s v="NULL"/>
    <s v="NULL"/>
    <d v="2022-03-16T00:00:00"/>
  </r>
  <r>
    <n v="890399047"/>
    <s v="HOSPITAL MARIO CORREA RENGIFO"/>
    <s v="FV"/>
    <n v="22097"/>
    <s v="FV_22097"/>
    <s v="890399047_FV_22097"/>
    <s v="NULL"/>
    <s v="NULL"/>
    <s v="NULL"/>
    <d v="2016-04-30T00:00:00"/>
    <n v="717100"/>
    <n v="717100"/>
    <s v="A)Factura no radicada en ERP"/>
    <x v="0"/>
    <n v="0"/>
    <s v="-"/>
    <s v="-"/>
    <n v="0"/>
    <s v="-"/>
    <s v="no_cruza"/>
    <s v="NULL"/>
    <s v="NULL"/>
    <s v="NULL"/>
    <s v="NULL"/>
    <s v="NULL"/>
    <s v="NULL"/>
    <s v="NULL"/>
    <s v="NULL"/>
    <s v="NULL"/>
    <s v="NULL"/>
    <s v="NULL"/>
    <n v="0"/>
    <s v="-"/>
    <s v="-"/>
    <n v="0"/>
    <s v="NULL"/>
    <s v="NULL"/>
    <s v="NULL"/>
    <s v="NULL"/>
    <s v="NULL"/>
    <d v="2016-04-30T00:00:00"/>
    <s v="NULL"/>
    <s v="NULL"/>
    <s v="NULL"/>
    <s v="SI"/>
    <s v="NULL"/>
    <s v="NULL"/>
    <s v="NULL"/>
    <s v="NULL"/>
    <s v="NULL"/>
    <s v="NULL"/>
    <d v="2022-03-16T00:00:00"/>
  </r>
  <r>
    <n v="890399047"/>
    <s v="HOSPITAL MARIO CORREA RENGIFO"/>
    <s v="FV"/>
    <n v="22143"/>
    <s v="FV_22143"/>
    <s v="890399047_FV_22143"/>
    <s v="NULL"/>
    <s v="NULL"/>
    <s v="NULL"/>
    <d v="2016-05-31T00:00:00"/>
    <n v="487200"/>
    <n v="487200"/>
    <s v="A)Factura no radicada en ERP"/>
    <x v="0"/>
    <n v="0"/>
    <s v="-"/>
    <s v="-"/>
    <n v="0"/>
    <s v="-"/>
    <s v="no_cruza"/>
    <s v="NULL"/>
    <s v="NULL"/>
    <s v="NULL"/>
    <s v="NULL"/>
    <s v="NULL"/>
    <s v="NULL"/>
    <s v="NULL"/>
    <s v="NULL"/>
    <s v="NULL"/>
    <s v="NULL"/>
    <s v="NULL"/>
    <n v="0"/>
    <s v="-"/>
    <s v="-"/>
    <n v="0"/>
    <s v="NULL"/>
    <s v="NULL"/>
    <s v="NULL"/>
    <s v="NULL"/>
    <s v="NULL"/>
    <d v="2016-05-31T00:00:00"/>
    <s v="NULL"/>
    <s v="NULL"/>
    <s v="NULL"/>
    <s v="SI"/>
    <s v="NULL"/>
    <s v="NULL"/>
    <s v="NULL"/>
    <s v="NULL"/>
    <s v="NULL"/>
    <s v="NULL"/>
    <d v="2022-03-16T00:00:00"/>
  </r>
  <r>
    <n v="890399047"/>
    <s v="HOSPITAL MARIO CORREA RENGIFO"/>
    <s v="FV"/>
    <n v="22144"/>
    <s v="FV_22144"/>
    <s v="890399047_FV_22144"/>
    <s v="NULL"/>
    <s v="NULL"/>
    <s v="NULL"/>
    <d v="2016-05-31T00:00:00"/>
    <n v="1903400"/>
    <n v="1903400"/>
    <s v="A)Factura no radicada en ERP"/>
    <x v="0"/>
    <n v="0"/>
    <s v="-"/>
    <s v="-"/>
    <n v="0"/>
    <s v="-"/>
    <s v="no_cruza"/>
    <s v="NULL"/>
    <s v="NULL"/>
    <s v="NULL"/>
    <s v="NULL"/>
    <s v="NULL"/>
    <s v="NULL"/>
    <s v="NULL"/>
    <s v="NULL"/>
    <s v="NULL"/>
    <s v="NULL"/>
    <s v="NULL"/>
    <n v="0"/>
    <s v="-"/>
    <s v="-"/>
    <n v="0"/>
    <s v="NULL"/>
    <s v="NULL"/>
    <s v="NULL"/>
    <s v="NULL"/>
    <s v="NULL"/>
    <d v="2016-05-31T00:00:00"/>
    <s v="NULL"/>
    <s v="NULL"/>
    <s v="NULL"/>
    <s v="SI"/>
    <s v="NULL"/>
    <s v="NULL"/>
    <s v="NULL"/>
    <s v="NULL"/>
    <s v="NULL"/>
    <s v="NULL"/>
    <d v="2022-03-16T00:00:00"/>
  </r>
  <r>
    <n v="890399047"/>
    <s v="HOSPITAL MARIO CORREA RENGIFO"/>
    <s v="FV"/>
    <n v="22234"/>
    <s v="FV_22234"/>
    <s v="890399047_FV_22234"/>
    <s v="NULL"/>
    <s v="NULL"/>
    <s v="NULL"/>
    <d v="2016-06-30T00:00:00"/>
    <n v="2202600"/>
    <n v="2202600"/>
    <s v="A)Factura no radicada en ERP"/>
    <x v="0"/>
    <n v="0"/>
    <s v="-"/>
    <s v="-"/>
    <n v="0"/>
    <s v="-"/>
    <s v="no_cruza"/>
    <s v="NULL"/>
    <s v="NULL"/>
    <s v="NULL"/>
    <s v="NULL"/>
    <s v="NULL"/>
    <s v="NULL"/>
    <s v="NULL"/>
    <s v="NULL"/>
    <s v="NULL"/>
    <s v="NULL"/>
    <s v="NULL"/>
    <n v="0"/>
    <s v="-"/>
    <s v="-"/>
    <n v="0"/>
    <s v="NULL"/>
    <s v="NULL"/>
    <s v="NULL"/>
    <s v="NULL"/>
    <s v="NULL"/>
    <d v="2016-06-30T00:00:00"/>
    <s v="NULL"/>
    <s v="NULL"/>
    <s v="NULL"/>
    <s v="SI"/>
    <s v="NULL"/>
    <s v="NULL"/>
    <s v="NULL"/>
    <s v="NULL"/>
    <s v="NULL"/>
    <s v="NULL"/>
    <d v="2022-03-16T00:00:00"/>
  </r>
  <r>
    <n v="890399047"/>
    <s v="HOSPITAL MARIO CORREA RENGIFO"/>
    <s v="FV"/>
    <n v="22301"/>
    <s v="FV_22301"/>
    <s v="890399047_FV_22301"/>
    <s v="NULL"/>
    <s v="NULL"/>
    <s v="NULL"/>
    <d v="2016-06-30T00:00:00"/>
    <n v="305500"/>
    <n v="305500"/>
    <s v="A)Factura no radicada en ERP"/>
    <x v="0"/>
    <n v="0"/>
    <s v="-"/>
    <s v="-"/>
    <n v="0"/>
    <s v="-"/>
    <s v="no_cruza"/>
    <s v="NULL"/>
    <s v="NULL"/>
    <s v="NULL"/>
    <s v="NULL"/>
    <s v="NULL"/>
    <s v="NULL"/>
    <s v="NULL"/>
    <s v="NULL"/>
    <s v="NULL"/>
    <s v="NULL"/>
    <s v="NULL"/>
    <n v="0"/>
    <s v="-"/>
    <s v="-"/>
    <n v="0"/>
    <s v="NULL"/>
    <s v="NULL"/>
    <s v="NULL"/>
    <s v="NULL"/>
    <s v="NULL"/>
    <d v="2016-06-30T00:00:00"/>
    <s v="NULL"/>
    <s v="NULL"/>
    <s v="NULL"/>
    <s v="SI"/>
    <s v="NULL"/>
    <s v="NULL"/>
    <s v="NULL"/>
    <s v="NULL"/>
    <s v="NULL"/>
    <s v="NULL"/>
    <d v="2022-03-16T00:00:00"/>
  </r>
  <r>
    <n v="890399047"/>
    <s v="HOSPITAL MARIO CORREA RENGIFO"/>
    <s v="FV"/>
    <n v="22321"/>
    <s v="FV_22321"/>
    <s v="890399047_FV_22321"/>
    <s v="NULL"/>
    <s v="NULL"/>
    <s v="NULL"/>
    <d v="2016-07-31T00:00:00"/>
    <n v="1111300"/>
    <n v="1111300"/>
    <s v="A)Factura no radicada en ERP"/>
    <x v="0"/>
    <n v="0"/>
    <s v="-"/>
    <s v="-"/>
    <n v="0"/>
    <s v="-"/>
    <s v="no_cruza"/>
    <s v="NULL"/>
    <s v="NULL"/>
    <s v="NULL"/>
    <s v="NULL"/>
    <s v="NULL"/>
    <s v="NULL"/>
    <s v="NULL"/>
    <s v="NULL"/>
    <s v="NULL"/>
    <s v="NULL"/>
    <s v="NULL"/>
    <n v="0"/>
    <s v="-"/>
    <s v="-"/>
    <n v="0"/>
    <s v="NULL"/>
    <s v="NULL"/>
    <s v="NULL"/>
    <s v="NULL"/>
    <s v="NULL"/>
    <d v="2016-07-31T00:00:00"/>
    <s v="NULL"/>
    <s v="NULL"/>
    <s v="NULL"/>
    <s v="SI"/>
    <s v="NULL"/>
    <s v="NULL"/>
    <s v="NULL"/>
    <s v="NULL"/>
    <s v="NULL"/>
    <s v="NULL"/>
    <d v="2022-03-16T00:00:00"/>
  </r>
  <r>
    <n v="890399047"/>
    <s v="HOSPITAL MARIO CORREA RENGIFO"/>
    <s v="FV"/>
    <n v="22430"/>
    <s v="FV_22430"/>
    <s v="890399047_FV_22430"/>
    <s v="NULL"/>
    <s v="NULL"/>
    <s v="NULL"/>
    <d v="2016-08-31T00:00:00"/>
    <n v="46400"/>
    <n v="46400"/>
    <s v="A)Factura no radicada en ERP"/>
    <x v="0"/>
    <n v="0"/>
    <s v="-"/>
    <s v="-"/>
    <n v="0"/>
    <s v="-"/>
    <s v="no_cruza"/>
    <s v="NULL"/>
    <s v="NULL"/>
    <s v="NULL"/>
    <s v="NULL"/>
    <s v="NULL"/>
    <s v="NULL"/>
    <s v="NULL"/>
    <s v="NULL"/>
    <s v="NULL"/>
    <s v="NULL"/>
    <s v="NULL"/>
    <n v="0"/>
    <s v="-"/>
    <s v="-"/>
    <n v="0"/>
    <s v="NULL"/>
    <s v="NULL"/>
    <s v="NULL"/>
    <s v="NULL"/>
    <s v="NULL"/>
    <d v="2016-08-31T00:00:00"/>
    <s v="NULL"/>
    <s v="NULL"/>
    <s v="NULL"/>
    <s v="SI"/>
    <s v="NULL"/>
    <s v="NULL"/>
    <s v="NULL"/>
    <s v="NULL"/>
    <s v="NULL"/>
    <s v="NULL"/>
    <d v="2022-03-16T00:00:00"/>
  </r>
  <r>
    <n v="890399047"/>
    <s v="HOSPITAL MARIO CORREA RENGIFO"/>
    <s v="FV"/>
    <n v="22436"/>
    <s v="FV_22436"/>
    <s v="890399047_FV_22436"/>
    <s v="NULL"/>
    <s v="NULL"/>
    <s v="NULL"/>
    <d v="2016-08-31T00:00:00"/>
    <n v="1233200"/>
    <n v="1233200"/>
    <s v="A)Factura no radicada en ERP"/>
    <x v="0"/>
    <n v="0"/>
    <s v="-"/>
    <s v="-"/>
    <n v="0"/>
    <s v="-"/>
    <s v="no_cruza"/>
    <s v="NULL"/>
    <s v="NULL"/>
    <s v="NULL"/>
    <s v="NULL"/>
    <s v="NULL"/>
    <s v="NULL"/>
    <s v="NULL"/>
    <s v="NULL"/>
    <s v="NULL"/>
    <s v="NULL"/>
    <s v="NULL"/>
    <n v="0"/>
    <s v="-"/>
    <s v="-"/>
    <n v="0"/>
    <s v="NULL"/>
    <s v="NULL"/>
    <s v="NULL"/>
    <s v="NULL"/>
    <s v="NULL"/>
    <d v="2016-08-31T00:00:00"/>
    <s v="NULL"/>
    <s v="NULL"/>
    <s v="NULL"/>
    <s v="SI"/>
    <s v="NULL"/>
    <s v="NULL"/>
    <s v="NULL"/>
    <s v="NULL"/>
    <s v="NULL"/>
    <s v="NULL"/>
    <d v="2022-03-16T00:00:00"/>
  </r>
  <r>
    <n v="890399047"/>
    <s v="HOSPITAL MARIO CORREA RENGIFO"/>
    <s v="FV"/>
    <n v="22473"/>
    <s v="FV_22473"/>
    <s v="890399047_FV_22473"/>
    <s v="NULL"/>
    <s v="NULL"/>
    <s v="NULL"/>
    <d v="2016-09-30T00:00:00"/>
    <n v="2352600"/>
    <n v="2352600"/>
    <s v="A)Factura no radicada en ERP"/>
    <x v="0"/>
    <n v="0"/>
    <s v="-"/>
    <s v="-"/>
    <n v="0"/>
    <s v="-"/>
    <s v="no_cruza"/>
    <s v="NULL"/>
    <s v="NULL"/>
    <s v="NULL"/>
    <s v="NULL"/>
    <s v="NULL"/>
    <s v="NULL"/>
    <s v="NULL"/>
    <s v="NULL"/>
    <s v="NULL"/>
    <s v="NULL"/>
    <s v="NULL"/>
    <n v="0"/>
    <s v="-"/>
    <s v="-"/>
    <n v="0"/>
    <s v="NULL"/>
    <s v="NULL"/>
    <s v="NULL"/>
    <s v="NULL"/>
    <s v="NULL"/>
    <d v="2016-09-30T00:00:00"/>
    <s v="NULL"/>
    <s v="NULL"/>
    <s v="NULL"/>
    <s v="SI"/>
    <s v="NULL"/>
    <s v="NULL"/>
    <s v="NULL"/>
    <s v="NULL"/>
    <s v="NULL"/>
    <s v="NULL"/>
    <d v="2022-03-16T00:00:00"/>
  </r>
  <r>
    <n v="890399047"/>
    <s v="HOSPITAL MARIO CORREA RENGIFO"/>
    <s v="FV"/>
    <n v="22475"/>
    <s v="FV_22475"/>
    <s v="890399047_FV_22475"/>
    <s v="NULL"/>
    <s v="NULL"/>
    <s v="NULL"/>
    <d v="2016-09-30T00:00:00"/>
    <n v="1323800"/>
    <n v="1323800"/>
    <s v="A)Factura no radicada en ERP"/>
    <x v="0"/>
    <n v="0"/>
    <s v="-"/>
    <s v="-"/>
    <n v="0"/>
    <s v="-"/>
    <s v="no_cruza"/>
    <s v="NULL"/>
    <s v="NULL"/>
    <s v="NULL"/>
    <s v="NULL"/>
    <s v="NULL"/>
    <s v="NULL"/>
    <s v="NULL"/>
    <s v="NULL"/>
    <s v="NULL"/>
    <s v="NULL"/>
    <s v="NULL"/>
    <n v="0"/>
    <s v="-"/>
    <s v="-"/>
    <n v="0"/>
    <s v="NULL"/>
    <s v="NULL"/>
    <s v="NULL"/>
    <s v="NULL"/>
    <s v="NULL"/>
    <d v="2016-09-30T00:00:00"/>
    <s v="NULL"/>
    <s v="NULL"/>
    <s v="NULL"/>
    <s v="SI"/>
    <s v="NULL"/>
    <s v="NULL"/>
    <s v="NULL"/>
    <s v="NULL"/>
    <s v="NULL"/>
    <s v="NULL"/>
    <d v="2022-03-16T00:00:00"/>
  </r>
  <r>
    <n v="890399047"/>
    <s v="HOSPITAL MARIO CORREA RENGIFO"/>
    <s v="FV"/>
    <n v="22576"/>
    <s v="FV_22576"/>
    <s v="890399047_FV_22576"/>
    <s v="NULL"/>
    <s v="NULL"/>
    <s v="NULL"/>
    <d v="2016-10-31T00:00:00"/>
    <n v="925600"/>
    <n v="925600"/>
    <s v="A)Factura no radicada en ERP"/>
    <x v="0"/>
    <n v="0"/>
    <s v="-"/>
    <s v="-"/>
    <n v="0"/>
    <s v="-"/>
    <s v="no_cruza"/>
    <s v="NULL"/>
    <s v="NULL"/>
    <s v="NULL"/>
    <s v="NULL"/>
    <s v="NULL"/>
    <s v="NULL"/>
    <s v="NULL"/>
    <s v="NULL"/>
    <s v="NULL"/>
    <s v="NULL"/>
    <s v="NULL"/>
    <n v="0"/>
    <s v="-"/>
    <s v="-"/>
    <n v="0"/>
    <s v="NULL"/>
    <s v="NULL"/>
    <s v="NULL"/>
    <s v="NULL"/>
    <s v="NULL"/>
    <d v="2016-10-31T00:00:00"/>
    <s v="NULL"/>
    <s v="NULL"/>
    <s v="NULL"/>
    <s v="SI"/>
    <s v="NULL"/>
    <s v="NULL"/>
    <s v="NULL"/>
    <s v="NULL"/>
    <s v="NULL"/>
    <s v="NULL"/>
    <d v="2022-03-16T00:00:00"/>
  </r>
  <r>
    <n v="890399047"/>
    <s v="HOSPITAL MARIO CORREA RENGIFO"/>
    <s v="FV"/>
    <n v="22666"/>
    <s v="FV_22666"/>
    <s v="890399047_FV_22666"/>
    <s v="NULL"/>
    <s v="NULL"/>
    <s v="NULL"/>
    <d v="2016-04-28T00:00:00"/>
    <n v="22666"/>
    <n v="22666"/>
    <s v="A)Factura no radicada en ERP"/>
    <x v="0"/>
    <n v="0"/>
    <s v="-"/>
    <s v="-"/>
    <n v="0"/>
    <s v="-"/>
    <s v="no_cruza"/>
    <s v="NULL"/>
    <s v="NULL"/>
    <s v="NULL"/>
    <s v="NULL"/>
    <s v="NULL"/>
    <s v="NULL"/>
    <s v="NULL"/>
    <s v="NULL"/>
    <s v="NULL"/>
    <s v="NULL"/>
    <s v="NULL"/>
    <n v="0"/>
    <s v="-"/>
    <s v="-"/>
    <n v="0"/>
    <s v="NULL"/>
    <s v="NULL"/>
    <s v="NULL"/>
    <s v="NULL"/>
    <s v="NULL"/>
    <d v="2016-04-28T00:00:00"/>
    <s v="NULL"/>
    <s v="NULL"/>
    <s v="NULL"/>
    <s v="SI"/>
    <s v="NULL"/>
    <s v="NULL"/>
    <s v="NULL"/>
    <s v="NULL"/>
    <s v="NULL"/>
    <s v="NULL"/>
    <d v="2022-03-16T00:00:00"/>
  </r>
  <r>
    <n v="890399047"/>
    <s v="HOSPITAL MARIO CORREA RENGIFO"/>
    <s v="FV"/>
    <n v="22667"/>
    <s v="FV_22667"/>
    <s v="890399047_FV_22667"/>
    <s v="NULL"/>
    <s v="NULL"/>
    <s v="NULL"/>
    <d v="2016-11-30T00:00:00"/>
    <n v="294800"/>
    <n v="294800"/>
    <s v="A)Factura no radicada en ERP"/>
    <x v="0"/>
    <n v="0"/>
    <s v="-"/>
    <s v="-"/>
    <n v="0"/>
    <s v="-"/>
    <s v="no_cruza"/>
    <s v="NULL"/>
    <s v="NULL"/>
    <s v="NULL"/>
    <s v="NULL"/>
    <s v="NULL"/>
    <s v="NULL"/>
    <s v="NULL"/>
    <s v="NULL"/>
    <s v="NULL"/>
    <s v="NULL"/>
    <s v="NULL"/>
    <n v="0"/>
    <s v="-"/>
    <s v="-"/>
    <n v="0"/>
    <s v="NULL"/>
    <s v="NULL"/>
    <s v="NULL"/>
    <s v="NULL"/>
    <s v="NULL"/>
    <d v="2016-11-30T00:00:00"/>
    <s v="NULL"/>
    <s v="NULL"/>
    <s v="NULL"/>
    <s v="SI"/>
    <s v="NULL"/>
    <s v="NULL"/>
    <s v="NULL"/>
    <s v="NULL"/>
    <s v="NULL"/>
    <s v="NULL"/>
    <d v="2022-03-16T00:00:00"/>
  </r>
  <r>
    <n v="890399047"/>
    <s v="HOSPITAL MARIO CORREA RENGIFO"/>
    <s v="FV"/>
    <n v="22770"/>
    <s v="FV_22770"/>
    <s v="890399047_FV_22770"/>
    <s v="NULL"/>
    <s v="NULL"/>
    <s v="NULL"/>
    <d v="2016-12-29T00:00:00"/>
    <n v="2352600"/>
    <n v="2352600"/>
    <s v="A)Factura no radicada en ERP"/>
    <x v="0"/>
    <n v="0"/>
    <s v="-"/>
    <s v="-"/>
    <n v="0"/>
    <s v="-"/>
    <s v="no_cruza"/>
    <s v="NULL"/>
    <s v="NULL"/>
    <s v="NULL"/>
    <s v="NULL"/>
    <s v="NULL"/>
    <s v="NULL"/>
    <s v="NULL"/>
    <s v="NULL"/>
    <s v="NULL"/>
    <s v="NULL"/>
    <s v="NULL"/>
    <n v="0"/>
    <s v="-"/>
    <s v="-"/>
    <n v="0"/>
    <s v="NULL"/>
    <s v="NULL"/>
    <s v="NULL"/>
    <s v="NULL"/>
    <s v="NULL"/>
    <d v="2016-12-29T00:00:00"/>
    <s v="NULL"/>
    <s v="NULL"/>
    <s v="NULL"/>
    <s v="SI"/>
    <s v="NULL"/>
    <s v="NULL"/>
    <s v="NULL"/>
    <s v="NULL"/>
    <s v="NULL"/>
    <s v="NULL"/>
    <d v="2022-03-16T00:00:00"/>
  </r>
  <r>
    <n v="890399047"/>
    <s v="HOSPITAL MARIO CORREA RENGIFO"/>
    <s v="FV"/>
    <n v="22771"/>
    <s v="FV_22771"/>
    <s v="890399047_FV_22771"/>
    <s v="NULL"/>
    <s v="NULL"/>
    <s v="NULL"/>
    <d v="2016-12-29T00:00:00"/>
    <n v="1556000"/>
    <n v="1556000"/>
    <s v="A)Factura no radicada en ERP"/>
    <x v="0"/>
    <n v="0"/>
    <s v="-"/>
    <s v="-"/>
    <n v="0"/>
    <s v="-"/>
    <s v="no_cruza"/>
    <s v="NULL"/>
    <s v="NULL"/>
    <s v="NULL"/>
    <s v="NULL"/>
    <s v="NULL"/>
    <s v="NULL"/>
    <s v="NULL"/>
    <s v="NULL"/>
    <s v="NULL"/>
    <s v="NULL"/>
    <s v="NULL"/>
    <n v="0"/>
    <s v="-"/>
    <s v="-"/>
    <n v="0"/>
    <s v="NULL"/>
    <s v="NULL"/>
    <s v="NULL"/>
    <s v="NULL"/>
    <s v="NULL"/>
    <d v="2016-12-29T00:00:00"/>
    <s v="NULL"/>
    <s v="NULL"/>
    <s v="NULL"/>
    <s v="SI"/>
    <s v="NULL"/>
    <s v="NULL"/>
    <s v="NULL"/>
    <s v="NULL"/>
    <s v="NULL"/>
    <s v="NULL"/>
    <d v="2022-03-16T00:00:00"/>
  </r>
  <r>
    <n v="890399047"/>
    <s v="HOSPITAL MARIO CORREA RENGIFO"/>
    <s v="FV"/>
    <n v="22867"/>
    <s v="FV_22867"/>
    <s v="890399047_FV_22867"/>
    <s v="NULL"/>
    <s v="NULL"/>
    <s v="NULL"/>
    <d v="2017-01-31T00:00:00"/>
    <n v="2817300"/>
    <n v="2817300"/>
    <s v="A)Factura no radicada en ERP"/>
    <x v="0"/>
    <n v="0"/>
    <s v="-"/>
    <s v="-"/>
    <n v="0"/>
    <s v="-"/>
    <s v="no_cruza"/>
    <s v="NULL"/>
    <s v="NULL"/>
    <s v="NULL"/>
    <s v="NULL"/>
    <s v="NULL"/>
    <s v="NULL"/>
    <s v="NULL"/>
    <s v="NULL"/>
    <s v="NULL"/>
    <s v="NULL"/>
    <s v="NULL"/>
    <n v="0"/>
    <s v="-"/>
    <s v="-"/>
    <n v="0"/>
    <s v="NULL"/>
    <s v="NULL"/>
    <s v="NULL"/>
    <s v="NULL"/>
    <s v="NULL"/>
    <d v="2017-01-31T00:00:00"/>
    <s v="NULL"/>
    <s v="NULL"/>
    <s v="NULL"/>
    <s v="SI"/>
    <s v="NULL"/>
    <s v="NULL"/>
    <s v="NULL"/>
    <s v="NULL"/>
    <s v="NULL"/>
    <s v="NULL"/>
    <d v="2022-03-16T00:00:00"/>
  </r>
  <r>
    <n v="890399047"/>
    <s v="HOSPITAL MARIO CORREA RENGIFO"/>
    <s v="FV"/>
    <n v="22961"/>
    <s v="FV_22961"/>
    <s v="890399047_FV_22961"/>
    <s v="NULL"/>
    <s v="NULL"/>
    <s v="NULL"/>
    <d v="2017-02-28T00:00:00"/>
    <n v="591000"/>
    <n v="591000"/>
    <s v="A)Factura no radicada en ERP"/>
    <x v="0"/>
    <n v="0"/>
    <s v="-"/>
    <s v="-"/>
    <n v="0"/>
    <s v="-"/>
    <s v="no_cruza"/>
    <s v="NULL"/>
    <s v="NULL"/>
    <s v="NULL"/>
    <s v="NULL"/>
    <s v="NULL"/>
    <s v="NULL"/>
    <s v="NULL"/>
    <s v="NULL"/>
    <s v="NULL"/>
    <s v="NULL"/>
    <s v="NULL"/>
    <n v="0"/>
    <s v="-"/>
    <s v="-"/>
    <n v="0"/>
    <s v="NULL"/>
    <s v="NULL"/>
    <s v="NULL"/>
    <s v="NULL"/>
    <s v="NULL"/>
    <d v="2017-02-28T00:00:00"/>
    <s v="NULL"/>
    <s v="NULL"/>
    <s v="NULL"/>
    <s v="SI"/>
    <s v="NULL"/>
    <s v="NULL"/>
    <s v="NULL"/>
    <s v="NULL"/>
    <s v="NULL"/>
    <s v="NULL"/>
    <d v="2022-03-16T00:00:00"/>
  </r>
  <r>
    <n v="890399047"/>
    <s v="HOSPITAL MARIO CORREA RENGIFO"/>
    <s v="FV"/>
    <n v="23043"/>
    <s v="FV_23043"/>
    <s v="890399047_FV_23043"/>
    <s v="NULL"/>
    <s v="NULL"/>
    <s v="NULL"/>
    <d v="2017-03-31T00:00:00"/>
    <n v="2686300"/>
    <n v="2686300"/>
    <s v="A)Factura no radicada en ERP"/>
    <x v="0"/>
    <n v="0"/>
    <s v="-"/>
    <s v="-"/>
    <n v="0"/>
    <s v="-"/>
    <s v="no_cruza"/>
    <s v="NULL"/>
    <s v="NULL"/>
    <s v="NULL"/>
    <s v="NULL"/>
    <s v="NULL"/>
    <s v="NULL"/>
    <s v="NULL"/>
    <s v="NULL"/>
    <s v="NULL"/>
    <s v="NULL"/>
    <s v="NULL"/>
    <n v="0"/>
    <s v="-"/>
    <s v="-"/>
    <n v="0"/>
    <s v="NULL"/>
    <s v="NULL"/>
    <s v="NULL"/>
    <s v="NULL"/>
    <s v="NULL"/>
    <d v="2017-03-31T00:00:00"/>
    <s v="NULL"/>
    <s v="NULL"/>
    <s v="NULL"/>
    <s v="SI"/>
    <s v="NULL"/>
    <s v="NULL"/>
    <s v="NULL"/>
    <s v="NULL"/>
    <s v="NULL"/>
    <s v="NULL"/>
    <d v="2022-03-16T00:00:00"/>
  </r>
  <r>
    <n v="890399047"/>
    <s v="HOSPITAL MARIO CORREA RENGIFO"/>
    <s v="FV"/>
    <n v="23132"/>
    <s v="FV_23132"/>
    <s v="890399047_FV_23132"/>
    <s v="NULL"/>
    <s v="NULL"/>
    <s v="NULL"/>
    <d v="2017-04-30T00:00:00"/>
    <n v="2521800"/>
    <n v="2521800"/>
    <s v="A)Factura no radicada en ERP"/>
    <x v="0"/>
    <n v="0"/>
    <s v="-"/>
    <s v="-"/>
    <n v="0"/>
    <s v="-"/>
    <s v="no_cruza"/>
    <s v="NULL"/>
    <s v="NULL"/>
    <s v="NULL"/>
    <s v="NULL"/>
    <s v="NULL"/>
    <s v="NULL"/>
    <s v="NULL"/>
    <s v="NULL"/>
    <s v="NULL"/>
    <s v="NULL"/>
    <s v="NULL"/>
    <n v="0"/>
    <s v="-"/>
    <s v="-"/>
    <n v="0"/>
    <s v="NULL"/>
    <s v="NULL"/>
    <s v="NULL"/>
    <s v="NULL"/>
    <s v="NULL"/>
    <d v="2017-04-30T00:00:00"/>
    <s v="NULL"/>
    <s v="NULL"/>
    <s v="NULL"/>
    <s v="SI"/>
    <s v="NULL"/>
    <s v="NULL"/>
    <s v="NULL"/>
    <s v="NULL"/>
    <s v="NULL"/>
    <s v="NULL"/>
    <d v="2022-03-16T00:00:00"/>
  </r>
  <r>
    <n v="890399047"/>
    <s v="HOSPITAL MARIO CORREA RENGIFO"/>
    <s v="FV"/>
    <n v="23213"/>
    <s v="FV_23213"/>
    <s v="890399047_FV_23213"/>
    <s v="NULL"/>
    <s v="NULL"/>
    <s v="NULL"/>
    <d v="2017-05-31T00:00:00"/>
    <n v="1692100"/>
    <n v="1692100"/>
    <s v="A)Factura no radicada en ERP"/>
    <x v="0"/>
    <n v="0"/>
    <s v="-"/>
    <s v="-"/>
    <n v="0"/>
    <s v="-"/>
    <s v="no_cruza"/>
    <s v="NULL"/>
    <s v="NULL"/>
    <s v="NULL"/>
    <s v="NULL"/>
    <s v="NULL"/>
    <s v="NULL"/>
    <s v="NULL"/>
    <s v="NULL"/>
    <s v="NULL"/>
    <s v="NULL"/>
    <s v="NULL"/>
    <n v="0"/>
    <s v="-"/>
    <s v="-"/>
    <n v="0"/>
    <s v="NULL"/>
    <s v="NULL"/>
    <s v="NULL"/>
    <s v="NULL"/>
    <s v="NULL"/>
    <d v="2017-05-31T00:00:00"/>
    <s v="NULL"/>
    <s v="NULL"/>
    <s v="NULL"/>
    <s v="SI"/>
    <s v="NULL"/>
    <s v="NULL"/>
    <s v="NULL"/>
    <s v="NULL"/>
    <s v="NULL"/>
    <s v="NULL"/>
    <d v="2022-03-16T00:00:00"/>
  </r>
  <r>
    <n v="890399047"/>
    <s v="HOSPITAL MARIO CORREA RENGIFO"/>
    <s v="FV"/>
    <n v="23317"/>
    <s v="FV_23317"/>
    <s v="890399047_FV_23317"/>
    <s v="NULL"/>
    <s v="NULL"/>
    <s v="NULL"/>
    <d v="2017-06-30T00:00:00"/>
    <n v="1365400"/>
    <n v="1365400"/>
    <s v="A)Factura no radicada en ERP"/>
    <x v="0"/>
    <n v="0"/>
    <s v="-"/>
    <s v="-"/>
    <n v="0"/>
    <s v="-"/>
    <s v="no_cruza"/>
    <s v="NULL"/>
    <s v="NULL"/>
    <s v="NULL"/>
    <s v="NULL"/>
    <s v="NULL"/>
    <s v="NULL"/>
    <s v="NULL"/>
    <s v="NULL"/>
    <s v="NULL"/>
    <s v="NULL"/>
    <s v="NULL"/>
    <n v="0"/>
    <s v="-"/>
    <s v="-"/>
    <n v="0"/>
    <s v="NULL"/>
    <s v="NULL"/>
    <s v="NULL"/>
    <s v="NULL"/>
    <s v="NULL"/>
    <d v="2017-06-30T00:00:00"/>
    <s v="NULL"/>
    <s v="NULL"/>
    <s v="NULL"/>
    <s v="SI"/>
    <s v="NULL"/>
    <s v="NULL"/>
    <s v="NULL"/>
    <s v="NULL"/>
    <s v="NULL"/>
    <s v="NULL"/>
    <d v="2022-03-16T00:00:00"/>
  </r>
  <r>
    <n v="890399047"/>
    <s v="HOSPITAL MARIO CORREA RENGIFO"/>
    <s v="FV"/>
    <n v="23485"/>
    <s v="FV_23485"/>
    <s v="890399047_FV_23485"/>
    <s v="NULL"/>
    <s v="NULL"/>
    <s v="NULL"/>
    <d v="2017-08-31T00:00:00"/>
    <n v="2667800"/>
    <n v="2667800"/>
    <s v="A)Factura no radicada en ERP"/>
    <x v="0"/>
    <n v="0"/>
    <s v="-"/>
    <s v="-"/>
    <n v="0"/>
    <s v="-"/>
    <s v="no_cruza"/>
    <s v="NULL"/>
    <s v="NULL"/>
    <s v="NULL"/>
    <s v="NULL"/>
    <s v="NULL"/>
    <s v="NULL"/>
    <s v="NULL"/>
    <s v="NULL"/>
    <s v="NULL"/>
    <s v="NULL"/>
    <s v="NULL"/>
    <n v="0"/>
    <s v="-"/>
    <s v="-"/>
    <n v="0"/>
    <s v="NULL"/>
    <s v="NULL"/>
    <s v="NULL"/>
    <s v="NULL"/>
    <s v="NULL"/>
    <d v="2017-08-31T00:00:00"/>
    <s v="NULL"/>
    <s v="NULL"/>
    <s v="NULL"/>
    <s v="SI"/>
    <s v="NULL"/>
    <s v="NULL"/>
    <s v="NULL"/>
    <s v="NULL"/>
    <s v="NULL"/>
    <s v="NULL"/>
    <d v="2022-03-16T00:00:00"/>
  </r>
  <r>
    <n v="890399047"/>
    <s v="HOSPITAL MARIO CORREA RENGIFO"/>
    <s v="FV"/>
    <n v="116730"/>
    <s v="FV_116730"/>
    <s v="890399047_FV_116730"/>
    <s v="NULL"/>
    <s v="NULL"/>
    <s v="NULL"/>
    <d v="2018-11-29T00:00:00"/>
    <n v="871505"/>
    <n v="871505"/>
    <s v="A)Factura no radicada en ERP"/>
    <x v="0"/>
    <n v="0"/>
    <s v="-"/>
    <s v="-"/>
    <n v="0"/>
    <s v="-"/>
    <s v="no_cruza"/>
    <s v="NULL"/>
    <s v="NULL"/>
    <s v="NULL"/>
    <s v="NULL"/>
    <s v="NULL"/>
    <s v="NULL"/>
    <s v="NULL"/>
    <s v="NULL"/>
    <s v="NULL"/>
    <s v="NULL"/>
    <s v="NULL"/>
    <n v="0"/>
    <s v="-"/>
    <s v="-"/>
    <n v="0"/>
    <s v="NULL"/>
    <s v="NULL"/>
    <s v="NULL"/>
    <s v="NULL"/>
    <s v="NULL"/>
    <d v="2018-11-29T00:00:00"/>
    <s v="NULL"/>
    <s v="NULL"/>
    <s v="NULL"/>
    <s v="SI"/>
    <s v="NULL"/>
    <s v="NULL"/>
    <s v="NULL"/>
    <s v="NULL"/>
    <s v="NULL"/>
    <s v="NULL"/>
    <d v="2022-03-16T00:00:00"/>
  </r>
  <r>
    <n v="890399047"/>
    <s v="HOSPITAL MARIO CORREA RENGIFO"/>
    <s v="FV"/>
    <n v="120541"/>
    <s v="FV_120541"/>
    <s v="890399047_FV_120541"/>
    <s v="NULL"/>
    <s v="NULL"/>
    <s v="NULL"/>
    <d v="2018-12-27T00:00:00"/>
    <n v="1129644"/>
    <n v="1129644"/>
    <s v="A)Factura no radicada en ERP"/>
    <x v="0"/>
    <n v="0"/>
    <s v="-"/>
    <s v="-"/>
    <n v="0"/>
    <s v="-"/>
    <s v="no_cruza"/>
    <s v="NULL"/>
    <s v="NULL"/>
    <s v="NULL"/>
    <s v="NULL"/>
    <s v="NULL"/>
    <s v="NULL"/>
    <s v="NULL"/>
    <s v="NULL"/>
    <s v="NULL"/>
    <s v="NULL"/>
    <s v="NULL"/>
    <n v="0"/>
    <s v="-"/>
    <s v="-"/>
    <n v="0"/>
    <s v="NULL"/>
    <s v="NULL"/>
    <s v="NULL"/>
    <s v="NULL"/>
    <s v="NULL"/>
    <d v="2018-12-27T00:00:00"/>
    <s v="NULL"/>
    <s v="NULL"/>
    <s v="NULL"/>
    <s v="SI"/>
    <s v="NULL"/>
    <s v="NULL"/>
    <s v="NULL"/>
    <s v="NULL"/>
    <s v="NULL"/>
    <s v="NULL"/>
    <d v="2022-03-16T00:00:00"/>
  </r>
  <r>
    <n v="890399047"/>
    <s v="HOSPITAL MARIO CORREA RENGIFO"/>
    <s v="FV"/>
    <n v="201804"/>
    <s v="FV_201804"/>
    <s v="890399047_FV_201804"/>
    <s v="NULL"/>
    <s v="NULL"/>
    <s v="NULL"/>
    <d v="2018-04-29T00:00:00"/>
    <n v="237460"/>
    <n v="237460"/>
    <s v="A)Factura no radicada en ERP"/>
    <x v="0"/>
    <n v="0"/>
    <s v="-"/>
    <s v="-"/>
    <n v="0"/>
    <s v="-"/>
    <s v="no_cruza"/>
    <s v="NULL"/>
    <s v="NULL"/>
    <s v="NULL"/>
    <s v="NULL"/>
    <s v="NULL"/>
    <s v="NULL"/>
    <s v="NULL"/>
    <s v="NULL"/>
    <s v="NULL"/>
    <s v="NULL"/>
    <s v="NULL"/>
    <n v="0"/>
    <s v="-"/>
    <s v="-"/>
    <n v="0"/>
    <s v="NULL"/>
    <s v="NULL"/>
    <s v="NULL"/>
    <s v="NULL"/>
    <s v="NULL"/>
    <d v="2018-04-29T00:00:00"/>
    <s v="NULL"/>
    <s v="NULL"/>
    <s v="NULL"/>
    <s v="SI"/>
    <s v="NULL"/>
    <s v="NULL"/>
    <s v="NULL"/>
    <s v="NULL"/>
    <s v="NULL"/>
    <s v="NULL"/>
    <d v="2022-03-16T00:00:00"/>
  </r>
  <r>
    <n v="890399047"/>
    <s v="HOSPITAL MARIO CORREA RENGIFO"/>
    <s v="FV"/>
    <n v="201805"/>
    <s v="FV_201805"/>
    <s v="890399047_FV_201805"/>
    <s v="NULL"/>
    <s v="NULL"/>
    <s v="NULL"/>
    <d v="2018-05-29T00:00:00"/>
    <n v="824100"/>
    <n v="824100"/>
    <s v="A)Factura no radicada en ERP"/>
    <x v="0"/>
    <n v="0"/>
    <s v="-"/>
    <s v="-"/>
    <n v="0"/>
    <s v="-"/>
    <s v="no_cruza"/>
    <s v="NULL"/>
    <s v="NULL"/>
    <s v="NULL"/>
    <s v="NULL"/>
    <s v="NULL"/>
    <s v="NULL"/>
    <s v="NULL"/>
    <s v="NULL"/>
    <s v="NULL"/>
    <s v="NULL"/>
    <s v="NULL"/>
    <n v="0"/>
    <s v="-"/>
    <s v="-"/>
    <n v="0"/>
    <s v="NULL"/>
    <s v="NULL"/>
    <s v="NULL"/>
    <s v="NULL"/>
    <s v="NULL"/>
    <d v="2018-05-29T00:00:00"/>
    <s v="NULL"/>
    <s v="NULL"/>
    <s v="NULL"/>
    <s v="SI"/>
    <s v="NULL"/>
    <s v="NULL"/>
    <s v="NULL"/>
    <s v="NULL"/>
    <s v="NULL"/>
    <s v="NULL"/>
    <d v="2022-03-16T00:00:00"/>
  </r>
  <r>
    <n v="890399047"/>
    <s v="HOSPITAL MARIO CORREA RENGIFO"/>
    <s v="FV"/>
    <n v="201806"/>
    <s v="FV_201806"/>
    <s v="890399047_FV_201806"/>
    <s v="NULL"/>
    <s v="NULL"/>
    <s v="NULL"/>
    <d v="2018-06-29T00:00:00"/>
    <n v="2275960"/>
    <n v="2275960"/>
    <s v="A)Factura no radicada en ERP"/>
    <x v="0"/>
    <n v="0"/>
    <s v="-"/>
    <s v="-"/>
    <n v="0"/>
    <s v="-"/>
    <s v="no_cruza"/>
    <s v="NULL"/>
    <s v="NULL"/>
    <s v="NULL"/>
    <s v="NULL"/>
    <s v="NULL"/>
    <s v="NULL"/>
    <s v="NULL"/>
    <s v="NULL"/>
    <s v="NULL"/>
    <s v="NULL"/>
    <s v="NULL"/>
    <n v="0"/>
    <s v="-"/>
    <s v="-"/>
    <n v="0"/>
    <s v="NULL"/>
    <s v="NULL"/>
    <s v="NULL"/>
    <s v="NULL"/>
    <s v="NULL"/>
    <d v="2018-06-29T00:00:00"/>
    <s v="NULL"/>
    <s v="NULL"/>
    <s v="NULL"/>
    <s v="SI"/>
    <s v="NULL"/>
    <s v="NULL"/>
    <s v="NULL"/>
    <s v="NULL"/>
    <s v="NULL"/>
    <s v="NULL"/>
    <d v="2022-03-16T00:00:00"/>
  </r>
  <r>
    <n v="890399047"/>
    <s v="HOSPITAL MARIO CORREA RENGIFO"/>
    <s v="FV"/>
    <n v="201807"/>
    <s v="FV_201807"/>
    <s v="890399047_FV_201807"/>
    <s v="NULL"/>
    <s v="NULL"/>
    <s v="NULL"/>
    <d v="2018-07-30T00:00:00"/>
    <n v="3138020"/>
    <n v="3138020"/>
    <s v="A)Factura no radicada en ERP"/>
    <x v="0"/>
    <n v="0"/>
    <s v="-"/>
    <s v="-"/>
    <n v="0"/>
    <s v="-"/>
    <s v="no_cruza"/>
    <s v="NULL"/>
    <s v="NULL"/>
    <s v="NULL"/>
    <s v="NULL"/>
    <s v="NULL"/>
    <s v="NULL"/>
    <s v="NULL"/>
    <s v="NULL"/>
    <s v="NULL"/>
    <s v="NULL"/>
    <s v="NULL"/>
    <n v="0"/>
    <s v="-"/>
    <s v="-"/>
    <n v="0"/>
    <s v="NULL"/>
    <s v="NULL"/>
    <s v="NULL"/>
    <s v="NULL"/>
    <s v="NULL"/>
    <d v="2018-07-30T00:00:00"/>
    <s v="NULL"/>
    <s v="NULL"/>
    <s v="NULL"/>
    <s v="SI"/>
    <s v="NULL"/>
    <s v="NULL"/>
    <s v="NULL"/>
    <s v="NULL"/>
    <s v="NULL"/>
    <s v="NULL"/>
    <d v="2022-03-16T00:00:00"/>
  </r>
  <r>
    <n v="890399047"/>
    <s v="HOSPITAL MARIO CORREA RENGIFO"/>
    <s v="FV"/>
    <n v="201808"/>
    <s v="FV_201808"/>
    <s v="890399047_FV_201808"/>
    <s v="NULL"/>
    <s v="NULL"/>
    <s v="NULL"/>
    <d v="2018-08-30T00:00:00"/>
    <n v="1298983"/>
    <n v="1298983"/>
    <s v="A)Factura no radicada en ERP"/>
    <x v="0"/>
    <n v="0"/>
    <s v="-"/>
    <s v="-"/>
    <n v="0"/>
    <s v="-"/>
    <s v="no_cruza"/>
    <s v="NULL"/>
    <s v="NULL"/>
    <s v="NULL"/>
    <s v="NULL"/>
    <s v="NULL"/>
    <s v="NULL"/>
    <s v="NULL"/>
    <s v="NULL"/>
    <s v="NULL"/>
    <s v="NULL"/>
    <s v="NULL"/>
    <n v="0"/>
    <s v="-"/>
    <s v="-"/>
    <n v="0"/>
    <s v="NULL"/>
    <s v="NULL"/>
    <s v="NULL"/>
    <s v="NULL"/>
    <s v="NULL"/>
    <d v="2018-08-30T00:00:00"/>
    <s v="NULL"/>
    <s v="NULL"/>
    <s v="NULL"/>
    <s v="SI"/>
    <s v="NULL"/>
    <s v="NULL"/>
    <s v="NULL"/>
    <s v="NULL"/>
    <s v="NULL"/>
    <s v="NULL"/>
    <d v="2022-03-16T00:00:00"/>
  </r>
  <r>
    <n v="890399047"/>
    <s v="HOSPITAL MARIO CORREA RENGIFO"/>
    <s v="FV"/>
    <n v="201809"/>
    <s v="FV_201809"/>
    <s v="890399047_FV_201809"/>
    <s v="NULL"/>
    <s v="NULL"/>
    <s v="NULL"/>
    <d v="2018-09-29T00:00:00"/>
    <n v="3464700"/>
    <n v="3464700"/>
    <s v="A)Factura no radicada en ERP"/>
    <x v="0"/>
    <n v="0"/>
    <s v="-"/>
    <s v="-"/>
    <n v="0"/>
    <s v="-"/>
    <s v="no_cruza"/>
    <s v="NULL"/>
    <s v="NULL"/>
    <s v="NULL"/>
    <s v="NULL"/>
    <s v="NULL"/>
    <s v="NULL"/>
    <s v="NULL"/>
    <s v="NULL"/>
    <s v="NULL"/>
    <s v="NULL"/>
    <s v="NULL"/>
    <n v="0"/>
    <s v="-"/>
    <s v="-"/>
    <n v="0"/>
    <s v="NULL"/>
    <s v="NULL"/>
    <s v="NULL"/>
    <s v="NULL"/>
    <s v="NULL"/>
    <d v="2018-09-29T00:00:00"/>
    <s v="NULL"/>
    <s v="NULL"/>
    <s v="NULL"/>
    <s v="SI"/>
    <s v="NULL"/>
    <s v="NULL"/>
    <s v="NULL"/>
    <s v="NULL"/>
    <s v="NULL"/>
    <s v="NULL"/>
    <d v="2022-03-16T00:00:00"/>
  </r>
  <r>
    <n v="890399047"/>
    <s v="HOSPITAL MARIO CORREA RENGIFO"/>
    <s v="FV"/>
    <n v="201810"/>
    <s v="FV_201810"/>
    <s v="890399047_FV_201810"/>
    <s v="NULL"/>
    <s v="NULL"/>
    <s v="NULL"/>
    <d v="2018-10-30T00:00:00"/>
    <n v="847717"/>
    <n v="847717"/>
    <s v="A)Factura no radicada en ERP"/>
    <x v="0"/>
    <n v="0"/>
    <s v="-"/>
    <s v="-"/>
    <n v="0"/>
    <s v="-"/>
    <s v="no_cruza"/>
    <s v="NULL"/>
    <s v="NULL"/>
    <s v="NULL"/>
    <s v="NULL"/>
    <s v="NULL"/>
    <s v="NULL"/>
    <s v="NULL"/>
    <s v="NULL"/>
    <s v="NULL"/>
    <s v="NULL"/>
    <s v="NULL"/>
    <n v="0"/>
    <s v="-"/>
    <s v="-"/>
    <n v="0"/>
    <s v="NULL"/>
    <s v="NULL"/>
    <s v="NULL"/>
    <s v="NULL"/>
    <s v="NULL"/>
    <d v="2018-10-30T00:00:00"/>
    <s v="NULL"/>
    <s v="NULL"/>
    <s v="NULL"/>
    <s v="SI"/>
    <s v="NULL"/>
    <s v="NULL"/>
    <s v="NULL"/>
    <s v="NULL"/>
    <s v="NULL"/>
    <s v="NULL"/>
    <d v="2022-03-16T00:00:00"/>
  </r>
  <r>
    <n v="890399047"/>
    <s v="HOSPITAL MARIO CORREA RENGIFO"/>
    <s v="FV"/>
    <n v="201901"/>
    <s v="FV_201901"/>
    <s v="890399047_FV_201901"/>
    <s v="NULL"/>
    <s v="NULL"/>
    <s v="NULL"/>
    <d v="2019-01-24T00:00:00"/>
    <n v="3240159"/>
    <n v="3240159"/>
    <s v="A)Factura no radicada en ERP"/>
    <x v="0"/>
    <n v="0"/>
    <s v="-"/>
    <s v="-"/>
    <n v="0"/>
    <s v="-"/>
    <s v="no_cruza"/>
    <s v="NULL"/>
    <s v="NULL"/>
    <s v="NULL"/>
    <s v="NULL"/>
    <s v="NULL"/>
    <s v="NULL"/>
    <s v="NULL"/>
    <s v="NULL"/>
    <s v="NULL"/>
    <s v="NULL"/>
    <s v="NULL"/>
    <n v="0"/>
    <s v="-"/>
    <s v="-"/>
    <n v="0"/>
    <s v="NULL"/>
    <s v="NULL"/>
    <s v="NULL"/>
    <s v="NULL"/>
    <s v="NULL"/>
    <d v="2019-01-24T00:00:00"/>
    <s v="NULL"/>
    <s v="NULL"/>
    <s v="NULL"/>
    <s v="SI"/>
    <s v="NULL"/>
    <s v="NULL"/>
    <s v="NULL"/>
    <s v="NULL"/>
    <s v="NULL"/>
    <s v="NULL"/>
    <d v="2022-03-16T00:00:00"/>
  </r>
  <r>
    <n v="890399047"/>
    <s v="HOSPITAL MARIO CORREA RENGIFO"/>
    <s v="FV"/>
    <n v="201902"/>
    <s v="FV_201902"/>
    <s v="890399047_FV_201902"/>
    <s v="NULL"/>
    <s v="NULL"/>
    <s v="NULL"/>
    <d v="2019-02-24T00:00:00"/>
    <n v="883751"/>
    <n v="883751"/>
    <s v="A)Factura no radicada en ERP"/>
    <x v="0"/>
    <n v="0"/>
    <s v="-"/>
    <s v="-"/>
    <n v="0"/>
    <s v="-"/>
    <s v="no_cruza"/>
    <s v="NULL"/>
    <s v="NULL"/>
    <s v="NULL"/>
    <s v="NULL"/>
    <s v="NULL"/>
    <s v="NULL"/>
    <s v="NULL"/>
    <s v="NULL"/>
    <s v="NULL"/>
    <s v="NULL"/>
    <s v="NULL"/>
    <n v="0"/>
    <s v="-"/>
    <s v="-"/>
    <n v="0"/>
    <s v="NULL"/>
    <s v="NULL"/>
    <s v="NULL"/>
    <s v="NULL"/>
    <s v="NULL"/>
    <d v="2019-02-24T00:00:00"/>
    <s v="NULL"/>
    <s v="NULL"/>
    <s v="NULL"/>
    <s v="SI"/>
    <s v="NULL"/>
    <s v="NULL"/>
    <s v="NULL"/>
    <s v="NULL"/>
    <s v="NULL"/>
    <s v="NULL"/>
    <d v="2022-03-16T00:00:00"/>
  </r>
  <r>
    <n v="890399047"/>
    <s v="HOSPITAL MARIO CORREA RENGIFO"/>
    <s v="FV"/>
    <n v="201903"/>
    <s v="FV_201903"/>
    <s v="890399047_FV_201903"/>
    <s v="NULL"/>
    <s v="NULL"/>
    <s v="NULL"/>
    <d v="2019-03-24T00:00:00"/>
    <n v="10029836"/>
    <n v="10029836"/>
    <s v="A)Factura no radicada en ERP"/>
    <x v="0"/>
    <n v="0"/>
    <s v="-"/>
    <s v="-"/>
    <n v="0"/>
    <s v="-"/>
    <s v="no_cruza"/>
    <s v="NULL"/>
    <s v="NULL"/>
    <s v="NULL"/>
    <s v="NULL"/>
    <s v="NULL"/>
    <s v="NULL"/>
    <s v="NULL"/>
    <s v="NULL"/>
    <s v="NULL"/>
    <s v="NULL"/>
    <s v="NULL"/>
    <n v="0"/>
    <s v="-"/>
    <s v="-"/>
    <n v="0"/>
    <s v="NULL"/>
    <s v="NULL"/>
    <s v="NULL"/>
    <s v="NULL"/>
    <s v="NULL"/>
    <d v="2019-03-24T00:00:00"/>
    <s v="NULL"/>
    <s v="NULL"/>
    <s v="NULL"/>
    <s v="SI"/>
    <s v="NULL"/>
    <s v="NULL"/>
    <s v="NULL"/>
    <s v="NULL"/>
    <s v="NULL"/>
    <s v="NULL"/>
    <d v="2022-03-16T00:00:00"/>
  </r>
  <r>
    <n v="890399047"/>
    <s v="HOSPITAL MARIO CORREA RENGIFO"/>
    <s v="FV"/>
    <n v="201904"/>
    <s v="FV_201904"/>
    <s v="890399047_FV_201904"/>
    <s v="NULL"/>
    <s v="NULL"/>
    <s v="NULL"/>
    <d v="2019-04-24T00:00:00"/>
    <n v="301104"/>
    <n v="301104"/>
    <s v="A)Factura no radicada en ERP"/>
    <x v="0"/>
    <n v="0"/>
    <s v="-"/>
    <s v="-"/>
    <n v="0"/>
    <s v="-"/>
    <s v="no_cruza"/>
    <s v="NULL"/>
    <s v="NULL"/>
    <s v="NULL"/>
    <s v="NULL"/>
    <s v="NULL"/>
    <s v="NULL"/>
    <s v="NULL"/>
    <s v="NULL"/>
    <s v="NULL"/>
    <s v="NULL"/>
    <s v="NULL"/>
    <n v="0"/>
    <s v="-"/>
    <s v="-"/>
    <n v="0"/>
    <s v="NULL"/>
    <s v="NULL"/>
    <s v="NULL"/>
    <s v="NULL"/>
    <s v="NULL"/>
    <d v="2019-04-24T00:00:00"/>
    <s v="NULL"/>
    <s v="NULL"/>
    <s v="NULL"/>
    <s v="SI"/>
    <s v="NULL"/>
    <s v="NULL"/>
    <s v="NULL"/>
    <s v="NULL"/>
    <s v="NULL"/>
    <s v="NULL"/>
    <d v="2022-03-16T00:00:00"/>
  </r>
  <r>
    <n v="890399047"/>
    <s v="HOSPITAL MARIO CORREA RENGIFO"/>
    <s v="FV"/>
    <n v="201906"/>
    <s v="FV_201906"/>
    <s v="890399047_FV_201906"/>
    <s v="NULL"/>
    <s v="NULL"/>
    <s v="NULL"/>
    <d v="2019-06-27T00:00:00"/>
    <n v="529820"/>
    <n v="529820"/>
    <s v="A)Factura no radicada en ERP"/>
    <x v="0"/>
    <n v="0"/>
    <s v="-"/>
    <s v="-"/>
    <n v="0"/>
    <s v="-"/>
    <s v="no_cruza"/>
    <s v="NULL"/>
    <s v="NULL"/>
    <s v="NULL"/>
    <s v="NULL"/>
    <s v="NULL"/>
    <s v="NULL"/>
    <s v="NULL"/>
    <s v="NULL"/>
    <s v="NULL"/>
    <s v="NULL"/>
    <s v="NULL"/>
    <n v="0"/>
    <s v="-"/>
    <s v="-"/>
    <n v="0"/>
    <s v="NULL"/>
    <s v="NULL"/>
    <s v="NULL"/>
    <s v="NULL"/>
    <s v="NULL"/>
    <d v="2019-06-27T00:00:00"/>
    <s v="NULL"/>
    <s v="NULL"/>
    <s v="NULL"/>
    <s v="SI"/>
    <s v="NULL"/>
    <s v="NULL"/>
    <s v="NULL"/>
    <s v="NULL"/>
    <s v="NULL"/>
    <s v="NULL"/>
    <d v="2022-03-16T00:00:00"/>
  </r>
  <r>
    <n v="890399047"/>
    <s v="HOSPITAL MARIO CORREA RENGIFO"/>
    <s v="FV"/>
    <n v="201907"/>
    <s v="FV_201907"/>
    <s v="890399047_FV_201907"/>
    <s v="NULL"/>
    <s v="NULL"/>
    <s v="NULL"/>
    <d v="2019-07-28T00:00:00"/>
    <n v="50800"/>
    <n v="50800"/>
    <s v="A)Factura no radicada en ERP"/>
    <x v="0"/>
    <n v="0"/>
    <s v="-"/>
    <s v="-"/>
    <n v="0"/>
    <s v="-"/>
    <s v="no_cruza"/>
    <s v="NULL"/>
    <s v="NULL"/>
    <s v="NULL"/>
    <s v="NULL"/>
    <s v="NULL"/>
    <s v="NULL"/>
    <s v="NULL"/>
    <s v="NULL"/>
    <s v="NULL"/>
    <s v="NULL"/>
    <s v="NULL"/>
    <n v="0"/>
    <s v="-"/>
    <s v="-"/>
    <n v="0"/>
    <s v="NULL"/>
    <s v="NULL"/>
    <s v="NULL"/>
    <s v="NULL"/>
    <s v="NULL"/>
    <d v="2019-07-28T00:00:00"/>
    <s v="NULL"/>
    <s v="NULL"/>
    <s v="NULL"/>
    <s v="SI"/>
    <s v="NULL"/>
    <s v="NULL"/>
    <s v="NULL"/>
    <s v="NULL"/>
    <s v="NULL"/>
    <s v="NULL"/>
    <d v="2022-03-16T00:00:00"/>
  </r>
  <r>
    <n v="890399047"/>
    <s v="HOSPITAL MARIO CORREA RENGIFO"/>
    <s v="FVM"/>
    <n v="266773"/>
    <s v="FVM_266773"/>
    <s v="890399047_FVM_266773"/>
    <s v="NULL"/>
    <s v="NULL"/>
    <s v="NULL"/>
    <d v="2020-02-02T00:00:00"/>
    <n v="113200"/>
    <n v="113200"/>
    <s v="A)Factura no radicada en ERP"/>
    <x v="0"/>
    <n v="0"/>
    <s v="-"/>
    <s v="-"/>
    <n v="0"/>
    <s v="-"/>
    <s v="no_cruza"/>
    <s v="NULL"/>
    <s v="NULL"/>
    <s v="NULL"/>
    <s v="NULL"/>
    <s v="NULL"/>
    <s v="NULL"/>
    <s v="NULL"/>
    <s v="NULL"/>
    <s v="NULL"/>
    <s v="NULL"/>
    <s v="NULL"/>
    <n v="0"/>
    <s v="-"/>
    <s v="-"/>
    <n v="0"/>
    <s v="NULL"/>
    <s v="NULL"/>
    <s v="NULL"/>
    <s v="NULL"/>
    <s v="NULL"/>
    <d v="2020-02-02T00:00:00"/>
    <s v="NULL"/>
    <s v="NULL"/>
    <s v="NULL"/>
    <s v="SI"/>
    <s v="NULL"/>
    <s v="NULL"/>
    <s v="NULL"/>
    <s v="NULL"/>
    <s v="NULL"/>
    <s v="NULL"/>
    <d v="2022-03-16T00:00:00"/>
  </r>
  <r>
    <n v="890399047"/>
    <s v="HOSPITAL MARIO CORREA RENGIFO"/>
    <s v="FVM"/>
    <n v="268293"/>
    <s v="FVM_268293"/>
    <s v="890399047_FVM_268293"/>
    <s v="NULL"/>
    <s v="NULL"/>
    <s v="NULL"/>
    <d v="2020-02-06T00:00:00"/>
    <n v="214026"/>
    <n v="214026"/>
    <s v="A)Factura no radicada en ERP"/>
    <x v="0"/>
    <n v="0"/>
    <s v="-"/>
    <s v="-"/>
    <n v="0"/>
    <s v="-"/>
    <s v="no_cruza"/>
    <s v="NULL"/>
    <s v="NULL"/>
    <s v="NULL"/>
    <s v="NULL"/>
    <s v="NULL"/>
    <s v="NULL"/>
    <s v="NULL"/>
    <s v="NULL"/>
    <s v="NULL"/>
    <s v="NULL"/>
    <s v="NULL"/>
    <n v="0"/>
    <s v="-"/>
    <s v="-"/>
    <n v="0"/>
    <s v="NULL"/>
    <s v="NULL"/>
    <s v="NULL"/>
    <s v="NULL"/>
    <s v="NULL"/>
    <d v="2020-02-06T00:00:00"/>
    <s v="NULL"/>
    <s v="NULL"/>
    <s v="NULL"/>
    <s v="SI"/>
    <s v="NULL"/>
    <s v="NULL"/>
    <s v="NULL"/>
    <s v="NULL"/>
    <s v="NULL"/>
    <s v="NULL"/>
    <d v="2022-03-16T00:00:00"/>
  </r>
  <r>
    <n v="890399047"/>
    <s v="HOSPITAL MARIO CORREA RENGIFO"/>
    <s v="FVM"/>
    <n v="274381"/>
    <s v="FVM_274381"/>
    <s v="890399047_FVM_274381"/>
    <s v="NULL"/>
    <s v="NULL"/>
    <s v="NULL"/>
    <d v="2020-02-21T00:00:00"/>
    <n v="66100"/>
    <n v="66100"/>
    <s v="A)Factura no radicada en ERP"/>
    <x v="0"/>
    <n v="0"/>
    <s v="-"/>
    <s v="-"/>
    <n v="0"/>
    <s v="-"/>
    <s v="no_cruza"/>
    <s v="NULL"/>
    <s v="NULL"/>
    <s v="NULL"/>
    <s v="NULL"/>
    <s v="NULL"/>
    <s v="NULL"/>
    <s v="NULL"/>
    <s v="NULL"/>
    <s v="NULL"/>
    <s v="NULL"/>
    <s v="NULL"/>
    <n v="0"/>
    <s v="-"/>
    <s v="-"/>
    <n v="0"/>
    <s v="NULL"/>
    <s v="NULL"/>
    <s v="NULL"/>
    <s v="NULL"/>
    <s v="NULL"/>
    <d v="2020-02-21T00:00:00"/>
    <s v="NULL"/>
    <s v="NULL"/>
    <s v="NULL"/>
    <s v="SI"/>
    <s v="NULL"/>
    <s v="NULL"/>
    <s v="NULL"/>
    <s v="NULL"/>
    <s v="NULL"/>
    <s v="NULL"/>
    <d v="2022-03-16T00:00:00"/>
  </r>
  <r>
    <n v="890399047"/>
    <s v="HOSPITAL MARIO CORREA RENGIFO"/>
    <s v="FVM"/>
    <n v="280411"/>
    <s v="FVM_280411"/>
    <s v="890399047_FVM_280411"/>
    <s v="NULL"/>
    <s v="NULL"/>
    <s v="NULL"/>
    <d v="2020-03-07T00:00:00"/>
    <n v="69900"/>
    <n v="69900"/>
    <s v="A)Factura no radicada en ERP"/>
    <x v="0"/>
    <n v="0"/>
    <s v="-"/>
    <s v="-"/>
    <n v="0"/>
    <s v="-"/>
    <s v="no_cruza"/>
    <s v="NULL"/>
    <s v="NULL"/>
    <s v="NULL"/>
    <s v="NULL"/>
    <s v="NULL"/>
    <s v="NULL"/>
    <s v="NULL"/>
    <s v="NULL"/>
    <s v="NULL"/>
    <s v="NULL"/>
    <s v="NULL"/>
    <n v="0"/>
    <s v="-"/>
    <s v="-"/>
    <n v="0"/>
    <s v="NULL"/>
    <s v="NULL"/>
    <s v="NULL"/>
    <s v="NULL"/>
    <s v="NULL"/>
    <d v="2020-03-07T00:00:00"/>
    <s v="NULL"/>
    <s v="NULL"/>
    <s v="NULL"/>
    <s v="SI"/>
    <s v="NULL"/>
    <s v="NULL"/>
    <s v="NULL"/>
    <s v="NULL"/>
    <s v="NULL"/>
    <s v="NULL"/>
    <d v="2022-03-16T00:00:00"/>
  </r>
  <r>
    <n v="890399047"/>
    <s v="HOSPITAL MARIO CORREA RENGIFO"/>
    <s v="FVM"/>
    <n v="283681"/>
    <s v="FVM_283681"/>
    <s v="890399047_FVM_283681"/>
    <s v="NULL"/>
    <s v="NULL"/>
    <s v="NULL"/>
    <d v="2020-03-18T00:00:00"/>
    <n v="73320"/>
    <n v="73320"/>
    <s v="A)Factura no radicada en ERP"/>
    <x v="0"/>
    <n v="0"/>
    <s v="-"/>
    <s v="-"/>
    <n v="0"/>
    <s v="-"/>
    <s v="no_cruza"/>
    <s v="NULL"/>
    <s v="NULL"/>
    <s v="NULL"/>
    <s v="NULL"/>
    <s v="NULL"/>
    <s v="NULL"/>
    <s v="NULL"/>
    <s v="NULL"/>
    <s v="NULL"/>
    <s v="NULL"/>
    <s v="NULL"/>
    <n v="0"/>
    <s v="-"/>
    <s v="-"/>
    <n v="0"/>
    <s v="NULL"/>
    <s v="NULL"/>
    <s v="NULL"/>
    <s v="NULL"/>
    <s v="NULL"/>
    <d v="2020-03-18T00:00:00"/>
    <s v="NULL"/>
    <s v="NULL"/>
    <s v="NULL"/>
    <s v="SI"/>
    <s v="NULL"/>
    <s v="NULL"/>
    <s v="NULL"/>
    <s v="NULL"/>
    <s v="NULL"/>
    <s v="NULL"/>
    <d v="2022-03-16T00:00:00"/>
  </r>
  <r>
    <n v="890399047"/>
    <s v="HOSPITAL MARIO CORREA RENGIFO"/>
    <s v="FVM"/>
    <n v="287921"/>
    <s v="FVM_287921"/>
    <s v="890399047_FVM_287921"/>
    <s v="NULL"/>
    <s v="NULL"/>
    <s v="NULL"/>
    <d v="2020-04-16T00:00:00"/>
    <n v="54400"/>
    <n v="54400"/>
    <s v="A)Factura no radicada en ERP"/>
    <x v="0"/>
    <n v="0"/>
    <s v="-"/>
    <s v="-"/>
    <n v="0"/>
    <s v="-"/>
    <s v="no_cruza"/>
    <s v="NULL"/>
    <s v="NULL"/>
    <s v="NULL"/>
    <s v="NULL"/>
    <s v="NULL"/>
    <s v="NULL"/>
    <s v="NULL"/>
    <s v="NULL"/>
    <s v="NULL"/>
    <s v="NULL"/>
    <s v="NULL"/>
    <n v="0"/>
    <s v="-"/>
    <s v="-"/>
    <n v="0"/>
    <s v="NULL"/>
    <s v="NULL"/>
    <s v="NULL"/>
    <s v="NULL"/>
    <s v="NULL"/>
    <d v="2020-04-16T00:00:00"/>
    <s v="NULL"/>
    <s v="NULL"/>
    <s v="NULL"/>
    <s v="SI"/>
    <s v="NULL"/>
    <s v="NULL"/>
    <s v="NULL"/>
    <s v="NULL"/>
    <s v="NULL"/>
    <s v="NULL"/>
    <d v="2022-03-16T00:00:00"/>
  </r>
  <r>
    <n v="890399047"/>
    <s v="HOSPITAL MARIO CORREA RENGIFO"/>
    <s v="FVM"/>
    <n v="288134"/>
    <s v="FVM_288134"/>
    <s v="890399047_FVM_288134"/>
    <s v="NULL"/>
    <s v="NULL"/>
    <s v="NULL"/>
    <d v="2020-04-20T00:00:00"/>
    <n v="54400"/>
    <n v="54400"/>
    <s v="A)Factura no radicada en ERP"/>
    <x v="0"/>
    <n v="0"/>
    <s v="-"/>
    <s v="-"/>
    <n v="0"/>
    <s v="-"/>
    <s v="no_cruza"/>
    <s v="NULL"/>
    <s v="NULL"/>
    <s v="NULL"/>
    <s v="NULL"/>
    <s v="NULL"/>
    <s v="NULL"/>
    <s v="NULL"/>
    <s v="NULL"/>
    <s v="NULL"/>
    <s v="NULL"/>
    <s v="NULL"/>
    <n v="0"/>
    <s v="-"/>
    <s v="-"/>
    <n v="0"/>
    <s v="NULL"/>
    <s v="NULL"/>
    <s v="NULL"/>
    <s v="NULL"/>
    <s v="NULL"/>
    <d v="2020-04-20T00:00:00"/>
    <s v="NULL"/>
    <s v="NULL"/>
    <s v="NULL"/>
    <s v="SI"/>
    <s v="NULL"/>
    <s v="NULL"/>
    <s v="NULL"/>
    <s v="NULL"/>
    <s v="NULL"/>
    <s v="NULL"/>
    <d v="2022-03-16T00:00:00"/>
  </r>
  <r>
    <n v="890399047"/>
    <s v="HOSPITAL MARIO CORREA RENGIFO"/>
    <s v="FVM"/>
    <n v="288683"/>
    <s v="FVM_288683"/>
    <s v="890399047_FVM_288683"/>
    <s v="NULL"/>
    <s v="NULL"/>
    <s v="NULL"/>
    <d v="2020-04-27T00:00:00"/>
    <n v="54400"/>
    <n v="54400"/>
    <s v="A)Factura no radicada en ERP"/>
    <x v="0"/>
    <n v="0"/>
    <s v="-"/>
    <s v="-"/>
    <n v="0"/>
    <s v="-"/>
    <s v="no_cruza"/>
    <s v="NULL"/>
    <s v="NULL"/>
    <s v="NULL"/>
    <s v="NULL"/>
    <s v="NULL"/>
    <s v="NULL"/>
    <s v="NULL"/>
    <s v="NULL"/>
    <s v="NULL"/>
    <s v="NULL"/>
    <s v="NULL"/>
    <n v="0"/>
    <s v="-"/>
    <s v="-"/>
    <n v="0"/>
    <s v="NULL"/>
    <s v="NULL"/>
    <s v="NULL"/>
    <s v="NULL"/>
    <s v="NULL"/>
    <d v="2020-04-27T00:00:00"/>
    <s v="NULL"/>
    <s v="NULL"/>
    <s v="NULL"/>
    <s v="SI"/>
    <s v="NULL"/>
    <s v="NULL"/>
    <s v="NULL"/>
    <s v="NULL"/>
    <s v="NULL"/>
    <s v="NULL"/>
    <d v="2022-03-16T00:00:00"/>
  </r>
  <r>
    <n v="890399047"/>
    <s v="HOSPITAL MARIO CORREA RENGIFO"/>
    <s v="FVM"/>
    <n v="289038"/>
    <s v="FVM_289038"/>
    <s v="890399047_FVM_289038"/>
    <s v="NULL"/>
    <s v="NULL"/>
    <s v="NULL"/>
    <d v="2020-04-30T00:00:00"/>
    <n v="54400"/>
    <n v="54400"/>
    <s v="A)Factura no radicada en ERP"/>
    <x v="0"/>
    <n v="0"/>
    <s v="-"/>
    <s v="-"/>
    <n v="0"/>
    <s v="-"/>
    <s v="no_cruza"/>
    <s v="NULL"/>
    <s v="NULL"/>
    <s v="NULL"/>
    <s v="NULL"/>
    <s v="NULL"/>
    <s v="NULL"/>
    <s v="NULL"/>
    <s v="NULL"/>
    <s v="NULL"/>
    <s v="NULL"/>
    <s v="NULL"/>
    <n v="0"/>
    <s v="-"/>
    <s v="-"/>
    <n v="0"/>
    <s v="NULL"/>
    <s v="NULL"/>
    <s v="NULL"/>
    <s v="NULL"/>
    <s v="NULL"/>
    <d v="2020-04-30T00:00:00"/>
    <s v="NULL"/>
    <s v="NULL"/>
    <s v="NULL"/>
    <s v="SI"/>
    <s v="NULL"/>
    <s v="NULL"/>
    <s v="NULL"/>
    <s v="NULL"/>
    <s v="NULL"/>
    <s v="NULL"/>
    <d v="2022-03-16T00:00:00"/>
  </r>
  <r>
    <n v="890399047"/>
    <s v="HOSPITAL MARIO CORREA RENGIFO"/>
    <s v="FVM"/>
    <n v="289114"/>
    <s v="FVM_289114"/>
    <s v="890399047_FVM_289114"/>
    <s v="NULL"/>
    <s v="NULL"/>
    <s v="NULL"/>
    <d v="2020-05-03T00:00:00"/>
    <n v="217300"/>
    <n v="217300"/>
    <s v="A)Factura no radicada en ERP"/>
    <x v="0"/>
    <n v="0"/>
    <s v="-"/>
    <s v="-"/>
    <n v="0"/>
    <s v="-"/>
    <s v="no_cruza"/>
    <s v="NULL"/>
    <s v="NULL"/>
    <s v="NULL"/>
    <s v="NULL"/>
    <s v="NULL"/>
    <s v="NULL"/>
    <s v="NULL"/>
    <s v="NULL"/>
    <s v="NULL"/>
    <s v="NULL"/>
    <s v="NULL"/>
    <n v="0"/>
    <s v="-"/>
    <s v="-"/>
    <n v="0"/>
    <s v="NULL"/>
    <s v="NULL"/>
    <s v="NULL"/>
    <s v="NULL"/>
    <s v="NULL"/>
    <d v="2020-05-03T00:00:00"/>
    <s v="NULL"/>
    <s v="NULL"/>
    <s v="NULL"/>
    <s v="SI"/>
    <s v="NULL"/>
    <s v="NULL"/>
    <s v="NULL"/>
    <s v="NULL"/>
    <s v="NULL"/>
    <s v="NULL"/>
    <d v="2022-03-16T00:00:00"/>
  </r>
  <r>
    <n v="890399047"/>
    <s v="HOSPITAL MARIO CORREA RENGIFO"/>
    <s v="FVM"/>
    <n v="289792"/>
    <s v="FVM_289792"/>
    <s v="890399047_FVM_289792"/>
    <s v="NULL"/>
    <s v="NULL"/>
    <s v="NULL"/>
    <d v="2020-05-19T00:00:00"/>
    <n v="55300"/>
    <n v="55300"/>
    <s v="A)Factura no radicada en ERP"/>
    <x v="0"/>
    <n v="0"/>
    <s v="-"/>
    <s v="-"/>
    <n v="0"/>
    <s v="-"/>
    <s v="no_cruza"/>
    <s v="NULL"/>
    <s v="NULL"/>
    <s v="NULL"/>
    <s v="NULL"/>
    <s v="NULL"/>
    <s v="NULL"/>
    <s v="NULL"/>
    <s v="NULL"/>
    <s v="NULL"/>
    <s v="NULL"/>
    <s v="NULL"/>
    <n v="0"/>
    <s v="-"/>
    <s v="-"/>
    <n v="0"/>
    <s v="NULL"/>
    <s v="NULL"/>
    <s v="NULL"/>
    <s v="NULL"/>
    <s v="NULL"/>
    <d v="2020-05-19T00:00:00"/>
    <s v="NULL"/>
    <s v="NULL"/>
    <s v="NULL"/>
    <s v="SI"/>
    <s v="NULL"/>
    <s v="NULL"/>
    <s v="NULL"/>
    <s v="NULL"/>
    <s v="NULL"/>
    <s v="NULL"/>
    <d v="2022-03-16T00:00:00"/>
  </r>
  <r>
    <n v="890399047"/>
    <s v="HOSPITAL MARIO CORREA RENGIFO"/>
    <s v="FVM"/>
    <n v="290600"/>
    <s v="FVM_290600"/>
    <s v="890399047_FVM_290600"/>
    <s v="NULL"/>
    <s v="NULL"/>
    <s v="NULL"/>
    <d v="2020-06-03T00:00:00"/>
    <n v="233931"/>
    <n v="233931"/>
    <s v="A)Factura no radicada en ERP"/>
    <x v="0"/>
    <n v="0"/>
    <s v="-"/>
    <s v="-"/>
    <n v="0"/>
    <s v="-"/>
    <s v="no_cruza"/>
    <s v="NULL"/>
    <s v="NULL"/>
    <s v="NULL"/>
    <s v="NULL"/>
    <s v="NULL"/>
    <s v="NULL"/>
    <s v="NULL"/>
    <s v="NULL"/>
    <s v="NULL"/>
    <s v="NULL"/>
    <s v="NULL"/>
    <n v="0"/>
    <s v="-"/>
    <s v="-"/>
    <n v="0"/>
    <s v="NULL"/>
    <s v="NULL"/>
    <s v="NULL"/>
    <s v="NULL"/>
    <s v="NULL"/>
    <d v="2020-06-03T00:00:00"/>
    <s v="NULL"/>
    <s v="NULL"/>
    <s v="NULL"/>
    <s v="SI"/>
    <s v="NULL"/>
    <s v="NULL"/>
    <s v="NULL"/>
    <s v="NULL"/>
    <s v="NULL"/>
    <s v="NULL"/>
    <d v="2022-03-16T00:00:00"/>
  </r>
  <r>
    <n v="890399047"/>
    <s v="HOSPITAL MARIO CORREA RENGIFO"/>
    <s v="FVM"/>
    <n v="290631"/>
    <s v="FVM_290631"/>
    <s v="890399047_FVM_290631"/>
    <s v="NULL"/>
    <s v="NULL"/>
    <s v="NULL"/>
    <d v="2020-06-04T00:00:00"/>
    <n v="117884"/>
    <n v="117884"/>
    <s v="A)Factura no radicada en ERP"/>
    <x v="0"/>
    <n v="0"/>
    <s v="-"/>
    <s v="-"/>
    <n v="0"/>
    <s v="-"/>
    <s v="no_cruza"/>
    <s v="NULL"/>
    <s v="NULL"/>
    <s v="NULL"/>
    <s v="NULL"/>
    <s v="NULL"/>
    <s v="NULL"/>
    <s v="NULL"/>
    <s v="NULL"/>
    <s v="NULL"/>
    <s v="NULL"/>
    <s v="NULL"/>
    <n v="0"/>
    <s v="-"/>
    <s v="-"/>
    <n v="0"/>
    <s v="NULL"/>
    <s v="NULL"/>
    <s v="NULL"/>
    <s v="NULL"/>
    <s v="NULL"/>
    <d v="2020-06-04T00:00:00"/>
    <s v="NULL"/>
    <s v="NULL"/>
    <s v="NULL"/>
    <s v="SI"/>
    <s v="NULL"/>
    <s v="NULL"/>
    <s v="NULL"/>
    <s v="NULL"/>
    <s v="NULL"/>
    <s v="NULL"/>
    <d v="2022-03-16T00:00:00"/>
  </r>
  <r>
    <n v="890399047"/>
    <s v="HOSPITAL MARIO CORREA RENGIFO"/>
    <s v="FVM"/>
    <n v="291205"/>
    <s v="FVM_291205"/>
    <s v="890399047_FVM_291205"/>
    <s v="NULL"/>
    <s v="NULL"/>
    <s v="NULL"/>
    <d v="2020-06-19T00:00:00"/>
    <n v="101100"/>
    <n v="101100"/>
    <s v="A)Factura no radicada en ERP"/>
    <x v="0"/>
    <n v="0"/>
    <s v="-"/>
    <s v="-"/>
    <n v="0"/>
    <s v="-"/>
    <s v="no_cruza"/>
    <s v="NULL"/>
    <s v="NULL"/>
    <s v="NULL"/>
    <s v="NULL"/>
    <s v="NULL"/>
    <s v="NULL"/>
    <s v="NULL"/>
    <s v="NULL"/>
    <s v="NULL"/>
    <s v="NULL"/>
    <s v="NULL"/>
    <n v="0"/>
    <s v="-"/>
    <s v="-"/>
    <n v="0"/>
    <s v="NULL"/>
    <s v="NULL"/>
    <s v="NULL"/>
    <s v="NULL"/>
    <s v="NULL"/>
    <d v="2020-06-19T00:00:00"/>
    <s v="NULL"/>
    <s v="NULL"/>
    <s v="NULL"/>
    <s v="SI"/>
    <s v="NULL"/>
    <s v="NULL"/>
    <s v="NULL"/>
    <s v="NULL"/>
    <s v="NULL"/>
    <s v="NULL"/>
    <d v="2022-03-16T00:00:00"/>
  </r>
  <r>
    <n v="890399047"/>
    <s v="HOSPITAL MARIO CORREA RENGIFO"/>
    <s v="FVM"/>
    <n v="291381"/>
    <s v="FVM_291381"/>
    <s v="890399047_FVM_291381"/>
    <s v="NULL"/>
    <s v="NULL"/>
    <s v="NULL"/>
    <d v="2020-06-23T00:00:00"/>
    <n v="54400"/>
    <n v="54400"/>
    <s v="A)Factura no radicada en ERP"/>
    <x v="0"/>
    <n v="0"/>
    <s v="-"/>
    <s v="-"/>
    <n v="0"/>
    <s v="-"/>
    <s v="no_cruza"/>
    <s v="NULL"/>
    <s v="NULL"/>
    <s v="NULL"/>
    <s v="NULL"/>
    <s v="NULL"/>
    <s v="NULL"/>
    <s v="NULL"/>
    <s v="NULL"/>
    <s v="NULL"/>
    <s v="NULL"/>
    <s v="NULL"/>
    <n v="0"/>
    <s v="-"/>
    <s v="-"/>
    <n v="0"/>
    <s v="NULL"/>
    <s v="NULL"/>
    <s v="NULL"/>
    <s v="NULL"/>
    <s v="NULL"/>
    <d v="2020-06-23T00:00:00"/>
    <s v="NULL"/>
    <s v="NULL"/>
    <s v="NULL"/>
    <s v="SI"/>
    <s v="NULL"/>
    <s v="NULL"/>
    <s v="NULL"/>
    <s v="NULL"/>
    <s v="NULL"/>
    <s v="NULL"/>
    <d v="2022-03-16T00:00:00"/>
  </r>
  <r>
    <n v="890399047"/>
    <s v="HOSPITAL MARIO CORREA RENGIFO"/>
    <s v="FVM"/>
    <n v="292267"/>
    <s v="FVM_292267"/>
    <s v="890399047_FVM_292267"/>
    <s v="NULL"/>
    <s v="NULL"/>
    <s v="NULL"/>
    <d v="2020-07-08T00:00:00"/>
    <n v="219400"/>
    <n v="219400"/>
    <s v="A)Factura no radicada en ERP"/>
    <x v="0"/>
    <n v="0"/>
    <s v="-"/>
    <s v="-"/>
    <n v="0"/>
    <s v="-"/>
    <s v="no_cruza"/>
    <s v="NULL"/>
    <s v="NULL"/>
    <s v="NULL"/>
    <s v="NULL"/>
    <s v="NULL"/>
    <s v="NULL"/>
    <s v="NULL"/>
    <s v="NULL"/>
    <s v="NULL"/>
    <s v="NULL"/>
    <s v="NULL"/>
    <n v="0"/>
    <s v="-"/>
    <s v="-"/>
    <n v="0"/>
    <s v="NULL"/>
    <s v="NULL"/>
    <s v="NULL"/>
    <s v="NULL"/>
    <s v="NULL"/>
    <d v="2020-07-08T00:00:00"/>
    <s v="NULL"/>
    <s v="NULL"/>
    <s v="NULL"/>
    <s v="SI"/>
    <s v="NULL"/>
    <s v="NULL"/>
    <s v="NULL"/>
    <s v="NULL"/>
    <s v="NULL"/>
    <s v="NULL"/>
    <d v="2022-03-16T00:00:00"/>
  </r>
  <r>
    <n v="890399047"/>
    <s v="HOSPITAL MARIO CORREA RENGIFO"/>
    <s v="FVM"/>
    <n v="292606"/>
    <s v="FVM_292606"/>
    <s v="890399047_FVM_292606"/>
    <s v="NULL"/>
    <s v="NULL"/>
    <s v="NULL"/>
    <d v="2020-07-13T00:00:00"/>
    <n v="366400"/>
    <n v="366400"/>
    <s v="A)Factura no radicada en ERP"/>
    <x v="0"/>
    <n v="0"/>
    <s v="-"/>
    <s v="-"/>
    <n v="0"/>
    <s v="-"/>
    <s v="no_cruza"/>
    <s v="NULL"/>
    <s v="NULL"/>
    <s v="NULL"/>
    <s v="NULL"/>
    <s v="NULL"/>
    <s v="NULL"/>
    <s v="NULL"/>
    <s v="NULL"/>
    <s v="NULL"/>
    <s v="NULL"/>
    <s v="NULL"/>
    <n v="0"/>
    <s v="-"/>
    <s v="-"/>
    <n v="0"/>
    <s v="NULL"/>
    <s v="NULL"/>
    <s v="NULL"/>
    <s v="NULL"/>
    <s v="NULL"/>
    <d v="2020-07-13T00:00:00"/>
    <s v="NULL"/>
    <s v="NULL"/>
    <s v="NULL"/>
    <s v="SI"/>
    <s v="NULL"/>
    <s v="NULL"/>
    <s v="NULL"/>
    <s v="NULL"/>
    <s v="NULL"/>
    <s v="NULL"/>
    <d v="2022-03-16T00:00:00"/>
  </r>
  <r>
    <n v="890399047"/>
    <s v="HOSPITAL MARIO CORREA RENGIFO"/>
    <s v="FV"/>
    <n v="21269"/>
    <s v="FV_21269"/>
    <s v="890399047_FV_21269"/>
    <s v="FV"/>
    <n v="21269"/>
    <n v="1220920808"/>
    <d v="2015-04-30T00:00:00"/>
    <n v="157800"/>
    <n v="0"/>
    <s v="NULL"/>
    <x v="1"/>
    <n v="0"/>
    <s v="-"/>
    <s v="-"/>
    <n v="0"/>
    <s v="-"/>
    <s v="OK"/>
    <n v="249100"/>
    <n v="0"/>
    <n v="0"/>
    <n v="0"/>
    <n v="249100"/>
    <n v="0"/>
    <n v="249100"/>
    <n v="4800011264"/>
    <n v="42356"/>
    <n v="416000"/>
    <n v="0"/>
    <n v="249100"/>
    <n v="4800011264"/>
    <s v="18.12.2015"/>
    <n v="0"/>
    <n v="150784650429733"/>
    <s v="NULL"/>
    <n v="0"/>
    <n v="0"/>
    <s v="NULL"/>
    <d v="2015-04-30T00:00:00"/>
    <s v="NULL"/>
    <n v="2"/>
    <s v="NULL"/>
    <s v="SI"/>
    <n v="1"/>
    <n v="20150613"/>
    <n v="20150512"/>
    <n v="249100"/>
    <n v="0"/>
    <s v="NULL"/>
    <d v="2022-03-16T00:00:00"/>
  </r>
  <r>
    <n v="890399047"/>
    <s v="HOSPITAL MARIO CORREA RENGIFO"/>
    <s v="FV"/>
    <n v="20024"/>
    <s v="FV_20024"/>
    <s v="890399047_FV_20024"/>
    <s v="FV"/>
    <n v="20024"/>
    <n v="1220448683"/>
    <d v="2013-09-29T00:00:00"/>
    <n v="633499"/>
    <n v="0"/>
    <s v="NULL"/>
    <x v="1"/>
    <n v="0"/>
    <s v="-"/>
    <s v="-"/>
    <n v="0"/>
    <s v="-"/>
    <s v="OK"/>
    <n v="1617500"/>
    <n v="0"/>
    <n v="0"/>
    <n v="0"/>
    <n v="1065141"/>
    <n v="0"/>
    <n v="1065141"/>
    <n v="4800004809"/>
    <n v="41771"/>
    <n v="3543082"/>
    <n v="0"/>
    <n v="1065141"/>
    <n v="4800004809"/>
    <s v="12.05.2014"/>
    <n v="0"/>
    <n v="132441259513061"/>
    <s v="NULL"/>
    <n v="552359"/>
    <n v="0"/>
    <s v="NULL"/>
    <d v="2013-09-29T00:00:00"/>
    <s v="NULL"/>
    <n v="2"/>
    <s v="NULL"/>
    <s v="SI"/>
    <n v="3"/>
    <n v="20170511"/>
    <n v="20170502"/>
    <n v="1617500"/>
    <n v="552359"/>
    <s v="GLOSA ACEPTADA POR IPS SEGUN CONCILIACION ENTRE LAS PARTES2/5/2017LEONOR SOLARTE"/>
    <d v="2022-03-16T00:00:00"/>
  </r>
  <r>
    <n v="890399047"/>
    <s v="HOSPITAL MARIO CORREA RENGIFO"/>
    <s v="FEMC"/>
    <n v="24397"/>
    <s v="FEMC_24397"/>
    <s v="890399047_FEMC_24397"/>
    <s v="FEMC"/>
    <n v="24397"/>
    <s v="NULL"/>
    <d v="2021-04-04T00:00:00"/>
    <n v="78652"/>
    <n v="0"/>
    <s v="NULL"/>
    <x v="1"/>
    <n v="0"/>
    <s v="-"/>
    <s v="-"/>
    <n v="0"/>
    <s v="-"/>
    <s v="OK"/>
    <n v="78652"/>
    <n v="0"/>
    <n v="0"/>
    <n v="0"/>
    <n v="78652"/>
    <n v="0"/>
    <s v="NULL"/>
    <s v="NULL"/>
    <s v="NULL"/>
    <s v="NULL"/>
    <s v="NULL"/>
    <n v="78652"/>
    <n v="4800052342"/>
    <s v="03.01.2022"/>
    <n v="0"/>
    <n v="210868516675053"/>
    <s v="NULL"/>
    <n v="0"/>
    <n v="0"/>
    <s v="NULL"/>
    <d v="2021-04-04T00:00:00"/>
    <s v="NULL"/>
    <n v="2"/>
    <s v="NULL"/>
    <s v="SI"/>
    <n v="1"/>
    <n v="20210530"/>
    <n v="20210511"/>
    <n v="78652"/>
    <n v="0"/>
    <s v="NULL"/>
    <d v="2022-03-16T00:00:00"/>
  </r>
  <r>
    <n v="890399047"/>
    <s v="HOSPITAL MARIO CORREA RENGIFO"/>
    <s v="FEMC"/>
    <n v="42802"/>
    <s v="FEMC_42802"/>
    <s v="890399047_FEMC_42802"/>
    <s v="FEMC"/>
    <n v="42802"/>
    <s v="NULL"/>
    <d v="2021-09-15T00:00:00"/>
    <n v="253900"/>
    <n v="0"/>
    <s v="NULL"/>
    <x v="1"/>
    <n v="0"/>
    <s v="-"/>
    <s v="-"/>
    <n v="0"/>
    <s v="-"/>
    <s v="OK"/>
    <n v="253900"/>
    <n v="0"/>
    <n v="0"/>
    <n v="0"/>
    <n v="253900"/>
    <n v="0"/>
    <s v="NULL"/>
    <s v="NULL"/>
    <s v="NULL"/>
    <s v="NULL"/>
    <s v="NULL"/>
    <n v="253900"/>
    <n v="4800051975"/>
    <s v="17.12.2021"/>
    <n v="0"/>
    <n v="212558516614322"/>
    <s v="NULL"/>
    <n v="0"/>
    <n v="0"/>
    <s v="NULL"/>
    <d v="2021-09-15T00:00:00"/>
    <s v="NULL"/>
    <n v="2"/>
    <s v="NULL"/>
    <s v="SI"/>
    <n v="1"/>
    <n v="20211030"/>
    <n v="20211011"/>
    <n v="253900"/>
    <n v="0"/>
    <s v="NULL"/>
    <d v="2022-03-16T00:00:00"/>
  </r>
  <r>
    <n v="890399047"/>
    <s v="HOSPITAL MARIO CORREA RENGIFO"/>
    <s v="FEMC"/>
    <n v="26192"/>
    <s v="FEMC_26192"/>
    <s v="890399047_FEMC_26192"/>
    <s v="FEMC"/>
    <n v="26192"/>
    <s v="NULL"/>
    <d v="2021-04-19T00:00:00"/>
    <n v="112317"/>
    <n v="0"/>
    <s v="NULL"/>
    <x v="1"/>
    <n v="0"/>
    <s v="-"/>
    <s v="-"/>
    <n v="0"/>
    <s v="-"/>
    <s v="OK"/>
    <n v="112317"/>
    <n v="0"/>
    <n v="0"/>
    <n v="0"/>
    <n v="112317"/>
    <n v="0"/>
    <s v="NULL"/>
    <s v="NULL"/>
    <s v="NULL"/>
    <s v="NULL"/>
    <s v="NULL"/>
    <n v="112317"/>
    <n v="4800052342"/>
    <s v="03.01.2022"/>
    <n v="0"/>
    <n v="211008523807708"/>
    <s v="NULL"/>
    <n v="0"/>
    <n v="0"/>
    <s v="NULL"/>
    <d v="2021-04-19T00:00:00"/>
    <s v="NULL"/>
    <n v="2"/>
    <s v="NULL"/>
    <s v="SI"/>
    <n v="1"/>
    <n v="20210530"/>
    <n v="20210511"/>
    <n v="112317"/>
    <n v="0"/>
    <s v="NULL"/>
    <d v="2022-03-16T00:00:00"/>
  </r>
  <r>
    <n v="890399047"/>
    <s v="HOSPITAL MARIO CORREA RENGIFO"/>
    <s v="FEMC"/>
    <n v="27235"/>
    <s v="FEMC_27235"/>
    <s v="890399047_FEMC_27235"/>
    <s v="FEMC"/>
    <n v="27235"/>
    <s v="NULL"/>
    <d v="2021-04-25T00:00:00"/>
    <n v="66950"/>
    <n v="0"/>
    <s v="NULL"/>
    <x v="1"/>
    <n v="0"/>
    <s v="-"/>
    <s v="-"/>
    <n v="0"/>
    <s v="-"/>
    <s v="OK"/>
    <n v="66950"/>
    <n v="0"/>
    <n v="0"/>
    <n v="0"/>
    <n v="66950"/>
    <n v="0"/>
    <s v="NULL"/>
    <s v="NULL"/>
    <s v="NULL"/>
    <s v="NULL"/>
    <s v="NULL"/>
    <n v="66950"/>
    <n v="4800052342"/>
    <s v="03.01.2022"/>
    <n v="0"/>
    <n v="211128523635817"/>
    <s v="NULL"/>
    <n v="0"/>
    <n v="0"/>
    <s v="NULL"/>
    <d v="2021-04-25T00:00:00"/>
    <s v="NULL"/>
    <n v="2"/>
    <s v="NULL"/>
    <s v="SI"/>
    <n v="1"/>
    <n v="20210530"/>
    <n v="20210511"/>
    <n v="66950"/>
    <n v="0"/>
    <s v="NULL"/>
    <d v="2022-03-16T00:00:00"/>
  </r>
  <r>
    <n v="890399047"/>
    <s v="HOSPITAL MARIO CORREA RENGIFO"/>
    <s v="FEMC"/>
    <n v="28659"/>
    <s v="FEMC_28659"/>
    <s v="890399047_FEMC_28659"/>
    <s v="FEMC"/>
    <n v="28659"/>
    <s v="NULL"/>
    <d v="2021-05-05T00:00:00"/>
    <n v="316300"/>
    <n v="0"/>
    <s v="NULL"/>
    <x v="1"/>
    <n v="0"/>
    <s v="-"/>
    <s v="-"/>
    <n v="0"/>
    <s v="-"/>
    <s v="OK"/>
    <n v="316300"/>
    <n v="0"/>
    <n v="0"/>
    <n v="0"/>
    <n v="316300"/>
    <n v="0"/>
    <s v="NULL"/>
    <s v="NULL"/>
    <s v="NULL"/>
    <s v="NULL"/>
    <s v="NULL"/>
    <n v="316300"/>
    <n v="4800052342"/>
    <s v="03.01.2022"/>
    <n v="0"/>
    <n v="211218516089220"/>
    <s v="NULL"/>
    <n v="0"/>
    <n v="0"/>
    <s v="NULL"/>
    <d v="2021-05-05T00:00:00"/>
    <s v="NULL"/>
    <n v="2"/>
    <s v="NULL"/>
    <s v="SI"/>
    <n v="1"/>
    <n v="20210630"/>
    <n v="20210608"/>
    <n v="316300"/>
    <n v="0"/>
    <s v="NULL"/>
    <d v="2022-03-16T00:00:00"/>
  </r>
  <r>
    <n v="890399047"/>
    <s v="HOSPITAL MARIO CORREA RENGIFO"/>
    <s v="FEMC"/>
    <n v="28665"/>
    <s v="FEMC_28665"/>
    <s v="890399047_FEMC_28665"/>
    <s v="FEMC"/>
    <n v="28665"/>
    <s v="NULL"/>
    <d v="2021-05-05T00:00:00"/>
    <n v="8030348"/>
    <n v="0"/>
    <s v="NULL"/>
    <x v="1"/>
    <n v="0"/>
    <s v="-"/>
    <s v="-"/>
    <n v="0"/>
    <s v="-"/>
    <s v="OK"/>
    <n v="8030348"/>
    <n v="0"/>
    <n v="0"/>
    <n v="0"/>
    <n v="7737048"/>
    <n v="0"/>
    <s v="NULL"/>
    <s v="NULL"/>
    <s v="NULL"/>
    <s v="NULL"/>
    <s v="NULL"/>
    <n v="7737048"/>
    <n v="4800052342"/>
    <s v="03.01.2022"/>
    <n v="0"/>
    <n v="211803114621892"/>
    <s v="NULL"/>
    <n v="293300"/>
    <n v="0"/>
    <s v="NULL"/>
    <d v="2021-05-05T00:00:00"/>
    <s v="NULL"/>
    <n v="2"/>
    <s v="NULL"/>
    <s v="SI"/>
    <n v="2"/>
    <n v="20211214"/>
    <n v="20211130"/>
    <n v="8030348"/>
    <n v="293300"/>
    <s v="IPS ACEPTA OBJECCIONES DE ACUERDO A ACTA DE CONCILIACION CELEBRADA EL DIA 19/11/2021 ENTRE LAS PARTES MAIBER ACEVEDO Y ELIZABETH CHILITO EPS Y LIZETH TAMAR DE IPS.JENNIFER REBOLLEDO"/>
    <d v="2022-03-16T00:00:00"/>
  </r>
  <r>
    <n v="890399047"/>
    <s v="HOSPITAL MARIO CORREA RENGIFO"/>
    <s v="FEMC"/>
    <n v="28767"/>
    <s v="FEMC_28767"/>
    <s v="890399047_FEMC_28767"/>
    <s v="FEMC"/>
    <n v="28767"/>
    <s v="NULL"/>
    <d v="2021-05-07T00:00:00"/>
    <n v="423000"/>
    <n v="0"/>
    <s v="NULL"/>
    <x v="1"/>
    <n v="0"/>
    <s v="-"/>
    <s v="-"/>
    <n v="0"/>
    <s v="-"/>
    <s v="OK"/>
    <n v="423000"/>
    <n v="0"/>
    <n v="0"/>
    <n v="0"/>
    <n v="423000"/>
    <n v="0"/>
    <s v="NULL"/>
    <s v="NULL"/>
    <s v="NULL"/>
    <s v="NULL"/>
    <s v="NULL"/>
    <n v="423000"/>
    <n v="4800052342"/>
    <s v="03.01.2022"/>
    <n v="0"/>
    <n v="211268523095191"/>
    <s v="NULL"/>
    <n v="0"/>
    <n v="0"/>
    <s v="NULL"/>
    <d v="2021-05-07T00:00:00"/>
    <s v="NULL"/>
    <n v="2"/>
    <s v="NULL"/>
    <s v="SI"/>
    <n v="1"/>
    <n v="20210630"/>
    <n v="20210608"/>
    <n v="423000"/>
    <n v="0"/>
    <s v="NULL"/>
    <d v="2022-03-16T00:00:00"/>
  </r>
  <r>
    <n v="890399047"/>
    <s v="HOSPITAL MARIO CORREA RENGIFO"/>
    <s v="FEMC"/>
    <n v="28858"/>
    <s v="FEMC_28858"/>
    <s v="890399047_FEMC_28858"/>
    <s v="FEMC"/>
    <n v="28858"/>
    <s v="NULL"/>
    <d v="2021-05-09T00:00:00"/>
    <n v="297800"/>
    <n v="0"/>
    <s v="NULL"/>
    <x v="1"/>
    <n v="0"/>
    <s v="-"/>
    <s v="-"/>
    <n v="0"/>
    <s v="-"/>
    <s v="OK"/>
    <n v="297800"/>
    <n v="0"/>
    <n v="0"/>
    <n v="0"/>
    <n v="297800"/>
    <n v="0"/>
    <s v="NULL"/>
    <s v="NULL"/>
    <s v="NULL"/>
    <s v="NULL"/>
    <s v="NULL"/>
    <n v="297800"/>
    <n v="4800052342"/>
    <s v="03.01.2022"/>
    <n v="0"/>
    <n v="211268516753700"/>
    <s v="NULL"/>
    <n v="0"/>
    <n v="0"/>
    <s v="NULL"/>
    <d v="2021-05-09T00:00:00"/>
    <s v="NULL"/>
    <n v="2"/>
    <s v="NULL"/>
    <s v="SI"/>
    <n v="1"/>
    <n v="20210630"/>
    <n v="20210608"/>
    <n v="297800"/>
    <n v="0"/>
    <s v="NULL"/>
    <d v="2022-03-16T00:00:00"/>
  </r>
  <r>
    <n v="890399047"/>
    <s v="HOSPITAL MARIO CORREA RENGIFO"/>
    <s v="FEMC"/>
    <n v="28859"/>
    <s v="FEMC_28859"/>
    <s v="890399047_FEMC_28859"/>
    <s v="FEMC"/>
    <n v="28859"/>
    <s v="NULL"/>
    <d v="2021-05-09T00:00:00"/>
    <n v="80832"/>
    <n v="0"/>
    <s v="NULL"/>
    <x v="1"/>
    <n v="0"/>
    <s v="-"/>
    <s v="-"/>
    <n v="0"/>
    <s v="-"/>
    <s v="OK"/>
    <n v="80832"/>
    <n v="0"/>
    <n v="0"/>
    <n v="0"/>
    <n v="80832"/>
    <n v="0"/>
    <s v="NULL"/>
    <s v="NULL"/>
    <s v="NULL"/>
    <s v="NULL"/>
    <s v="NULL"/>
    <n v="80832"/>
    <n v="4800049831"/>
    <s v="31.08.2021"/>
    <n v="0"/>
    <n v="211628516557717"/>
    <s v="NULL"/>
    <n v="0"/>
    <n v="0"/>
    <s v="NULL"/>
    <d v="2021-05-09T00:00:00"/>
    <s v="NULL"/>
    <n v="2"/>
    <s v="NULL"/>
    <s v="SI"/>
    <n v="1"/>
    <n v="20210629"/>
    <n v="20210608"/>
    <n v="80832"/>
    <n v="0"/>
    <s v="NULL"/>
    <d v="2022-03-16T00:00:00"/>
  </r>
  <r>
    <n v="890399047"/>
    <s v="HOSPITAL MARIO CORREA RENGIFO"/>
    <s v="FEMC"/>
    <n v="28864"/>
    <s v="FEMC_28864"/>
    <s v="890399047_FEMC_28864"/>
    <s v="FEMC"/>
    <n v="28864"/>
    <s v="NULL"/>
    <d v="2021-05-09T00:00:00"/>
    <n v="320910"/>
    <n v="0"/>
    <s v="NULL"/>
    <x v="1"/>
    <n v="0"/>
    <s v="-"/>
    <s v="-"/>
    <n v="0"/>
    <s v="-"/>
    <s v="OK"/>
    <n v="320910"/>
    <n v="0"/>
    <n v="0"/>
    <n v="0"/>
    <n v="320910"/>
    <n v="0"/>
    <s v="NULL"/>
    <s v="NULL"/>
    <s v="NULL"/>
    <s v="NULL"/>
    <s v="NULL"/>
    <n v="320910"/>
    <n v="4800052342"/>
    <s v="03.01.2022"/>
    <n v="0"/>
    <n v="211288516653295"/>
    <s v="NULL"/>
    <n v="0"/>
    <n v="0"/>
    <s v="NULL"/>
    <d v="2021-05-09T00:00:00"/>
    <s v="NULL"/>
    <n v="2"/>
    <s v="NULL"/>
    <s v="SI"/>
    <n v="1"/>
    <n v="20210630"/>
    <n v="20210608"/>
    <n v="320910"/>
    <n v="0"/>
    <s v="NULL"/>
    <d v="2022-03-16T00:00:00"/>
  </r>
  <r>
    <n v="890399047"/>
    <s v="HOSPITAL MARIO CORREA RENGIFO"/>
    <s v="FEMC"/>
    <n v="29019"/>
    <s v="FEMC_29019"/>
    <s v="890399047_FEMC_29019"/>
    <s v="FEMC"/>
    <n v="29019"/>
    <s v="NULL"/>
    <d v="2021-05-12T00:00:00"/>
    <n v="228100"/>
    <n v="0"/>
    <s v="NULL"/>
    <x v="1"/>
    <n v="0"/>
    <s v="-"/>
    <s v="-"/>
    <n v="0"/>
    <s v="-"/>
    <s v="OK"/>
    <n v="228100"/>
    <n v="0"/>
    <n v="0"/>
    <n v="0"/>
    <n v="228100"/>
    <n v="0"/>
    <s v="NULL"/>
    <s v="NULL"/>
    <s v="NULL"/>
    <s v="NULL"/>
    <s v="NULL"/>
    <n v="228100"/>
    <n v="4800052342"/>
    <s v="03.01.2022"/>
    <n v="0"/>
    <n v="211198516564682"/>
    <s v="NULL"/>
    <n v="0"/>
    <n v="0"/>
    <s v="NULL"/>
    <d v="2021-05-12T00:00:00"/>
    <s v="NULL"/>
    <n v="2"/>
    <s v="NULL"/>
    <s v="SI"/>
    <n v="1"/>
    <n v="20210630"/>
    <n v="20210608"/>
    <n v="228100"/>
    <n v="0"/>
    <s v="NULL"/>
    <d v="2022-03-16T00:00:00"/>
  </r>
  <r>
    <n v="890399047"/>
    <s v="HOSPITAL MARIO CORREA RENGIFO"/>
    <s v="FEMC"/>
    <n v="29705"/>
    <s v="FEMC_29705"/>
    <s v="890399047_FEMC_29705"/>
    <s v="FEMC"/>
    <n v="29705"/>
    <s v="NULL"/>
    <d v="2021-05-20T00:00:00"/>
    <n v="393475"/>
    <n v="0"/>
    <s v="NULL"/>
    <x v="1"/>
    <n v="0"/>
    <s v="-"/>
    <s v="-"/>
    <n v="0"/>
    <s v="-"/>
    <s v="OK"/>
    <n v="393475"/>
    <n v="0"/>
    <n v="0"/>
    <n v="0"/>
    <n v="393475"/>
    <n v="0"/>
    <s v="NULL"/>
    <s v="NULL"/>
    <s v="NULL"/>
    <s v="NULL"/>
    <s v="NULL"/>
    <n v="393475"/>
    <n v="4800052342"/>
    <s v="03.01.2022"/>
    <n v="0"/>
    <n v="211358523198441"/>
    <s v="NULL"/>
    <n v="0"/>
    <n v="0"/>
    <s v="NULL"/>
    <d v="2021-05-20T00:00:00"/>
    <s v="NULL"/>
    <n v="2"/>
    <s v="NULL"/>
    <s v="SI"/>
    <n v="1"/>
    <n v="20210630"/>
    <n v="20210608"/>
    <n v="393475"/>
    <n v="0"/>
    <s v="NULL"/>
    <d v="2022-03-16T00:00:00"/>
  </r>
  <r>
    <n v="890399047"/>
    <s v="HOSPITAL MARIO CORREA RENGIFO"/>
    <s v="FEMC"/>
    <n v="30635"/>
    <s v="FEMC_30635"/>
    <s v="890399047_FEMC_30635"/>
    <s v="FEMC"/>
    <n v="30635"/>
    <s v="NULL"/>
    <d v="2021-05-30T00:00:00"/>
    <n v="256700"/>
    <n v="0"/>
    <s v="NULL"/>
    <x v="1"/>
    <n v="0"/>
    <s v="-"/>
    <s v="-"/>
    <n v="0"/>
    <s v="-"/>
    <s v="OK"/>
    <n v="256700"/>
    <n v="0"/>
    <n v="0"/>
    <n v="0"/>
    <n v="256700"/>
    <n v="0"/>
    <s v="NULL"/>
    <s v="NULL"/>
    <s v="NULL"/>
    <s v="NULL"/>
    <s v="NULL"/>
    <n v="256700"/>
    <n v="4800052342"/>
    <s v="03.01.2022"/>
    <n v="0"/>
    <n v="211478516666340"/>
    <s v="NULL"/>
    <n v="0"/>
    <n v="0"/>
    <s v="NULL"/>
    <d v="2021-05-30T00:00:00"/>
    <s v="NULL"/>
    <n v="2"/>
    <s v="NULL"/>
    <s v="SI"/>
    <n v="1"/>
    <n v="20210630"/>
    <n v="20210608"/>
    <n v="256700"/>
    <n v="0"/>
    <s v="NULL"/>
    <d v="2022-03-16T00:00:00"/>
  </r>
  <r>
    <n v="890399047"/>
    <s v="HOSPITAL MARIO CORREA RENGIFO"/>
    <s v="FEMC"/>
    <n v="32223"/>
    <s v="FEMC_32223"/>
    <s v="890399047_FEMC_32223"/>
    <s v="FEMC"/>
    <n v="32223"/>
    <s v="NULL"/>
    <d v="2021-06-13T00:00:00"/>
    <n v="902942"/>
    <n v="0"/>
    <s v="NULL"/>
    <x v="1"/>
    <n v="0"/>
    <s v="-"/>
    <s v="-"/>
    <n v="0"/>
    <s v="-"/>
    <s v="OK"/>
    <n v="902942"/>
    <n v="0"/>
    <n v="0"/>
    <n v="0"/>
    <n v="902942"/>
    <n v="0"/>
    <s v="NULL"/>
    <s v="NULL"/>
    <s v="NULL"/>
    <s v="NULL"/>
    <s v="NULL"/>
    <n v="902942"/>
    <n v="4800051975"/>
    <s v="17.12.2021"/>
    <n v="0"/>
    <n v="211618516469081"/>
    <s v="NULL"/>
    <n v="0"/>
    <n v="0"/>
    <s v="NULL"/>
    <d v="2021-06-13T00:00:00"/>
    <s v="NULL"/>
    <n v="2"/>
    <s v="NULL"/>
    <s v="SI"/>
    <n v="1"/>
    <n v="20210730"/>
    <n v="20210707"/>
    <n v="902942"/>
    <n v="0"/>
    <s v="NULL"/>
    <d v="2022-03-16T00:00:00"/>
  </r>
  <r>
    <n v="890399047"/>
    <s v="HOSPITAL MARIO CORREA RENGIFO"/>
    <s v="FV"/>
    <n v="20885"/>
    <s v="FV_20885"/>
    <s v="890399047_FV_20885"/>
    <s v="FV"/>
    <n v="20885"/>
    <n v="1220741829"/>
    <d v="2014-10-30T00:00:00"/>
    <n v="937900"/>
    <n v="0"/>
    <s v="NULL"/>
    <x v="1"/>
    <n v="0"/>
    <s v="-"/>
    <s v="-"/>
    <n v="0"/>
    <s v="-"/>
    <s v="OK"/>
    <n v="937900"/>
    <n v="0"/>
    <n v="0"/>
    <n v="0"/>
    <n v="874900"/>
    <n v="0"/>
    <n v="874900"/>
    <n v="4800008682"/>
    <n v="42172"/>
    <n v="7333900"/>
    <n v="0"/>
    <n v="874900"/>
    <n v="4800008682"/>
    <s v="17.06.2015"/>
    <n v="0"/>
    <n v="142704696044285"/>
    <s v="NULL"/>
    <n v="63000"/>
    <n v="0"/>
    <s v="NULL"/>
    <d v="2014-10-30T00:00:00"/>
    <s v="NULL"/>
    <n v="2"/>
    <s v="NULL"/>
    <s v="SI"/>
    <n v="2"/>
    <n v="20170511"/>
    <n v="20170502"/>
    <n v="937900"/>
    <n v="63000"/>
    <s v="GLOSA ACEPTADA POR IPS SEGUN CONCILIACION ENTRE LAS PARTES02/05/2017LEONOR SOLARTE"/>
    <d v="2022-03-16T00:00:00"/>
  </r>
  <r>
    <n v="890399047"/>
    <s v="HOSPITAL MARIO CORREA RENGIFO"/>
    <s v="FV"/>
    <n v="21267"/>
    <s v="FV_21267"/>
    <s v="890399047_FV_21267"/>
    <s v="FV"/>
    <n v="21267"/>
    <n v="1220870058"/>
    <d v="2015-04-30T00:00:00"/>
    <n v="2654300"/>
    <n v="0"/>
    <s v="NULL"/>
    <x v="1"/>
    <n v="0"/>
    <s v="-"/>
    <s v="-"/>
    <n v="0"/>
    <s v="-"/>
    <s v="OK"/>
    <n v="2654300"/>
    <n v="0"/>
    <n v="0"/>
    <n v="0"/>
    <n v="2398400"/>
    <n v="0"/>
    <n v="2398400"/>
    <n v="2200366862"/>
    <n v="42488"/>
    <n v="12998700"/>
    <n v="0"/>
    <n v="2398400"/>
    <n v="2200366862"/>
    <s v="28.04.2016"/>
    <n v="12998700"/>
    <n v="150614649692496"/>
    <s v="NULL"/>
    <n v="255900"/>
    <n v="0"/>
    <s v="NULL"/>
    <d v="2015-04-30T00:00:00"/>
    <s v="NULL"/>
    <n v="2"/>
    <s v="NULL"/>
    <s v="SI"/>
    <n v="2"/>
    <n v="20170511"/>
    <n v="20170502"/>
    <n v="2654300"/>
    <n v="255900"/>
    <s v="GLOSA ACEPTADA POR IPS SEGUN CONCILIACION ENTRE LAS PARTESEL DIA 2/5/2017LEONOR SOLARTE"/>
    <d v="2022-03-16T00:00:00"/>
  </r>
  <r>
    <n v="890399047"/>
    <s v="HOSPITAL MARIO CORREA RENGIFO"/>
    <s v="FV"/>
    <n v="21545"/>
    <s v="FV_21545"/>
    <s v="890399047_FV_21545"/>
    <s v="FV"/>
    <n v="21545"/>
    <n v="1220959958"/>
    <d v="2015-08-31T00:00:00"/>
    <n v="573300"/>
    <n v="0"/>
    <s v="NULL"/>
    <x v="1"/>
    <n v="0"/>
    <s v="-"/>
    <s v="-"/>
    <n v="0"/>
    <s v="-"/>
    <s v="OK"/>
    <n v="573300"/>
    <n v="0"/>
    <n v="0"/>
    <n v="0"/>
    <n v="573300"/>
    <n v="0"/>
    <n v="573300"/>
    <n v="4800013394"/>
    <n v="42494"/>
    <n v="662500"/>
    <n v="0"/>
    <n v="573300"/>
    <n v="4800013394"/>
    <s v="04.05.2016"/>
    <n v="0"/>
    <n v="152227526513415"/>
    <s v="NULL"/>
    <n v="0"/>
    <n v="0"/>
    <s v="NULL"/>
    <d v="2015-08-31T00:00:00"/>
    <s v="NULL"/>
    <n v="2"/>
    <s v="NULL"/>
    <s v="SI"/>
    <n v="1"/>
    <n v="20150916"/>
    <n v="20150909"/>
    <n v="573300"/>
    <n v="0"/>
    <s v="NULL"/>
    <d v="2022-03-16T00:00:00"/>
  </r>
  <r>
    <n v="890399047"/>
    <s v="HOSPITAL MARIO CORREA RENGIFO"/>
    <s v="FVM"/>
    <n v="200997"/>
    <s v="FVM_200997"/>
    <s v="890399047_FVM_200997"/>
    <s v="FVM"/>
    <n v="200997"/>
    <n v="1221490230"/>
    <d v="2019-08-14T00:00:00"/>
    <n v="91500"/>
    <n v="0"/>
    <s v="NULL"/>
    <x v="1"/>
    <n v="0"/>
    <s v="-"/>
    <s v="-"/>
    <n v="0"/>
    <s v="-"/>
    <s v="OK"/>
    <n v="91500"/>
    <n v="0"/>
    <n v="0"/>
    <n v="0"/>
    <n v="91500"/>
    <n v="0"/>
    <n v="91500"/>
    <n v="4800036170"/>
    <n v="43860"/>
    <n v="3928493"/>
    <n v="0"/>
    <n v="91500"/>
    <n v="4800036170"/>
    <s v="30.01.2020"/>
    <n v="0"/>
    <n v="192088524360424"/>
    <s v="NULL"/>
    <n v="0"/>
    <n v="0"/>
    <s v="NULL"/>
    <d v="2019-08-14T00:00:00"/>
    <s v="NULL"/>
    <n v="2"/>
    <s v="NULL"/>
    <s v="SI"/>
    <n v="1"/>
    <n v="20190930"/>
    <n v="20190912"/>
    <n v="91500"/>
    <n v="0"/>
    <s v="NULL"/>
    <d v="2022-03-16T00:00:00"/>
  </r>
  <r>
    <n v="890399047"/>
    <s v="HOSPITAL MARIO CORREA RENGIFO"/>
    <s v="FVM"/>
    <n v="201004"/>
    <s v="FVM_201004"/>
    <s v="890399047_FVM_201004"/>
    <s v="FVM"/>
    <n v="201004"/>
    <n v="1221490231"/>
    <d v="2019-08-14T00:00:00"/>
    <n v="180100"/>
    <n v="0"/>
    <s v="NULL"/>
    <x v="1"/>
    <n v="0"/>
    <s v="-"/>
    <s v="-"/>
    <n v="0"/>
    <s v="-"/>
    <s v="OK"/>
    <n v="180100"/>
    <n v="0"/>
    <n v="0"/>
    <n v="0"/>
    <n v="180100"/>
    <n v="0"/>
    <n v="180100"/>
    <n v="4800036170"/>
    <n v="43860"/>
    <n v="3928493"/>
    <n v="0"/>
    <n v="180100"/>
    <n v="4800036170"/>
    <s v="30.01.2020"/>
    <n v="0"/>
    <n v="192098530786715"/>
    <s v="NULL"/>
    <n v="0"/>
    <n v="0"/>
    <s v="NULL"/>
    <d v="2019-08-14T00:00:00"/>
    <s v="NULL"/>
    <n v="2"/>
    <s v="NULL"/>
    <s v="SI"/>
    <n v="1"/>
    <n v="20190930"/>
    <n v="20190912"/>
    <n v="180100"/>
    <n v="0"/>
    <s v="NULL"/>
    <d v="2022-03-16T00:00:00"/>
  </r>
  <r>
    <n v="890399047"/>
    <s v="HOSPITAL MARIO CORREA RENGIFO"/>
    <s v="FVM"/>
    <n v="202108"/>
    <s v="FVM_202108"/>
    <s v="890399047_FVM_202108"/>
    <s v="FVM"/>
    <n v="202108"/>
    <n v="1221490232"/>
    <d v="2019-08-15T00:00:00"/>
    <n v="168997"/>
    <n v="0"/>
    <s v="NULL"/>
    <x v="1"/>
    <n v="0"/>
    <s v="-"/>
    <s v="-"/>
    <n v="0"/>
    <s v="-"/>
    <s v="OK"/>
    <n v="168997"/>
    <n v="0"/>
    <n v="0"/>
    <n v="0"/>
    <n v="168997"/>
    <n v="0"/>
    <n v="168997"/>
    <n v="4800036170"/>
    <n v="43860"/>
    <n v="3928493"/>
    <n v="0"/>
    <n v="168997"/>
    <n v="4800036170"/>
    <s v="30.01.2020"/>
    <n v="0"/>
    <n v="192148529685713"/>
    <s v="NULL"/>
    <n v="0"/>
    <n v="0"/>
    <s v="NULL"/>
    <d v="2019-08-15T00:00:00"/>
    <s v="NULL"/>
    <n v="2"/>
    <s v="NULL"/>
    <s v="SI"/>
    <n v="1"/>
    <n v="20190930"/>
    <n v="20190912"/>
    <n v="168997"/>
    <n v="0"/>
    <s v="NULL"/>
    <d v="2022-03-16T00:00:00"/>
  </r>
  <r>
    <n v="890399047"/>
    <s v="HOSPITAL MARIO CORREA RENGIFO"/>
    <s v="FVM"/>
    <n v="202129"/>
    <s v="FVM_202129"/>
    <s v="890399047_FVM_202129"/>
    <s v="FVM"/>
    <n v="202129"/>
    <n v="1221490233"/>
    <d v="2019-08-15T00:00:00"/>
    <n v="111481"/>
    <n v="0"/>
    <s v="NULL"/>
    <x v="1"/>
    <n v="0"/>
    <s v="-"/>
    <s v="-"/>
    <n v="0"/>
    <s v="-"/>
    <s v="OK"/>
    <n v="111481"/>
    <n v="0"/>
    <n v="0"/>
    <n v="0"/>
    <n v="111481"/>
    <n v="0"/>
    <n v="111481"/>
    <n v="4800036170"/>
    <n v="43860"/>
    <n v="3928493"/>
    <n v="0"/>
    <n v="111481"/>
    <n v="4800036170"/>
    <s v="30.01.2020"/>
    <n v="0"/>
    <n v="192128529228530"/>
    <s v="NULL"/>
    <n v="0"/>
    <n v="0"/>
    <s v="NULL"/>
    <d v="2019-08-15T00:00:00"/>
    <s v="NULL"/>
    <n v="2"/>
    <s v="NULL"/>
    <s v="SI"/>
    <n v="1"/>
    <n v="20190930"/>
    <n v="20190912"/>
    <n v="111481"/>
    <n v="0"/>
    <s v="NULL"/>
    <d v="2022-03-16T00:00:00"/>
  </r>
  <r>
    <n v="890399047"/>
    <s v="HOSPITAL MARIO CORREA RENGIFO"/>
    <s v="FVM"/>
    <n v="202617"/>
    <s v="FVM_202617"/>
    <s v="890399047_FVM_202617"/>
    <s v="FVM"/>
    <n v="202617"/>
    <n v="1221490234"/>
    <d v="2019-08-16T00:00:00"/>
    <n v="135720"/>
    <n v="0"/>
    <s v="NULL"/>
    <x v="1"/>
    <n v="0"/>
    <s v="-"/>
    <s v="-"/>
    <n v="0"/>
    <s v="-"/>
    <s v="OK"/>
    <n v="135720"/>
    <n v="0"/>
    <n v="0"/>
    <n v="0"/>
    <n v="135720"/>
    <n v="0"/>
    <n v="135720"/>
    <n v="4800036170"/>
    <n v="43860"/>
    <n v="3928493"/>
    <n v="0"/>
    <n v="135720"/>
    <n v="4800036170"/>
    <s v="30.01.2020"/>
    <n v="0"/>
    <n v="192088530117735"/>
    <s v="NULL"/>
    <n v="0"/>
    <n v="0"/>
    <s v="NULL"/>
    <d v="2019-08-16T00:00:00"/>
    <s v="NULL"/>
    <n v="2"/>
    <s v="NULL"/>
    <s v="SI"/>
    <n v="1"/>
    <n v="20190930"/>
    <n v="20190912"/>
    <n v="135720"/>
    <n v="0"/>
    <s v="NULL"/>
    <d v="2022-03-16T00:00:00"/>
  </r>
  <r>
    <n v="890399047"/>
    <s v="HOSPITAL MARIO CORREA RENGIFO"/>
    <s v="FVM"/>
    <n v="203900"/>
    <s v="FVM_203900"/>
    <s v="890399047_FVM_203900"/>
    <s v="FVM"/>
    <n v="203900"/>
    <n v="1221490235"/>
    <d v="2019-08-19T00:00:00"/>
    <n v="793780"/>
    <n v="0"/>
    <s v="NULL"/>
    <x v="1"/>
    <n v="0"/>
    <s v="-"/>
    <s v="-"/>
    <n v="0"/>
    <s v="-"/>
    <s v="OK"/>
    <n v="793780"/>
    <n v="0"/>
    <n v="0"/>
    <n v="0"/>
    <n v="793780"/>
    <n v="0"/>
    <n v="793780"/>
    <n v="4800036170"/>
    <n v="43860"/>
    <n v="3928493"/>
    <n v="0"/>
    <n v="793780"/>
    <n v="4800036170"/>
    <s v="30.01.2020"/>
    <n v="0"/>
    <n v="192168529530807"/>
    <s v="NULL"/>
    <n v="0"/>
    <n v="0"/>
    <s v="NULL"/>
    <d v="2019-08-19T00:00:00"/>
    <s v="NULL"/>
    <n v="2"/>
    <s v="NULL"/>
    <s v="SI"/>
    <n v="1"/>
    <n v="20190930"/>
    <n v="20190912"/>
    <n v="793780"/>
    <n v="0"/>
    <s v="NULL"/>
    <d v="2022-03-16T00:00:00"/>
  </r>
  <r>
    <n v="890399047"/>
    <s v="HOSPITAL MARIO CORREA RENGIFO"/>
    <s v="FVM"/>
    <n v="207124"/>
    <s v="FVM_207124"/>
    <s v="890399047_FVM_207124"/>
    <s v="FVM"/>
    <n v="207124"/>
    <n v="1221490236"/>
    <d v="2019-08-25T00:00:00"/>
    <n v="59100"/>
    <n v="0"/>
    <s v="NULL"/>
    <x v="1"/>
    <n v="0"/>
    <s v="-"/>
    <s v="-"/>
    <n v="0"/>
    <s v="-"/>
    <s v="OK"/>
    <n v="59100"/>
    <n v="0"/>
    <n v="0"/>
    <n v="0"/>
    <n v="59100"/>
    <n v="0"/>
    <n v="59100"/>
    <n v="4800036170"/>
    <n v="43860"/>
    <n v="3928493"/>
    <n v="0"/>
    <n v="59100"/>
    <n v="4800036170"/>
    <s v="30.01.2020"/>
    <n v="0"/>
    <n v="192278529620360"/>
    <s v="NULL"/>
    <n v="0"/>
    <n v="0"/>
    <s v="NULL"/>
    <d v="2019-08-25T00:00:00"/>
    <s v="NULL"/>
    <n v="2"/>
    <s v="NULL"/>
    <s v="SI"/>
    <n v="1"/>
    <n v="20190930"/>
    <n v="20190912"/>
    <n v="59100"/>
    <n v="0"/>
    <s v="NULL"/>
    <d v="2022-03-16T00:00:00"/>
  </r>
  <r>
    <n v="890399047"/>
    <s v="HOSPITAL MARIO CORREA RENGIFO"/>
    <s v="FVM"/>
    <n v="213911"/>
    <s v="FVM_213911"/>
    <s v="890399047_FVM_213911"/>
    <s v="FVM"/>
    <n v="213911"/>
    <n v="1221490237"/>
    <d v="2019-08-31T00:00:00"/>
    <n v="60200"/>
    <n v="0"/>
    <s v="NULL"/>
    <x v="1"/>
    <n v="0"/>
    <s v="-"/>
    <s v="-"/>
    <n v="0"/>
    <s v="-"/>
    <s v="OK"/>
    <n v="60200"/>
    <n v="0"/>
    <n v="0"/>
    <n v="0"/>
    <n v="60200"/>
    <n v="0"/>
    <n v="60200"/>
    <n v="4800036170"/>
    <n v="43860"/>
    <n v="3928493"/>
    <n v="0"/>
    <n v="60200"/>
    <n v="4800036170"/>
    <s v="30.01.2020"/>
    <n v="0"/>
    <n v="192408524670261"/>
    <s v="NULL"/>
    <n v="0"/>
    <n v="0"/>
    <s v="NULL"/>
    <d v="2019-08-31T00:00:00"/>
    <s v="NULL"/>
    <n v="2"/>
    <s v="NULL"/>
    <s v="SI"/>
    <n v="1"/>
    <n v="20190930"/>
    <n v="20190912"/>
    <n v="60200"/>
    <n v="0"/>
    <s v="NULL"/>
    <d v="2022-03-16T00:00:00"/>
  </r>
  <r>
    <n v="890399047"/>
    <s v="HOSPITAL MARIO CORREA RENGIFO"/>
    <s v="FVM"/>
    <n v="219305"/>
    <s v="FVM_219305"/>
    <s v="890399047_FVM_219305"/>
    <s v="FVM"/>
    <n v="219305"/>
    <n v="1221504946"/>
    <d v="2019-09-22T00:00:00"/>
    <n v="208900"/>
    <n v="0"/>
    <s v="NULL"/>
    <x v="1"/>
    <n v="0"/>
    <s v="-"/>
    <s v="-"/>
    <n v="0"/>
    <s v="-"/>
    <s v="OK"/>
    <n v="208900"/>
    <n v="0"/>
    <n v="0"/>
    <n v="0"/>
    <n v="208900"/>
    <n v="0"/>
    <n v="208900"/>
    <n v="4800036170"/>
    <n v="43860"/>
    <n v="3928493"/>
    <n v="0"/>
    <n v="208900"/>
    <n v="4800036170"/>
    <s v="30.01.2020"/>
    <n v="0"/>
    <n v="192578529619764"/>
    <s v="NULL"/>
    <n v="0"/>
    <n v="0"/>
    <s v="NULL"/>
    <d v="2019-09-22T00:00:00"/>
    <s v="NULL"/>
    <n v="2"/>
    <s v="NULL"/>
    <s v="SI"/>
    <n v="1"/>
    <n v="20191030"/>
    <n v="20191004"/>
    <n v="208900"/>
    <n v="0"/>
    <s v="NULL"/>
    <d v="2022-03-16T00:00:00"/>
  </r>
  <r>
    <n v="890399047"/>
    <s v="HOSPITAL MARIO CORREA RENGIFO"/>
    <s v="FVM"/>
    <n v="220616"/>
    <s v="FVM_220616"/>
    <s v="890399047_FVM_220616"/>
    <s v="FVM"/>
    <n v="220616"/>
    <n v="1221504947"/>
    <d v="2019-09-24T00:00:00"/>
    <n v="547273"/>
    <n v="0"/>
    <s v="NULL"/>
    <x v="1"/>
    <n v="0"/>
    <s v="-"/>
    <s v="-"/>
    <n v="0"/>
    <s v="-"/>
    <s v="OK"/>
    <n v="547273"/>
    <n v="0"/>
    <n v="0"/>
    <n v="0"/>
    <n v="547273"/>
    <n v="0"/>
    <n v="547273"/>
    <n v="4800036170"/>
    <n v="43860"/>
    <n v="3928493"/>
    <n v="0"/>
    <n v="547273"/>
    <n v="4800036170"/>
    <s v="30.01.2020"/>
    <n v="0"/>
    <n v="192648530676306"/>
    <s v="NULL"/>
    <n v="0"/>
    <n v="0"/>
    <s v="NULL"/>
    <d v="2019-09-24T00:00:00"/>
    <s v="NULL"/>
    <n v="2"/>
    <s v="NULL"/>
    <s v="SI"/>
    <n v="1"/>
    <n v="20191030"/>
    <n v="20191004"/>
    <n v="547273"/>
    <n v="0"/>
    <s v="NULL"/>
    <d v="2022-03-16T00:00:00"/>
  </r>
  <r>
    <n v="890399047"/>
    <s v="HOSPITAL MARIO CORREA RENGIFO"/>
    <s v="FVM"/>
    <n v="225822"/>
    <s v="FVM_225822"/>
    <s v="890399047_FVM_225822"/>
    <s v="FVM"/>
    <n v="225822"/>
    <n v="1221525796"/>
    <d v="2019-10-02T00:00:00"/>
    <n v="151800"/>
    <n v="0"/>
    <s v="NULL"/>
    <x v="1"/>
    <n v="0"/>
    <s v="-"/>
    <s v="-"/>
    <n v="0"/>
    <s v="-"/>
    <s v="OK"/>
    <n v="151800"/>
    <n v="0"/>
    <n v="0"/>
    <n v="0"/>
    <n v="151800"/>
    <n v="0"/>
    <n v="151800"/>
    <n v="4800036170"/>
    <n v="43860"/>
    <n v="3928493"/>
    <n v="0"/>
    <n v="151800"/>
    <n v="4800036170"/>
    <s v="30.01.2020"/>
    <n v="0"/>
    <n v="192678524604538"/>
    <s v="NULL"/>
    <n v="0"/>
    <n v="0"/>
    <s v="NULL"/>
    <d v="2019-10-02T00:00:00"/>
    <s v="NULL"/>
    <n v="2"/>
    <s v="NULL"/>
    <s v="SI"/>
    <n v="1"/>
    <n v="20191130"/>
    <n v="20191112"/>
    <n v="151800"/>
    <n v="0"/>
    <s v="NULL"/>
    <d v="2022-03-16T00:00:00"/>
  </r>
  <r>
    <n v="890399047"/>
    <s v="HOSPITAL MARIO CORREA RENGIFO"/>
    <s v="FVM"/>
    <n v="229639"/>
    <s v="FVM_229639"/>
    <s v="890399047_FVM_229639"/>
    <s v="FVM"/>
    <n v="229639"/>
    <n v="1221525797"/>
    <d v="2019-10-15T00:00:00"/>
    <n v="177871"/>
    <n v="0"/>
    <s v="NULL"/>
    <x v="1"/>
    <n v="0"/>
    <s v="-"/>
    <s v="-"/>
    <n v="0"/>
    <s v="-"/>
    <s v="OK"/>
    <n v="177871"/>
    <n v="0"/>
    <n v="0"/>
    <n v="0"/>
    <n v="177871"/>
    <n v="0"/>
    <n v="177871"/>
    <n v="4800036170"/>
    <n v="43860"/>
    <n v="3928493"/>
    <n v="0"/>
    <n v="177871"/>
    <n v="4800036170"/>
    <s v="30.01.2020"/>
    <n v="0"/>
    <n v="192798523654868"/>
    <s v="NULL"/>
    <n v="0"/>
    <n v="0"/>
    <s v="NULL"/>
    <d v="2019-10-15T00:00:00"/>
    <s v="NULL"/>
    <n v="2"/>
    <s v="NULL"/>
    <s v="SI"/>
    <n v="1"/>
    <n v="20191130"/>
    <n v="20191112"/>
    <n v="177871"/>
    <n v="0"/>
    <s v="NULL"/>
    <d v="2022-03-16T00:00:00"/>
  </r>
  <r>
    <n v="890399047"/>
    <s v="HOSPITAL MARIO CORREA RENGIFO"/>
    <s v="FVM"/>
    <n v="235835"/>
    <s v="FVM_235835"/>
    <s v="890399047_FVM_235835"/>
    <s v="FVM"/>
    <n v="235835"/>
    <n v="1221525798"/>
    <d v="2019-10-29T00:00:00"/>
    <n v="253140"/>
    <n v="0"/>
    <s v="NULL"/>
    <x v="1"/>
    <n v="0"/>
    <s v="-"/>
    <s v="-"/>
    <n v="0"/>
    <s v="-"/>
    <s v="OK"/>
    <n v="253140"/>
    <n v="0"/>
    <n v="0"/>
    <n v="0"/>
    <n v="253140"/>
    <n v="0"/>
    <n v="253140"/>
    <n v="4800036170"/>
    <n v="43860"/>
    <n v="3928493"/>
    <n v="0"/>
    <n v="253140"/>
    <n v="4800036170"/>
    <s v="30.01.2020"/>
    <n v="0"/>
    <n v="193008523227780"/>
    <s v="NULL"/>
    <n v="0"/>
    <n v="0"/>
    <s v="NULL"/>
    <d v="2019-10-29T00:00:00"/>
    <s v="NULL"/>
    <n v="2"/>
    <s v="NULL"/>
    <s v="SI"/>
    <n v="1"/>
    <n v="20191130"/>
    <n v="20191112"/>
    <n v="253140"/>
    <n v="0"/>
    <s v="NULL"/>
    <d v="2022-03-16T00:00:00"/>
  </r>
  <r>
    <n v="890399047"/>
    <s v="HOSPITAL MARIO CORREA RENGIFO"/>
    <s v="FVM"/>
    <n v="236866"/>
    <s v="FVM_236866"/>
    <s v="890399047_FVM_236866"/>
    <s v="FVM"/>
    <n v="236866"/>
    <n v="1221525799"/>
    <d v="2019-10-30T00:00:00"/>
    <n v="251700"/>
    <n v="0"/>
    <s v="NULL"/>
    <x v="1"/>
    <n v="0"/>
    <s v="-"/>
    <s v="-"/>
    <n v="0"/>
    <s v="-"/>
    <s v="OK"/>
    <n v="251700"/>
    <n v="0"/>
    <n v="0"/>
    <n v="0"/>
    <n v="251700"/>
    <n v="0"/>
    <n v="251700"/>
    <n v="4800036170"/>
    <n v="43860"/>
    <n v="3928493"/>
    <n v="0"/>
    <n v="251700"/>
    <n v="4800036170"/>
    <s v="30.01.2020"/>
    <n v="0"/>
    <n v="192798523073104"/>
    <s v="NULL"/>
    <n v="0"/>
    <n v="0"/>
    <s v="NULL"/>
    <d v="2019-10-30T00:00:00"/>
    <s v="NULL"/>
    <n v="2"/>
    <s v="NULL"/>
    <s v="SI"/>
    <n v="1"/>
    <n v="20191130"/>
    <n v="20191112"/>
    <n v="251700"/>
    <n v="0"/>
    <s v="NULL"/>
    <d v="2022-03-16T00:00:00"/>
  </r>
  <r>
    <n v="890399047"/>
    <s v="HOSPITAL MARIO CORREA RENGIFO"/>
    <s v="FVM"/>
    <n v="238567"/>
    <s v="FVM_238567"/>
    <s v="890399047_FVM_238567"/>
    <s v="FVM"/>
    <n v="238567"/>
    <n v="1221534503"/>
    <d v="2019-11-03T00:00:00"/>
    <n v="153574"/>
    <n v="0"/>
    <s v="NULL"/>
    <x v="1"/>
    <n v="0"/>
    <s v="-"/>
    <s v="-"/>
    <n v="0"/>
    <s v="-"/>
    <s v="OK"/>
    <n v="153574"/>
    <n v="0"/>
    <n v="0"/>
    <n v="0"/>
    <n v="153574"/>
    <n v="0"/>
    <n v="153574"/>
    <n v="4800036170"/>
    <n v="43860"/>
    <n v="3928493"/>
    <n v="0"/>
    <n v="153574"/>
    <n v="4800036170"/>
    <s v="30.01.2020"/>
    <n v="0"/>
    <n v="193078523536716"/>
    <s v="NULL"/>
    <n v="0"/>
    <n v="0"/>
    <s v="NULL"/>
    <d v="2019-11-03T00:00:00"/>
    <s v="NULL"/>
    <n v="2"/>
    <s v="NULL"/>
    <s v="SI"/>
    <n v="1"/>
    <n v="20191230"/>
    <n v="20191210"/>
    <n v="153574"/>
    <n v="0"/>
    <s v="NULL"/>
    <d v="2022-03-16T00:00:00"/>
  </r>
  <r>
    <n v="890399047"/>
    <s v="HOSPITAL MARIO CORREA RENGIFO"/>
    <s v="FVM"/>
    <n v="240189"/>
    <s v="FVM_240189"/>
    <s v="890399047_FVM_240189"/>
    <s v="FVM"/>
    <n v="240189"/>
    <n v="1221534504"/>
    <d v="2019-11-08T00:00:00"/>
    <n v="532557"/>
    <n v="0"/>
    <s v="NULL"/>
    <x v="1"/>
    <n v="0"/>
    <s v="-"/>
    <s v="-"/>
    <n v="0"/>
    <s v="-"/>
    <s v="OK"/>
    <n v="532557"/>
    <n v="0"/>
    <n v="0"/>
    <n v="0"/>
    <n v="532557"/>
    <n v="0"/>
    <n v="532557"/>
    <n v="4800036170"/>
    <n v="43860"/>
    <n v="3928493"/>
    <n v="0"/>
    <n v="532557"/>
    <n v="4800036170"/>
    <s v="30.01.2020"/>
    <n v="0"/>
    <n v="193108523100667"/>
    <s v="NULL"/>
    <n v="0"/>
    <n v="0"/>
    <s v="NULL"/>
    <d v="2019-11-08T00:00:00"/>
    <s v="NULL"/>
    <n v="2"/>
    <s v="NULL"/>
    <s v="SI"/>
    <n v="1"/>
    <n v="20191230"/>
    <n v="20191210"/>
    <n v="532557"/>
    <n v="0"/>
    <s v="NULL"/>
    <d v="2022-03-16T00:00:00"/>
  </r>
  <r>
    <n v="890399047"/>
    <s v="HOSPITAL MARIO CORREA RENGIFO"/>
    <s v="FVM"/>
    <n v="257134"/>
    <s v="FVM_257134"/>
    <s v="890399047_FVM_257134"/>
    <s v="FVM"/>
    <n v="257134"/>
    <n v="1221552080"/>
    <d v="2020-01-04T00:00:00"/>
    <n v="196752"/>
    <n v="0"/>
    <s v="NULL"/>
    <x v="1"/>
    <n v="0"/>
    <s v="-"/>
    <s v="-"/>
    <n v="0"/>
    <s v="-"/>
    <s v="OK"/>
    <n v="196752"/>
    <n v="0"/>
    <n v="0"/>
    <n v="0"/>
    <n v="196752"/>
    <n v="0"/>
    <n v="196752"/>
    <n v="4800037629"/>
    <n v="43949"/>
    <n v="2054823"/>
    <n v="0"/>
    <n v="196752"/>
    <n v="4800037629"/>
    <s v="28.04.2020"/>
    <n v="0"/>
    <n v="200038523669429"/>
    <s v="NULL"/>
    <n v="0"/>
    <n v="0"/>
    <s v="NULL"/>
    <d v="2020-01-04T00:00:00"/>
    <s v="NULL"/>
    <n v="2"/>
    <s v="NULL"/>
    <s v="SI"/>
    <n v="1"/>
    <n v="20200229"/>
    <n v="20200205"/>
    <n v="196752"/>
    <n v="0"/>
    <s v="NULL"/>
    <d v="2022-03-16T00:00:00"/>
  </r>
  <r>
    <n v="890399047"/>
    <s v="HOSPITAL MARIO CORREA RENGIFO"/>
    <s v="FVM"/>
    <n v="258212"/>
    <s v="FVM_258212"/>
    <s v="890399047_FVM_258212"/>
    <s v="FVM"/>
    <n v="258212"/>
    <n v="1221547935"/>
    <d v="2020-01-09T00:00:00"/>
    <n v="95900"/>
    <n v="0"/>
    <s v="NULL"/>
    <x v="1"/>
    <n v="0"/>
    <s v="-"/>
    <s v="-"/>
    <n v="0"/>
    <s v="-"/>
    <s v="OK"/>
    <n v="95900"/>
    <n v="0"/>
    <n v="0"/>
    <n v="0"/>
    <n v="95900"/>
    <n v="0"/>
    <n v="95900"/>
    <n v="4800037629"/>
    <n v="43949"/>
    <n v="2054823"/>
    <n v="0"/>
    <n v="95900"/>
    <n v="4800037629"/>
    <s v="28.04.2020"/>
    <n v="0"/>
    <n v="193458523226790"/>
    <s v="NULL"/>
    <n v="0"/>
    <n v="0"/>
    <s v="NULL"/>
    <d v="2020-01-09T00:00:00"/>
    <s v="NULL"/>
    <n v="2"/>
    <s v="NULL"/>
    <s v="SI"/>
    <n v="1"/>
    <n v="20200130"/>
    <n v="20200110"/>
    <n v="95900"/>
    <n v="0"/>
    <s v="NULL"/>
    <d v="2022-03-16T00:00:00"/>
  </r>
  <r>
    <n v="890399047"/>
    <s v="HOSPITAL MARIO CORREA RENGIFO"/>
    <s v="FVM"/>
    <n v="258214"/>
    <s v="FVM_258214"/>
    <s v="890399047_FVM_258214"/>
    <s v="FVM"/>
    <n v="258214"/>
    <n v="1221547936"/>
    <d v="2020-01-09T00:00:00"/>
    <n v="103700"/>
    <n v="0"/>
    <s v="NULL"/>
    <x v="1"/>
    <n v="0"/>
    <s v="-"/>
    <s v="-"/>
    <n v="0"/>
    <s v="-"/>
    <s v="OK"/>
    <n v="103700"/>
    <n v="0"/>
    <n v="0"/>
    <n v="0"/>
    <n v="103700"/>
    <n v="0"/>
    <n v="103700"/>
    <n v="4800037629"/>
    <n v="43949"/>
    <n v="2054823"/>
    <n v="0"/>
    <n v="103700"/>
    <n v="4800037629"/>
    <s v="28.04.2020"/>
    <n v="0"/>
    <n v="193428523135799"/>
    <s v="NULL"/>
    <n v="0"/>
    <n v="0"/>
    <s v="NULL"/>
    <d v="2020-01-09T00:00:00"/>
    <s v="NULL"/>
    <n v="2"/>
    <s v="NULL"/>
    <s v="SI"/>
    <n v="1"/>
    <n v="20200130"/>
    <n v="20200110"/>
    <n v="103700"/>
    <n v="0"/>
    <s v="NULL"/>
    <d v="2022-03-16T00:00:00"/>
  </r>
  <r>
    <n v="890399047"/>
    <s v="HOSPITAL MARIO CORREA RENGIFO"/>
    <s v="FVM"/>
    <n v="258221"/>
    <s v="FVM_258221"/>
    <s v="890399047_FVM_258221"/>
    <s v="FVM"/>
    <n v="258221"/>
    <n v="1221547937"/>
    <d v="2020-01-09T00:00:00"/>
    <n v="219634"/>
    <n v="0"/>
    <s v="NULL"/>
    <x v="1"/>
    <n v="0"/>
    <s v="-"/>
    <s v="-"/>
    <n v="0"/>
    <s v="-"/>
    <s v="OK"/>
    <n v="219634"/>
    <n v="0"/>
    <n v="0"/>
    <n v="0"/>
    <n v="219634"/>
    <n v="0"/>
    <n v="219634"/>
    <n v="4800037629"/>
    <n v="43949"/>
    <n v="2054823"/>
    <n v="0"/>
    <n v="219634"/>
    <n v="4800037629"/>
    <s v="28.04.2020"/>
    <n v="0"/>
    <n v="190731275528192"/>
    <s v="NULL"/>
    <n v="0"/>
    <n v="0"/>
    <s v="NULL"/>
    <d v="2020-01-09T00:00:00"/>
    <s v="NULL"/>
    <n v="2"/>
    <s v="NULL"/>
    <s v="SI"/>
    <n v="1"/>
    <n v="20200130"/>
    <n v="20200110"/>
    <n v="219634"/>
    <n v="0"/>
    <s v="NULL"/>
    <d v="2022-03-16T00:00:00"/>
  </r>
  <r>
    <n v="890399047"/>
    <s v="HOSPITAL MARIO CORREA RENGIFO"/>
    <s v="FVM"/>
    <n v="295144"/>
    <s v="FVM_295144"/>
    <s v="890399047_FVM_295144"/>
    <s v="FVM"/>
    <n v="295144"/>
    <n v="1221615418"/>
    <d v="2020-08-12T00:00:00"/>
    <n v="813525"/>
    <n v="0"/>
    <s v="NULL"/>
    <x v="1"/>
    <n v="0"/>
    <s v="-"/>
    <s v="-"/>
    <n v="0"/>
    <s v="-"/>
    <s v="OK"/>
    <n v="813525"/>
    <n v="0"/>
    <n v="0"/>
    <n v="0"/>
    <n v="813525"/>
    <n v="0"/>
    <n v="813525"/>
    <n v="4800042034"/>
    <n v="44133"/>
    <n v="1151825"/>
    <n v="0"/>
    <n v="813525"/>
    <n v="4800042034"/>
    <s v="29.10.2020"/>
    <n v="0"/>
    <n v="202188523632041"/>
    <s v="NULL"/>
    <n v="0"/>
    <n v="0"/>
    <s v="NULL"/>
    <d v="2020-08-12T00:00:00"/>
    <s v="NULL"/>
    <n v="2"/>
    <s v="NULL"/>
    <s v="SI"/>
    <n v="1"/>
    <n v="20200930"/>
    <n v="20200904"/>
    <n v="813525"/>
    <n v="0"/>
    <s v="NULL"/>
    <d v="2022-03-16T00:00:00"/>
  </r>
  <r>
    <n v="890399047"/>
    <s v="HOSPITAL MARIO CORREA RENGIFO"/>
    <s v="FVM"/>
    <n v="258232"/>
    <s v="FVM_258232"/>
    <s v="890399047_FVM_258232"/>
    <s v="FVM"/>
    <n v="258232"/>
    <n v="1221547938"/>
    <d v="2020-01-09T00:00:00"/>
    <n v="183200"/>
    <n v="0"/>
    <s v="NULL"/>
    <x v="1"/>
    <n v="0"/>
    <s v="-"/>
    <s v="-"/>
    <n v="0"/>
    <s v="-"/>
    <s v="OK"/>
    <n v="183200"/>
    <n v="0"/>
    <n v="0"/>
    <n v="0"/>
    <n v="183200"/>
    <n v="0"/>
    <n v="183200"/>
    <n v="4800037629"/>
    <n v="43949"/>
    <n v="2054823"/>
    <n v="0"/>
    <n v="183200"/>
    <n v="4800037629"/>
    <s v="28.04.2020"/>
    <n v="0"/>
    <n v="193618523055481"/>
    <s v="NULL"/>
    <n v="0"/>
    <n v="0"/>
    <s v="NULL"/>
    <d v="2020-01-09T00:00:00"/>
    <s v="NULL"/>
    <n v="2"/>
    <s v="NULL"/>
    <s v="SI"/>
    <n v="1"/>
    <n v="20200130"/>
    <n v="20200110"/>
    <n v="183200"/>
    <n v="0"/>
    <s v="NULL"/>
    <d v="2022-03-16T00:00:00"/>
  </r>
  <r>
    <n v="890399047"/>
    <s v="HOSPITAL MARIO CORREA RENGIFO"/>
    <s v="FVM"/>
    <n v="258365"/>
    <s v="FVM_258365"/>
    <s v="890399047_FVM_258365"/>
    <s v="FVM"/>
    <n v="258365"/>
    <n v="1221552081"/>
    <d v="2020-01-10T00:00:00"/>
    <n v="208731"/>
    <n v="0"/>
    <s v="NULL"/>
    <x v="1"/>
    <n v="0"/>
    <s v="-"/>
    <s v="-"/>
    <n v="0"/>
    <s v="-"/>
    <s v="OK"/>
    <n v="208731"/>
    <n v="0"/>
    <n v="0"/>
    <n v="0"/>
    <n v="208731"/>
    <n v="0"/>
    <n v="208731"/>
    <n v="4800037629"/>
    <n v="43949"/>
    <n v="2054823"/>
    <n v="0"/>
    <n v="208731"/>
    <n v="4800037629"/>
    <s v="28.04.2020"/>
    <n v="0"/>
    <n v="193658523579917"/>
    <s v="NULL"/>
    <n v="0"/>
    <n v="0"/>
    <s v="NULL"/>
    <d v="2020-01-10T00:00:00"/>
    <s v="NULL"/>
    <n v="2"/>
    <s v="NULL"/>
    <s v="SI"/>
    <n v="1"/>
    <n v="20200229"/>
    <n v="20200205"/>
    <n v="208731"/>
    <n v="0"/>
    <s v="NULL"/>
    <d v="2022-03-16T00:00:00"/>
  </r>
  <r>
    <n v="890399047"/>
    <s v="HOSPITAL MARIO CORREA RENGIFO"/>
    <s v="FVM"/>
    <n v="258644"/>
    <s v="FVM_258644"/>
    <s v="890399047_FVM_258644"/>
    <s v="FVM"/>
    <n v="258644"/>
    <n v="1221552082"/>
    <d v="2020-01-11T00:00:00"/>
    <n v="343420"/>
    <n v="0"/>
    <s v="NULL"/>
    <x v="1"/>
    <n v="0"/>
    <s v="-"/>
    <s v="-"/>
    <n v="0"/>
    <s v="-"/>
    <s v="OK"/>
    <n v="343420"/>
    <n v="0"/>
    <n v="0"/>
    <n v="0"/>
    <n v="343420"/>
    <n v="0"/>
    <n v="343420"/>
    <n v="4800037629"/>
    <n v="43949"/>
    <n v="2054823"/>
    <n v="0"/>
    <n v="343420"/>
    <n v="4800037629"/>
    <s v="28.04.2020"/>
    <n v="0"/>
    <n v="181501454810507"/>
    <s v="NULL"/>
    <n v="0"/>
    <n v="0"/>
    <s v="NULL"/>
    <d v="2020-01-11T00:00:00"/>
    <s v="NULL"/>
    <n v="2"/>
    <s v="NULL"/>
    <s v="SI"/>
    <n v="1"/>
    <n v="20200229"/>
    <n v="20200205"/>
    <n v="343420"/>
    <n v="0"/>
    <s v="NULL"/>
    <d v="2022-03-16T00:00:00"/>
  </r>
  <r>
    <n v="890399047"/>
    <s v="HOSPITAL MARIO CORREA RENGIFO"/>
    <s v="FVM"/>
    <n v="259283"/>
    <s v="FVM_259283"/>
    <s v="890399047_FVM_259283"/>
    <s v="FVM"/>
    <n v="259283"/>
    <n v="1221552083"/>
    <d v="2020-01-13T00:00:00"/>
    <n v="564600"/>
    <n v="0"/>
    <s v="NULL"/>
    <x v="1"/>
    <n v="0"/>
    <s v="-"/>
    <s v="-"/>
    <n v="0"/>
    <s v="-"/>
    <s v="OK"/>
    <n v="564600"/>
    <n v="0"/>
    <n v="0"/>
    <n v="0"/>
    <n v="564600"/>
    <n v="0"/>
    <n v="564600"/>
    <n v="4800037629"/>
    <n v="43949"/>
    <n v="2054823"/>
    <n v="0"/>
    <n v="564600"/>
    <n v="4800037629"/>
    <s v="28.04.2020"/>
    <n v="0"/>
    <n v="200048524600915"/>
    <s v="NULL"/>
    <n v="0"/>
    <n v="0"/>
    <s v="NULL"/>
    <d v="2020-01-13T00:00:00"/>
    <s v="NULL"/>
    <n v="2"/>
    <s v="NULL"/>
    <s v="SI"/>
    <n v="1"/>
    <n v="20200229"/>
    <n v="20200205"/>
    <n v="564600"/>
    <n v="0"/>
    <s v="NULL"/>
    <d v="2022-03-16T00:00:00"/>
  </r>
  <r>
    <n v="890399047"/>
    <s v="HOSPITAL MARIO CORREA RENGIFO"/>
    <s v="FVM"/>
    <n v="264309"/>
    <s v="FVM_264309"/>
    <s v="890399047_FVM_264309"/>
    <s v="FVM"/>
    <n v="264309"/>
    <n v="1221552084"/>
    <d v="2020-01-26T00:00:00"/>
    <n v="138886"/>
    <n v="0"/>
    <s v="NULL"/>
    <x v="1"/>
    <n v="0"/>
    <s v="-"/>
    <s v="-"/>
    <n v="0"/>
    <s v="-"/>
    <s v="OK"/>
    <n v="138886"/>
    <n v="0"/>
    <n v="0"/>
    <n v="0"/>
    <n v="138886"/>
    <n v="0"/>
    <n v="138886"/>
    <n v="4800037629"/>
    <n v="43949"/>
    <n v="2054823"/>
    <n v="0"/>
    <n v="138886"/>
    <n v="4800037629"/>
    <s v="28.04.2020"/>
    <n v="0"/>
    <n v="200248523154713"/>
    <s v="NULL"/>
    <n v="0"/>
    <n v="0"/>
    <s v="NULL"/>
    <d v="2020-01-26T00:00:00"/>
    <s v="NULL"/>
    <n v="2"/>
    <s v="NULL"/>
    <s v="SI"/>
    <n v="1"/>
    <n v="20200229"/>
    <n v="20200205"/>
    <n v="138886"/>
    <n v="0"/>
    <s v="NULL"/>
    <d v="2022-03-16T00:00:00"/>
  </r>
  <r>
    <n v="890399047"/>
    <s v="HOSPITAL MARIO CORREA RENGIFO"/>
    <s v="FVM"/>
    <n v="265918"/>
    <s v="FVM_265918"/>
    <s v="890399047_FVM_265918"/>
    <s v="FVM"/>
    <n v="265918"/>
    <n v="1221550033"/>
    <d v="2020-01-30T00:00:00"/>
    <n v="106800"/>
    <n v="0"/>
    <s v="NULL"/>
    <x v="1"/>
    <n v="0"/>
    <s v="-"/>
    <s v="-"/>
    <n v="0"/>
    <s v="-"/>
    <s v="OK"/>
    <n v="106800"/>
    <n v="0"/>
    <n v="0"/>
    <n v="0"/>
    <n v="106800"/>
    <n v="0"/>
    <n v="106800"/>
    <n v="4800037635"/>
    <n v="43949"/>
    <n v="270200"/>
    <n v="0"/>
    <n v="106800"/>
    <n v="4800037635"/>
    <s v="28.04.2020"/>
    <n v="0"/>
    <n v="200268523238674"/>
    <s v="NULL"/>
    <n v="0"/>
    <n v="0"/>
    <s v="NULL"/>
    <d v="2020-01-30T00:00:00"/>
    <s v="NULL"/>
    <n v="2"/>
    <s v="NULL"/>
    <s v="SI"/>
    <n v="1"/>
    <n v="20200229"/>
    <n v="20200205"/>
    <n v="106800"/>
    <n v="0"/>
    <s v="NULL"/>
    <d v="2022-03-16T00:00:00"/>
  </r>
  <r>
    <n v="890399047"/>
    <s v="HOSPITAL MARIO CORREA RENGIFO"/>
    <s v="FVM"/>
    <n v="265944"/>
    <s v="FVM_265944"/>
    <s v="890399047_FVM_265944"/>
    <s v="FVM"/>
    <n v="265944"/>
    <n v="1221550034"/>
    <d v="2020-01-30T00:00:00"/>
    <n v="163400"/>
    <n v="0"/>
    <s v="NULL"/>
    <x v="1"/>
    <n v="0"/>
    <s v="-"/>
    <s v="-"/>
    <n v="0"/>
    <s v="-"/>
    <s v="OK"/>
    <n v="163400"/>
    <n v="0"/>
    <n v="0"/>
    <n v="0"/>
    <n v="163400"/>
    <n v="0"/>
    <n v="163400"/>
    <n v="4800037635"/>
    <n v="43949"/>
    <n v="270200"/>
    <n v="0"/>
    <n v="163400"/>
    <n v="4800037635"/>
    <s v="28.04.2020"/>
    <n v="0"/>
    <n v="200168523148315"/>
    <s v="NULL"/>
    <n v="0"/>
    <n v="0"/>
    <s v="NULL"/>
    <d v="2020-01-30T00:00:00"/>
    <s v="NULL"/>
    <n v="2"/>
    <s v="NULL"/>
    <s v="SI"/>
    <n v="1"/>
    <n v="20200229"/>
    <n v="20200205"/>
    <n v="163400"/>
    <n v="0"/>
    <s v="NULL"/>
    <d v="2022-03-16T00:00:00"/>
  </r>
  <r>
    <n v="890399047"/>
    <s v="HOSPITAL MARIO CORREA RENGIFO"/>
    <s v="FVM"/>
    <n v="291916"/>
    <s v="FVM_291916"/>
    <s v="890399047_FVM_291916"/>
    <s v="FVM"/>
    <n v="291916"/>
    <n v="1221607112"/>
    <d v="2020-07-02T00:00:00"/>
    <n v="338300"/>
    <n v="0"/>
    <s v="NULL"/>
    <x v="1"/>
    <n v="0"/>
    <s v="-"/>
    <s v="-"/>
    <n v="0"/>
    <s v="-"/>
    <s v="OK"/>
    <n v="338300"/>
    <n v="0"/>
    <n v="0"/>
    <n v="0"/>
    <n v="338300"/>
    <n v="0"/>
    <n v="338300"/>
    <n v="4800042034"/>
    <n v="44133"/>
    <n v="1151825"/>
    <n v="0"/>
    <n v="338300"/>
    <n v="4800042034"/>
    <s v="29.10.2020"/>
    <n v="0"/>
    <n v="201838523675252"/>
    <s v="NULL"/>
    <n v="0"/>
    <n v="0"/>
    <s v="NULL"/>
    <d v="2020-07-02T00:00:00"/>
    <s v="NULL"/>
    <n v="2"/>
    <s v="NULL"/>
    <s v="SI"/>
    <n v="1"/>
    <n v="20200830"/>
    <n v="20200816"/>
    <n v="338300"/>
    <n v="0"/>
    <s v="NULL"/>
    <d v="2022-03-16T00:00:00"/>
  </r>
  <r>
    <n v="890399047"/>
    <s v="HOSPITAL MARIO CORREA RENGIFO"/>
    <s v="FV"/>
    <n v="21954"/>
    <s v="FV_21954"/>
    <s v="890399047_FV_21954"/>
    <s v="FV"/>
    <n v="21954"/>
    <n v="1220992486"/>
    <d v="2016-02-29T00:00:00"/>
    <n v="89200"/>
    <n v="0"/>
    <s v="NULL"/>
    <x v="1"/>
    <n v="0"/>
    <s v="-"/>
    <s v="-"/>
    <n v="0"/>
    <s v="-"/>
    <s v="OK"/>
    <n v="89200"/>
    <n v="0"/>
    <n v="0"/>
    <n v="0"/>
    <n v="89200"/>
    <n v="0"/>
    <n v="89200"/>
    <n v="4800013394"/>
    <n v="42494"/>
    <n v="662500"/>
    <n v="0"/>
    <n v="89200"/>
    <n v="4800013394"/>
    <s v="04.05.2016"/>
    <n v="0"/>
    <n v="160497302427721"/>
    <s v="NULL"/>
    <n v="0"/>
    <n v="0"/>
    <s v="NULL"/>
    <d v="2016-02-29T00:00:00"/>
    <s v="NULL"/>
    <n v="2"/>
    <s v="NULL"/>
    <s v="SI"/>
    <n v="1"/>
    <n v="20160409"/>
    <n v="20160311"/>
    <n v="89200"/>
    <n v="0"/>
    <s v="NULL"/>
    <d v="2022-03-16T00:00:00"/>
  </r>
  <r>
    <n v="890399047"/>
    <s v="HOSPITAL MARIO CORREA RENGIFO"/>
    <s v="FV"/>
    <n v="21955"/>
    <s v="FV_21955"/>
    <s v="890399047_FV_21955"/>
    <s v="FV"/>
    <n v="21955"/>
    <n v="1220991831"/>
    <d v="2016-02-29T00:00:00"/>
    <n v="1581100"/>
    <n v="0"/>
    <s v="NULL"/>
    <x v="1"/>
    <n v="0"/>
    <s v="-"/>
    <s v="-"/>
    <n v="0"/>
    <s v="-"/>
    <s v="OK"/>
    <n v="1581100"/>
    <n v="0"/>
    <n v="0"/>
    <n v="0"/>
    <n v="1464500"/>
    <n v="0"/>
    <n v="1464500"/>
    <n v="4800014175"/>
    <n v="42545"/>
    <n v="2064800"/>
    <n v="0"/>
    <n v="1464500"/>
    <n v="4800014175"/>
    <s v="24.06.2016"/>
    <n v="0"/>
    <n v="160327302690649"/>
    <s v="NULL"/>
    <n v="116600"/>
    <n v="0"/>
    <s v="NULL"/>
    <d v="2016-02-29T00:00:00"/>
    <s v="NULL"/>
    <n v="2"/>
    <s v="NULL"/>
    <s v="SI"/>
    <n v="2"/>
    <n v="20170511"/>
    <n v="20170502"/>
    <n v="1581100"/>
    <n v="116600"/>
    <s v="GLOSA ACEPTADA POR IPS SEGUN CONCILIACION ENTRE LAS PARTESEL DIA 2/5/2017LEONOR SOLARTE"/>
    <d v="2022-03-16T00:00:00"/>
  </r>
  <r>
    <n v="890399047"/>
    <s v="HOSPITAL MARIO CORREA RENGIFO"/>
    <s v="FV"/>
    <n v="22322"/>
    <s v="FV_22322"/>
    <s v="890399047_FV_22322"/>
    <s v="FV"/>
    <n v="22322"/>
    <n v="1221057519"/>
    <d v="2016-07-31T00:00:00"/>
    <n v="64300"/>
    <n v="0"/>
    <s v="NULL"/>
    <x v="1"/>
    <n v="0"/>
    <s v="-"/>
    <s v="-"/>
    <n v="0"/>
    <s v="-"/>
    <s v="OK"/>
    <n v="64300"/>
    <n v="0"/>
    <n v="0"/>
    <n v="0"/>
    <n v="64300"/>
    <n v="0"/>
    <n v="64300"/>
    <n v="4800016311"/>
    <n v="42672"/>
    <n v="110700"/>
    <n v="0"/>
    <n v="64300"/>
    <n v="4800016311"/>
    <s v="29.10.2016"/>
    <n v="0"/>
    <n v="153497302631870"/>
    <s v="NULL"/>
    <n v="0"/>
    <n v="0"/>
    <s v="NULL"/>
    <d v="2016-07-31T00:00:00"/>
    <s v="NULL"/>
    <n v="2"/>
    <s v="NULL"/>
    <s v="SI"/>
    <n v="1"/>
    <n v="20160830"/>
    <n v="20160811"/>
    <n v="64300"/>
    <n v="0"/>
    <s v="NULL"/>
    <d v="2022-03-16T00:00:00"/>
  </r>
  <r>
    <n v="890399047"/>
    <s v="HOSPITAL MARIO CORREA RENGIFO"/>
    <s v="FV"/>
    <n v="21884"/>
    <s v="FV_21884"/>
    <s v="890399047_FV_21884"/>
    <s v="FV"/>
    <n v="21884"/>
    <n v="1220982162"/>
    <d v="2016-01-31T00:00:00"/>
    <n v="322100"/>
    <n v="0"/>
    <s v="NULL"/>
    <x v="1"/>
    <n v="0"/>
    <s v="-"/>
    <s v="-"/>
    <n v="0"/>
    <s v="-"/>
    <s v="OK"/>
    <n v="322100"/>
    <n v="0"/>
    <n v="0"/>
    <n v="0"/>
    <n v="245800"/>
    <n v="0"/>
    <n v="245800"/>
    <n v="4800012816"/>
    <n v="42459"/>
    <n v="2154100"/>
    <n v="0"/>
    <n v="245800"/>
    <n v="4800012816"/>
    <s v="30.03.2016"/>
    <n v="0"/>
    <n v="160317305153158"/>
    <s v="NULL"/>
    <n v="76300"/>
    <n v="0"/>
    <s v="NULL"/>
    <d v="2016-01-31T00:00:00"/>
    <s v="NULL"/>
    <n v="2"/>
    <s v="NULL"/>
    <s v="SI"/>
    <n v="2"/>
    <n v="20170511"/>
    <n v="20170502"/>
    <n v="322100"/>
    <n v="76300"/>
    <s v="GLOSA ACEPTADA POR IPS SEGUN CONCILIACION ENTRE LAS PARTESEL DIA 2/5/2017LEONOR SOLARTE"/>
    <d v="2022-03-16T00:00:00"/>
  </r>
  <r>
    <n v="890399047"/>
    <s v="HOSPITAL MARIO CORREA RENGIFO"/>
    <s v="FEMC"/>
    <n v="1327"/>
    <s v="FEMC_1327"/>
    <s v="890399047_FEMC_1327"/>
    <s v="FEMC"/>
    <n v="1327"/>
    <s v="NULL"/>
    <d v="2020-10-16T00:00:00"/>
    <n v="3130132"/>
    <n v="0"/>
    <s v="NULL"/>
    <x v="1"/>
    <n v="0"/>
    <s v="-"/>
    <s v="-"/>
    <n v="0"/>
    <s v="-"/>
    <s v="OK"/>
    <n v="3130132"/>
    <n v="0"/>
    <n v="0"/>
    <n v="0"/>
    <n v="3130132"/>
    <n v="0"/>
    <s v="NULL"/>
    <s v="NULL"/>
    <s v="NULL"/>
    <s v="NULL"/>
    <s v="NULL"/>
    <n v="3130132"/>
    <n v="4800052342"/>
    <s v="03.01.2022"/>
    <n v="0"/>
    <n v="202828523635839"/>
    <s v="NULL"/>
    <n v="0"/>
    <n v="0"/>
    <s v="NULL"/>
    <d v="2020-10-16T00:00:00"/>
    <s v="NULL"/>
    <n v="2"/>
    <s v="NULL"/>
    <s v="SI"/>
    <n v="1"/>
    <n v="20201130"/>
    <n v="20201117"/>
    <n v="3130132"/>
    <n v="0"/>
    <s v="NULL"/>
    <d v="2022-03-16T00:00:00"/>
  </r>
  <r>
    <n v="890399047"/>
    <s v="HOSPITAL MARIO CORREA RENGIFO"/>
    <s v="FEMC"/>
    <n v="3035"/>
    <s v="FEMC_3035"/>
    <s v="890399047_FEMC_3035"/>
    <s v="FEMC"/>
    <n v="3035"/>
    <s v="NULL"/>
    <d v="2020-10-27T00:00:00"/>
    <n v="782720"/>
    <n v="0"/>
    <s v="NULL"/>
    <x v="1"/>
    <n v="0"/>
    <s v="-"/>
    <s v="-"/>
    <n v="0"/>
    <s v="-"/>
    <s v="OK"/>
    <n v="782720"/>
    <n v="0"/>
    <n v="0"/>
    <n v="0"/>
    <n v="782720"/>
    <n v="0"/>
    <s v="NULL"/>
    <s v="NULL"/>
    <s v="NULL"/>
    <s v="NULL"/>
    <s v="NULL"/>
    <n v="782720"/>
    <n v="4800052342"/>
    <s v="03.01.2022"/>
    <n v="0"/>
    <n v="202878523618118"/>
    <s v="NULL"/>
    <n v="0"/>
    <n v="0"/>
    <s v="NULL"/>
    <d v="2020-10-27T00:00:00"/>
    <s v="NULL"/>
    <n v="2"/>
    <s v="NULL"/>
    <s v="SI"/>
    <n v="1"/>
    <n v="20201130"/>
    <n v="20201117"/>
    <n v="782720"/>
    <n v="0"/>
    <s v="NULL"/>
    <d v="2022-03-16T00:00:00"/>
  </r>
  <r>
    <n v="890399047"/>
    <s v="HOSPITAL MARIO CORREA RENGIFO"/>
    <s v="FEMC"/>
    <n v="11747"/>
    <s v="FEMC_11747"/>
    <s v="890399047_FEMC_11747"/>
    <s v="FEMC"/>
    <n v="11747"/>
    <s v="NULL"/>
    <d v="2020-12-24T00:00:00"/>
    <n v="272884"/>
    <n v="0"/>
    <s v="NULL"/>
    <x v="1"/>
    <n v="0"/>
    <s v="-"/>
    <s v="-"/>
    <n v="0"/>
    <s v="-"/>
    <s v="OK"/>
    <n v="272884"/>
    <n v="0"/>
    <n v="0"/>
    <n v="0"/>
    <n v="272884"/>
    <n v="0"/>
    <s v="NULL"/>
    <s v="NULL"/>
    <s v="NULL"/>
    <s v="NULL"/>
    <s v="NULL"/>
    <n v="272884"/>
    <n v="4800052342"/>
    <s v="03.01.2022"/>
    <n v="0"/>
    <n v="203588516686380"/>
    <s v="NULL"/>
    <n v="0"/>
    <n v="0"/>
    <s v="NULL"/>
    <d v="2020-12-24T00:00:00"/>
    <s v="NULL"/>
    <n v="2"/>
    <s v="NULL"/>
    <s v="SI"/>
    <n v="1"/>
    <n v="20210130"/>
    <n v="20210112"/>
    <n v="272884"/>
    <n v="0"/>
    <s v="NULL"/>
    <d v="2022-03-16T00:00:00"/>
  </r>
  <r>
    <n v="890399047"/>
    <s v="HOSPITAL MARIO CORREA RENGIFO"/>
    <s v="FEMC"/>
    <n v="12424"/>
    <s v="FEMC_12424"/>
    <s v="890399047_FEMC_12424"/>
    <s v="FEMC"/>
    <n v="12424"/>
    <s v="NULL"/>
    <d v="2021-01-04T00:00:00"/>
    <n v="403808"/>
    <n v="0"/>
    <s v="NULL"/>
    <x v="1"/>
    <n v="0"/>
    <s v="-"/>
    <s v="-"/>
    <n v="0"/>
    <s v="-"/>
    <s v="OK"/>
    <n v="403808"/>
    <n v="0"/>
    <n v="0"/>
    <n v="0"/>
    <n v="403808"/>
    <n v="0"/>
    <s v="NULL"/>
    <s v="NULL"/>
    <s v="NULL"/>
    <s v="NULL"/>
    <s v="NULL"/>
    <n v="403808"/>
    <n v="4800052342"/>
    <s v="03.01.2022"/>
    <n v="0"/>
    <n v="203628516832571"/>
    <s v="NULL"/>
    <n v="0"/>
    <n v="0"/>
    <s v="NULL"/>
    <d v="2021-01-04T00:00:00"/>
    <s v="NULL"/>
    <n v="2"/>
    <s v="NULL"/>
    <s v="SI"/>
    <n v="1"/>
    <n v="20210228"/>
    <n v="20210205"/>
    <n v="403808"/>
    <n v="0"/>
    <s v="NULL"/>
    <d v="2022-03-16T00:00:00"/>
  </r>
  <r>
    <n v="890399047"/>
    <s v="HOSPITAL MARIO CORREA RENGIFO"/>
    <s v="FEMC"/>
    <n v="13805"/>
    <s v="FEMC_13805"/>
    <s v="890399047_FEMC_13805"/>
    <s v="FEMC"/>
    <n v="13805"/>
    <s v="NULL"/>
    <d v="2021-01-20T00:00:00"/>
    <n v="434124"/>
    <n v="0"/>
    <s v="NULL"/>
    <x v="1"/>
    <n v="0"/>
    <s v="-"/>
    <s v="-"/>
    <n v="0"/>
    <s v="-"/>
    <s v="OK"/>
    <n v="434124"/>
    <n v="0"/>
    <n v="0"/>
    <n v="0"/>
    <n v="434124"/>
    <n v="0"/>
    <s v="NULL"/>
    <s v="NULL"/>
    <s v="NULL"/>
    <s v="NULL"/>
    <s v="NULL"/>
    <n v="434124"/>
    <n v="4800052342"/>
    <s v="03.01.2022"/>
    <n v="0"/>
    <n v="210048516120697"/>
    <s v="NULL"/>
    <n v="0"/>
    <n v="0"/>
    <s v="NULL"/>
    <d v="2021-01-20T00:00:00"/>
    <s v="NULL"/>
    <n v="2"/>
    <s v="NULL"/>
    <s v="SI"/>
    <n v="1"/>
    <n v="20210228"/>
    <n v="20210205"/>
    <n v="434124"/>
    <n v="0"/>
    <s v="NULL"/>
    <d v="2022-03-16T00:00:00"/>
  </r>
  <r>
    <n v="890399047"/>
    <s v="HOSPITAL MARIO CORREA RENGIFO"/>
    <s v="FEMC"/>
    <n v="14973"/>
    <s v="FEMC_14973"/>
    <s v="890399047_FEMC_14973"/>
    <s v="FEMC"/>
    <n v="14973"/>
    <n v="1221706642"/>
    <d v="2021-01-29T00:00:00"/>
    <n v="10927426"/>
    <n v="0"/>
    <s v="NULL"/>
    <x v="1"/>
    <n v="0"/>
    <s v="-"/>
    <s v="-"/>
    <n v="0"/>
    <s v="-"/>
    <s v="OK"/>
    <n v="10927426"/>
    <n v="0"/>
    <n v="0"/>
    <n v="0"/>
    <n v="9524526"/>
    <n v="0"/>
    <n v="9524526"/>
    <n v="4800046862"/>
    <n v="44300"/>
    <n v="9524526"/>
    <n v="0"/>
    <n v="9524526"/>
    <n v="4800046862"/>
    <s v="14.04.2021"/>
    <n v="0"/>
    <n v="210138524525047"/>
    <s v="NULL"/>
    <n v="1402900"/>
    <n v="0"/>
    <s v="NULL"/>
    <d v="2021-01-29T00:00:00"/>
    <s v="NULL"/>
    <n v="2"/>
    <s v="NULL"/>
    <s v="SI"/>
    <n v="2"/>
    <n v="20211214"/>
    <n v="20211130"/>
    <n v="10927426"/>
    <n v="1402900"/>
    <s v="IPS ACEPTA OBJECCIONES DE ACUERDO A ACTA DE CONCILIACION CELEBRADA EL DIA 19/11/2021 ENTRE LAS PARTES MAIBER ACEVEDO Y ELIZABETH CHILITO EPS Y LIZETH TAMAR DE IPS.JENNIFER REBOLLED"/>
    <d v="2022-03-16T00:00:00"/>
  </r>
  <r>
    <n v="890399047"/>
    <s v="HOSPITAL MARIO CORREA RENGIFO"/>
    <s v="FV"/>
    <n v="21403"/>
    <s v="FV_21403"/>
    <s v="890399047_FV_21403"/>
    <s v="FV"/>
    <n v="21403"/>
    <s v="NULL"/>
    <d v="2015-06-30T00:00:00"/>
    <n v="123800"/>
    <n v="123800"/>
    <s v="B)Factura sin saldo ERP"/>
    <x v="1"/>
    <n v="0"/>
    <s v="-"/>
    <s v="-"/>
    <n v="0"/>
    <s v="-"/>
    <s v="OK"/>
    <n v="123800"/>
    <n v="0"/>
    <n v="0"/>
    <n v="0"/>
    <n v="123800"/>
    <n v="0"/>
    <s v="NULL"/>
    <s v="NULL"/>
    <s v="NULL"/>
    <s v="NULL"/>
    <s v="NULL"/>
    <n v="0"/>
    <s v="-"/>
    <s v="-"/>
    <n v="0"/>
    <n v="151634693835940"/>
    <s v="NULL"/>
    <n v="0"/>
    <n v="0"/>
    <s v="NULL"/>
    <d v="2015-06-30T00:00:00"/>
    <s v="NULL"/>
    <n v="2"/>
    <s v="NULL"/>
    <s v="SI"/>
    <n v="1"/>
    <n v="20150808"/>
    <n v="20150710"/>
    <n v="123800"/>
    <n v="0"/>
    <s v="NULL"/>
    <d v="2022-03-16T00:00:00"/>
  </r>
  <r>
    <n v="890399047"/>
    <s v="HOSPITAL MARIO CORREA RENGIFO"/>
    <s v="FEMC"/>
    <n v="32384"/>
    <s v="FEMC_32384"/>
    <s v="890399047_FEMC_32384"/>
    <s v="FEMC"/>
    <n v="32384"/>
    <s v="NULL"/>
    <d v="2021-06-15T00:00:00"/>
    <n v="109400"/>
    <n v="109400"/>
    <s v="B)Factura sin saldo ERP"/>
    <x v="2"/>
    <n v="109400"/>
    <n v="1221802449"/>
    <s v="-"/>
    <n v="0"/>
    <s v="-"/>
    <s v="OK"/>
    <n v="109400"/>
    <n v="0"/>
    <n v="0"/>
    <n v="0"/>
    <n v="109400"/>
    <n v="0"/>
    <s v="NULL"/>
    <s v="NULL"/>
    <s v="NULL"/>
    <s v="NULL"/>
    <s v="NULL"/>
    <n v="0"/>
    <s v="-"/>
    <s v="-"/>
    <n v="0"/>
    <n v="210758516653631"/>
    <s v="NULL"/>
    <n v="0"/>
    <n v="0"/>
    <s v="NULL"/>
    <d v="2021-06-15T00:00:00"/>
    <s v="NULL"/>
    <n v="2"/>
    <s v="NULL"/>
    <s v="SI"/>
    <n v="1"/>
    <n v="20210730"/>
    <n v="20210707"/>
    <n v="109400"/>
    <n v="0"/>
    <s v="NULL"/>
    <d v="2022-03-16T00:00:00"/>
  </r>
  <r>
    <n v="890399047"/>
    <s v="HOSPITAL MARIO CORREA RENGIFO"/>
    <s v="FEMC"/>
    <n v="33300"/>
    <s v="FEMC_33300"/>
    <s v="890399047_FEMC_33300"/>
    <s v="FEMC"/>
    <n v="33300"/>
    <s v="NULL"/>
    <d v="2021-06-23T00:00:00"/>
    <n v="741300"/>
    <n v="741300"/>
    <s v="B)Factura sin saldo ERP"/>
    <x v="2"/>
    <n v="741300"/>
    <n v="1221802450"/>
    <s v="-"/>
    <n v="0"/>
    <s v="-"/>
    <s v="OK"/>
    <n v="741300"/>
    <n v="0"/>
    <n v="0"/>
    <n v="0"/>
    <n v="741300"/>
    <n v="0"/>
    <s v="NULL"/>
    <s v="NULL"/>
    <s v="NULL"/>
    <s v="NULL"/>
    <s v="NULL"/>
    <n v="0"/>
    <s v="-"/>
    <s v="-"/>
    <n v="0"/>
    <n v="211428516738949"/>
    <s v="NULL"/>
    <n v="0"/>
    <n v="0"/>
    <s v="NULL"/>
    <d v="2021-06-23T00:00:00"/>
    <s v="NULL"/>
    <n v="2"/>
    <s v="NULL"/>
    <s v="SI"/>
    <n v="1"/>
    <n v="20210730"/>
    <n v="20210707"/>
    <n v="741300"/>
    <n v="0"/>
    <s v="NULL"/>
    <d v="2022-03-16T00:00:00"/>
  </r>
  <r>
    <n v="890399047"/>
    <s v="HOSPITAL MARIO CORREA RENGIFO"/>
    <s v="FEMC"/>
    <n v="33668"/>
    <s v="FEMC_33668"/>
    <s v="890399047_FEMC_33668"/>
    <s v="FEMC"/>
    <n v="33668"/>
    <s v="NULL"/>
    <d v="2021-06-26T00:00:00"/>
    <n v="289991"/>
    <n v="289991"/>
    <s v="B)Factura sin saldo ERP"/>
    <x v="2"/>
    <n v="289991"/>
    <n v="1221802448"/>
    <s v="-"/>
    <n v="0"/>
    <s v="-"/>
    <s v="OK"/>
    <n v="289991"/>
    <n v="0"/>
    <n v="0"/>
    <n v="0"/>
    <n v="289991"/>
    <n v="0"/>
    <s v="NULL"/>
    <s v="NULL"/>
    <s v="NULL"/>
    <s v="NULL"/>
    <s v="NULL"/>
    <n v="0"/>
    <s v="-"/>
    <s v="-"/>
    <n v="0"/>
    <n v="211738516227609"/>
    <s v="NULL"/>
    <n v="0"/>
    <n v="0"/>
    <s v="NULL"/>
    <d v="2021-06-26T00:00:00"/>
    <s v="NULL"/>
    <n v="2"/>
    <s v="NULL"/>
    <s v="SI"/>
    <n v="1"/>
    <n v="20210730"/>
    <n v="20210707"/>
    <n v="289991"/>
    <n v="0"/>
    <s v="NULL"/>
    <d v="2022-03-16T00:00:00"/>
  </r>
  <r>
    <n v="890399047"/>
    <s v="HOSPITAL MARIO CORREA RENGIFO"/>
    <s v="FEMC"/>
    <n v="30636"/>
    <s v="FEMC_30636"/>
    <s v="890399047_FEMC_30636"/>
    <s v="FEMC"/>
    <n v="30636"/>
    <s v="NULL"/>
    <d v="2021-05-30T00:00:00"/>
    <n v="120000"/>
    <n v="120000"/>
    <s v="B)Factura sin saldo ERP"/>
    <x v="2"/>
    <n v="60000"/>
    <n v="4800053644"/>
    <s v="-"/>
    <n v="0"/>
    <s v="-"/>
    <s v="OK"/>
    <n v="120000"/>
    <n v="0"/>
    <n v="0"/>
    <n v="0"/>
    <n v="120000"/>
    <n v="0"/>
    <s v="NULL"/>
    <s v="NULL"/>
    <s v="NULL"/>
    <s v="NULL"/>
    <s v="NULL"/>
    <n v="120000"/>
    <n v="4800053644"/>
    <s v="28.02.2022"/>
    <n v="0"/>
    <n v="211668516301023"/>
    <s v="NULL"/>
    <n v="0"/>
    <n v="0"/>
    <s v="NULL"/>
    <d v="2021-05-30T00:00:00"/>
    <s v="NULL"/>
    <n v="2"/>
    <s v="NULL"/>
    <s v="SI"/>
    <n v="1"/>
    <n v="20210629"/>
    <n v="20210608"/>
    <n v="120000"/>
    <n v="0"/>
    <s v="NULL"/>
    <d v="2022-03-16T00:00:00"/>
  </r>
  <r>
    <n v="890399047"/>
    <s v="HOSPITAL MARIO CORREA RENGIFO"/>
    <s v="FEMC"/>
    <n v="35025"/>
    <s v="FEMC_35025"/>
    <s v="890399047_FEMC_35025"/>
    <s v="FEMC"/>
    <n v="35025"/>
    <s v="NULL"/>
    <d v="2021-07-11T00:00:00"/>
    <n v="405100"/>
    <n v="405100"/>
    <s v="B)Factura sin saldo ERP"/>
    <x v="2"/>
    <n v="405100"/>
    <n v="1221850026"/>
    <s v="-"/>
    <n v="0"/>
    <s v="-"/>
    <s v="OK"/>
    <n v="405100"/>
    <n v="0"/>
    <n v="0"/>
    <n v="0"/>
    <n v="405100"/>
    <n v="0"/>
    <s v="NULL"/>
    <s v="NULL"/>
    <s v="NULL"/>
    <s v="NULL"/>
    <s v="NULL"/>
    <n v="0"/>
    <s v="-"/>
    <s v="-"/>
    <n v="0"/>
    <n v="211858516308283"/>
    <s v="NULL"/>
    <n v="0"/>
    <n v="0"/>
    <s v="NULL"/>
    <d v="2021-07-11T00:00:00"/>
    <s v="NULL"/>
    <n v="2"/>
    <s v="NULL"/>
    <s v="SI"/>
    <n v="1"/>
    <n v="20210831"/>
    <n v="20210817"/>
    <n v="405100"/>
    <n v="0"/>
    <s v="NULL"/>
    <d v="2022-03-16T00:00:00"/>
  </r>
  <r>
    <n v="890399047"/>
    <s v="HOSPITAL MARIO CORREA RENGIFO"/>
    <s v="FEMC"/>
    <n v="35775"/>
    <s v="FEMC_35775"/>
    <s v="890399047_FEMC_35775"/>
    <s v="FEMC"/>
    <n v="35775"/>
    <s v="NULL"/>
    <d v="2021-07-17T00:00:00"/>
    <n v="2344086"/>
    <n v="2344086"/>
    <s v="B)Factura sin saldo ERP"/>
    <x v="2"/>
    <n v="2344086"/>
    <n v="1221850027"/>
    <s v="-"/>
    <n v="0"/>
    <s v="-"/>
    <s v="OK"/>
    <n v="2344086"/>
    <n v="0"/>
    <n v="0"/>
    <n v="0"/>
    <n v="2344086"/>
    <n v="0"/>
    <s v="NULL"/>
    <s v="NULL"/>
    <s v="NULL"/>
    <s v="NULL"/>
    <s v="NULL"/>
    <n v="0"/>
    <s v="-"/>
    <s v="-"/>
    <n v="0"/>
    <n v="211928516650735"/>
    <s v="NULL"/>
    <n v="0"/>
    <n v="0"/>
    <s v="NULL"/>
    <d v="2021-07-17T00:00:00"/>
    <s v="NULL"/>
    <n v="2"/>
    <s v="NULL"/>
    <s v="SI"/>
    <n v="1"/>
    <n v="20210831"/>
    <n v="20210817"/>
    <n v="2344086"/>
    <n v="0"/>
    <s v="NULL"/>
    <d v="2022-03-16T00:00:00"/>
  </r>
  <r>
    <n v="890399047"/>
    <s v="HOSPITAL MARIO CORREA RENGIFO"/>
    <s v="FEMC"/>
    <n v="36411"/>
    <s v="FEMC_36411"/>
    <s v="890399047_FEMC_36411"/>
    <s v="FEMC"/>
    <n v="36411"/>
    <s v="NULL"/>
    <d v="2021-07-24T00:00:00"/>
    <n v="59700"/>
    <n v="59700"/>
    <s v="B)Factura sin saldo ERP"/>
    <x v="2"/>
    <n v="59700"/>
    <n v="1221850028"/>
    <s v="-"/>
    <n v="0"/>
    <s v="-"/>
    <s v="OK"/>
    <n v="59700"/>
    <n v="0"/>
    <n v="0"/>
    <n v="0"/>
    <n v="59700"/>
    <n v="0"/>
    <s v="NULL"/>
    <s v="NULL"/>
    <s v="NULL"/>
    <s v="NULL"/>
    <s v="NULL"/>
    <n v="0"/>
    <s v="-"/>
    <s v="-"/>
    <n v="0"/>
    <n v="211888523849486"/>
    <s v="NULL"/>
    <n v="0"/>
    <n v="0"/>
    <s v="NULL"/>
    <d v="2021-07-24T00:00:00"/>
    <s v="NULL"/>
    <n v="2"/>
    <s v="NULL"/>
    <s v="SI"/>
    <n v="1"/>
    <n v="20210831"/>
    <n v="20210817"/>
    <n v="59700"/>
    <n v="0"/>
    <s v="NULL"/>
    <d v="2022-03-16T00:00:00"/>
  </r>
  <r>
    <n v="890399047"/>
    <s v="HOSPITAL MARIO CORREA RENGIFO"/>
    <s v="FEMC"/>
    <n v="36893"/>
    <s v="FEMC_36893"/>
    <s v="890399047_FEMC_36893"/>
    <s v="FEMC"/>
    <n v="36893"/>
    <s v="NULL"/>
    <d v="2021-07-28T00:00:00"/>
    <n v="59700"/>
    <n v="59700"/>
    <s v="B)Factura sin saldo ERP"/>
    <x v="2"/>
    <n v="59700"/>
    <n v="1221850029"/>
    <s v="-"/>
    <n v="0"/>
    <s v="-"/>
    <s v="OK"/>
    <n v="59700"/>
    <n v="0"/>
    <n v="0"/>
    <n v="0"/>
    <n v="59700"/>
    <n v="0"/>
    <s v="NULL"/>
    <s v="NULL"/>
    <s v="NULL"/>
    <s v="NULL"/>
    <s v="NULL"/>
    <n v="0"/>
    <s v="-"/>
    <s v="-"/>
    <n v="0"/>
    <n v="212088516583065"/>
    <s v="NULL"/>
    <n v="0"/>
    <n v="0"/>
    <s v="NULL"/>
    <d v="2021-07-28T00:00:00"/>
    <s v="NULL"/>
    <n v="2"/>
    <s v="NULL"/>
    <s v="SI"/>
    <n v="1"/>
    <n v="20210831"/>
    <n v="20210817"/>
    <n v="59700"/>
    <n v="0"/>
    <s v="NULL"/>
    <d v="2022-03-16T00:00:00"/>
  </r>
  <r>
    <n v="890399047"/>
    <s v="HOSPITAL MARIO CORREA RENGIFO"/>
    <s v="FEMC"/>
    <n v="36971"/>
    <s v="FEMC_36971"/>
    <s v="890399047_FEMC_36971"/>
    <s v="FEMC"/>
    <n v="36971"/>
    <s v="NULL"/>
    <d v="2021-07-29T00:00:00"/>
    <n v="185600"/>
    <n v="185600"/>
    <s v="B)Factura sin saldo ERP"/>
    <x v="2"/>
    <n v="185600"/>
    <n v="1221850030"/>
    <s v="-"/>
    <n v="0"/>
    <s v="-"/>
    <s v="OK"/>
    <n v="185600"/>
    <n v="0"/>
    <n v="0"/>
    <n v="0"/>
    <n v="185600"/>
    <n v="0"/>
    <s v="NULL"/>
    <s v="NULL"/>
    <s v="NULL"/>
    <s v="NULL"/>
    <s v="NULL"/>
    <n v="0"/>
    <s v="-"/>
    <s v="-"/>
    <n v="0"/>
    <n v="212088516162226"/>
    <s v="NULL"/>
    <n v="0"/>
    <n v="0"/>
    <s v="NULL"/>
    <d v="2021-07-29T00:00:00"/>
    <s v="NULL"/>
    <n v="2"/>
    <s v="NULL"/>
    <s v="SI"/>
    <n v="1"/>
    <n v="20210831"/>
    <n v="20210817"/>
    <n v="185600"/>
    <n v="0"/>
    <s v="NULL"/>
    <d v="2022-03-16T00:00:00"/>
  </r>
  <r>
    <n v="890399047"/>
    <s v="HOSPITAL MARIO CORREA RENGIFO"/>
    <s v="FEMC"/>
    <n v="56207"/>
    <s v="FEMC_56207"/>
    <s v="890399047_FEMC_56207"/>
    <s v="FEMC"/>
    <n v="56207"/>
    <s v="NULL"/>
    <d v="2021-12-27T00:00:00"/>
    <n v="224200"/>
    <n v="224200"/>
    <s v="B)Factura sin saldo ERP"/>
    <x v="2"/>
    <n v="0"/>
    <s v="-"/>
    <s v="-"/>
    <n v="0"/>
    <s v="-"/>
    <s v="OK"/>
    <n v="224200"/>
    <n v="0"/>
    <n v="0"/>
    <n v="0"/>
    <n v="224200"/>
    <n v="0"/>
    <s v="NULL"/>
    <s v="NULL"/>
    <s v="NULL"/>
    <s v="NULL"/>
    <s v="NULL"/>
    <n v="0"/>
    <s v="-"/>
    <s v="-"/>
    <n v="0"/>
    <n v="213338516028814"/>
    <s v="NULL"/>
    <n v="0"/>
    <n v="0"/>
    <s v="NULL"/>
    <d v="2021-12-27T00:00:00"/>
    <s v="NULL"/>
    <n v="2"/>
    <s v="NULL"/>
    <s v="SI"/>
    <n v="1"/>
    <n v="20220228"/>
    <n v="20220218"/>
    <n v="224200"/>
    <n v="0"/>
    <s v="NULL"/>
    <d v="2022-03-16T00:00:00"/>
  </r>
  <r>
    <n v="890399047"/>
    <s v="HOSPITAL MARIO CORREA RENGIFO"/>
    <s v="FEMC"/>
    <n v="56208"/>
    <s v="FEMC_56208"/>
    <s v="890399047_FEMC_56208"/>
    <s v="FEMC"/>
    <n v="56208"/>
    <s v="NULL"/>
    <d v="2021-12-27T00:00:00"/>
    <n v="111700"/>
    <n v="111700"/>
    <s v="B)Factura sin saldo ERP"/>
    <x v="2"/>
    <n v="0"/>
    <s v="-"/>
    <s v="-"/>
    <n v="0"/>
    <s v="-"/>
    <s v="OK"/>
    <n v="111700"/>
    <n v="0"/>
    <n v="0"/>
    <n v="0"/>
    <n v="111700"/>
    <n v="0"/>
    <s v="NULL"/>
    <s v="NULL"/>
    <s v="NULL"/>
    <s v="NULL"/>
    <s v="NULL"/>
    <n v="0"/>
    <s v="-"/>
    <s v="-"/>
    <n v="0"/>
    <n v="220638524592903"/>
    <s v="NULL"/>
    <n v="0"/>
    <n v="0"/>
    <s v="NULL"/>
    <d v="2021-12-27T00:00:00"/>
    <s v="NULL"/>
    <n v="2"/>
    <s v="NULL"/>
    <s v="SI"/>
    <n v="1"/>
    <n v="20220228"/>
    <n v="20220218"/>
    <n v="111700"/>
    <n v="0"/>
    <s v="NULL"/>
    <d v="2022-03-16T00:00:00"/>
  </r>
  <r>
    <n v="890399047"/>
    <s v="HOSPITAL MARIO CORREA RENGIFO"/>
    <s v="FEMC"/>
    <n v="50392"/>
    <s v="FEMC_50392"/>
    <s v="890399047_FEMC_50392"/>
    <s v="FEMC"/>
    <n v="50392"/>
    <s v="NULL"/>
    <d v="2021-11-06T00:00:00"/>
    <n v="944000"/>
    <n v="944000"/>
    <s v="B)Factura sin saldo ERP"/>
    <x v="2"/>
    <n v="0"/>
    <s v="-"/>
    <s v="-"/>
    <n v="0"/>
    <s v="-"/>
    <s v="OK"/>
    <n v="944000"/>
    <n v="0"/>
    <n v="0"/>
    <n v="0"/>
    <n v="944000"/>
    <n v="0"/>
    <s v="NULL"/>
    <s v="NULL"/>
    <s v="NULL"/>
    <s v="NULL"/>
    <s v="NULL"/>
    <n v="0"/>
    <s v="-"/>
    <s v="-"/>
    <n v="0"/>
    <n v="212798516199218"/>
    <s v="NULL"/>
    <n v="0"/>
    <n v="0"/>
    <s v="NULL"/>
    <d v="2021-11-06T00:00:00"/>
    <s v="NULL"/>
    <n v="2"/>
    <s v="NULL"/>
    <s v="SI"/>
    <n v="1"/>
    <n v="20211230"/>
    <n v="20211222"/>
    <n v="944000"/>
    <n v="0"/>
    <s v="NULL"/>
    <d v="2022-03-16T00:00:00"/>
  </r>
  <r>
    <n v="890399047"/>
    <s v="HOSPITAL MARIO CORREA RENGIFO"/>
    <s v="FEMC"/>
    <n v="52077"/>
    <s v="FEMC_52077"/>
    <s v="890399047_FEMC_52077"/>
    <s v="FEMC"/>
    <n v="52077"/>
    <s v="NULL"/>
    <d v="2021-11-23T00:00:00"/>
    <n v="65200"/>
    <n v="65200"/>
    <s v="B)Factura sin saldo ERP"/>
    <x v="2"/>
    <n v="0"/>
    <s v="-"/>
    <s v="-"/>
    <n v="0"/>
    <s v="-"/>
    <s v="OK"/>
    <n v="65200"/>
    <n v="0"/>
    <n v="0"/>
    <n v="0"/>
    <n v="65200"/>
    <n v="0"/>
    <s v="NULL"/>
    <s v="NULL"/>
    <s v="NULL"/>
    <s v="NULL"/>
    <s v="NULL"/>
    <n v="0"/>
    <s v="-"/>
    <s v="-"/>
    <n v="0"/>
    <n v="213248516839581"/>
    <s v="NULL"/>
    <n v="0"/>
    <n v="0"/>
    <s v="NULL"/>
    <d v="2021-11-23T00:00:00"/>
    <s v="NULL"/>
    <n v="2"/>
    <s v="NULL"/>
    <s v="SI"/>
    <n v="1"/>
    <n v="20211230"/>
    <n v="20211222"/>
    <n v="65200"/>
    <n v="0"/>
    <s v="NULL"/>
    <d v="2022-03-16T00:00:00"/>
  </r>
  <r>
    <n v="890399047"/>
    <s v="HOSPITAL MARIO CORREA RENGIFO"/>
    <s v="FEMC"/>
    <n v="52814"/>
    <s v="FEMC_52814"/>
    <s v="890399047_FEMC_52814"/>
    <s v="FEMC"/>
    <n v="52814"/>
    <s v="NULL"/>
    <d v="2021-11-29T00:00:00"/>
    <n v="59700"/>
    <n v="59700"/>
    <s v="B)Factura sin saldo ERP"/>
    <x v="2"/>
    <n v="0"/>
    <s v="-"/>
    <s v="-"/>
    <n v="0"/>
    <s v="-"/>
    <s v="OK"/>
    <n v="59700"/>
    <n v="0"/>
    <n v="0"/>
    <n v="0"/>
    <n v="59700"/>
    <n v="0"/>
    <s v="NULL"/>
    <s v="NULL"/>
    <s v="NULL"/>
    <s v="NULL"/>
    <s v="NULL"/>
    <n v="0"/>
    <s v="-"/>
    <s v="-"/>
    <n v="0"/>
    <n v="211818524441458"/>
    <s v="NULL"/>
    <n v="0"/>
    <n v="0"/>
    <s v="NULL"/>
    <d v="2021-11-29T00:00:00"/>
    <s v="NULL"/>
    <n v="2"/>
    <s v="NULL"/>
    <s v="SI"/>
    <n v="1"/>
    <n v="20211230"/>
    <n v="20211222"/>
    <n v="59700"/>
    <n v="0"/>
    <s v="NULL"/>
    <d v="2022-03-16T00:00:00"/>
  </r>
  <r>
    <n v="890399047"/>
    <s v="HOSPITAL MARIO CORREA RENGIFO"/>
    <s v="FEMC"/>
    <n v="40557"/>
    <s v="FEMC_40557"/>
    <s v="890399047_FEMC_40557"/>
    <s v="FEMC"/>
    <n v="40557"/>
    <s v="NULL"/>
    <d v="2021-08-29T00:00:00"/>
    <n v="111940"/>
    <n v="111940"/>
    <s v="B)Factura sin saldo ERP"/>
    <x v="2"/>
    <n v="111940"/>
    <n v="1221857404"/>
    <s v="-"/>
    <n v="0"/>
    <s v="-"/>
    <s v="OK"/>
    <n v="111940"/>
    <n v="0"/>
    <n v="0"/>
    <n v="0"/>
    <n v="111940"/>
    <n v="0"/>
    <s v="NULL"/>
    <s v="NULL"/>
    <s v="NULL"/>
    <s v="NULL"/>
    <s v="NULL"/>
    <n v="0"/>
    <s v="-"/>
    <s v="-"/>
    <n v="0"/>
    <n v="212418516541960"/>
    <s v="NULL"/>
    <n v="0"/>
    <n v="0"/>
    <s v="NULL"/>
    <d v="2021-08-29T00:00:00"/>
    <s v="NULL"/>
    <n v="2"/>
    <s v="NULL"/>
    <s v="SI"/>
    <n v="1"/>
    <n v="20210930"/>
    <n v="20210910"/>
    <n v="111940"/>
    <n v="0"/>
    <s v="NULL"/>
    <d v="2022-03-16T00:00:00"/>
  </r>
  <r>
    <n v="890399047"/>
    <s v="HOSPITAL MARIO CORREA RENGIFO"/>
    <s v="FEMC"/>
    <n v="38079"/>
    <s v="FEMC_38079"/>
    <s v="890399047_FEMC_38079"/>
    <s v="FEMC"/>
    <n v="38079"/>
    <s v="NULL"/>
    <d v="2021-08-06T00:00:00"/>
    <n v="272000"/>
    <n v="272000"/>
    <s v="B)Factura sin saldo ERP"/>
    <x v="2"/>
    <n v="272000"/>
    <n v="1221857403"/>
    <s v="-"/>
    <n v="0"/>
    <s v="-"/>
    <s v="OK"/>
    <n v="272000"/>
    <n v="0"/>
    <n v="0"/>
    <n v="0"/>
    <n v="272000"/>
    <n v="0"/>
    <s v="NULL"/>
    <s v="NULL"/>
    <s v="NULL"/>
    <s v="NULL"/>
    <s v="NULL"/>
    <n v="0"/>
    <s v="-"/>
    <s v="-"/>
    <n v="0"/>
    <n v="212168516782939"/>
    <s v="NULL"/>
    <n v="0"/>
    <n v="0"/>
    <s v="NULL"/>
    <d v="2021-08-06T00:00:00"/>
    <s v="NULL"/>
    <n v="2"/>
    <s v="NULL"/>
    <s v="SI"/>
    <n v="1"/>
    <n v="20210930"/>
    <n v="20210910"/>
    <n v="272000"/>
    <n v="0"/>
    <s v="NULL"/>
    <d v="2022-03-16T00:00:00"/>
  </r>
  <r>
    <n v="890399047"/>
    <s v="HOSPITAL MARIO CORREA RENGIFO"/>
    <s v="FEMC"/>
    <n v="36975"/>
    <s v="FEMC_36975"/>
    <s v="890399047_FEMC_36975"/>
    <s v="FEMC"/>
    <n v="36975"/>
    <s v="NULL"/>
    <d v="2021-07-29T00:00:00"/>
    <n v="71433259"/>
    <n v="70181471"/>
    <s v="B)Factura sin saldo ERP/conciliar diferencia glosa aceptada"/>
    <x v="2"/>
    <n v="57726635"/>
    <n v="1221861014"/>
    <s v="-"/>
    <n v="0"/>
    <s v="-"/>
    <s v="OK"/>
    <n v="71433259"/>
    <n v="0"/>
    <n v="0"/>
    <n v="0"/>
    <n v="70181471"/>
    <n v="0"/>
    <s v="NULL"/>
    <s v="NULL"/>
    <s v="NULL"/>
    <s v="NULL"/>
    <s v="NULL"/>
    <n v="0"/>
    <s v="-"/>
    <s v="-"/>
    <n v="0"/>
    <n v="212303114547197"/>
    <s v="NULL"/>
    <n v="1251788"/>
    <n v="0"/>
    <s v="NULL"/>
    <d v="2021-07-29T00:00:00"/>
    <s v="NULL"/>
    <n v="2"/>
    <s v="NULL"/>
    <s v="SI"/>
    <n v="2"/>
    <n v="20211214"/>
    <n v="20211130"/>
    <n v="71433259"/>
    <n v="1251788"/>
    <s v="IPS ACEPTA OBJECCIONES DE ACUERDO A ACTA DE CONCILIACION CELEBRADA EL DIA 19/11/2021 ENTRE LAS PARTES MAIBER ACEVEDO Y ELIZABETH CHILITO EPS Y LIZETH TAMAR DE IPS.JENNIFER REBOLLEDO"/>
    <d v="2022-03-16T00:00:00"/>
  </r>
  <r>
    <n v="890399047"/>
    <s v="HOSPITAL MARIO CORREA RENGIFO"/>
    <s v="FEMC"/>
    <n v="37095"/>
    <s v="FEMC_37095"/>
    <s v="890399047_FEMC_37095"/>
    <s v="FEMC"/>
    <n v="37095"/>
    <s v="NULL"/>
    <d v="2021-07-29T00:00:00"/>
    <n v="48904658"/>
    <n v="46369958"/>
    <s v="B)Factura sin saldo ERP/conciliar diferencia glosa aceptada"/>
    <x v="2"/>
    <n v="34936483"/>
    <n v="1221858859"/>
    <s v="-"/>
    <n v="0"/>
    <s v="-"/>
    <s v="OK"/>
    <n v="48904658"/>
    <n v="0"/>
    <n v="0"/>
    <n v="0"/>
    <n v="46369958"/>
    <n v="0"/>
    <s v="NULL"/>
    <s v="NULL"/>
    <s v="NULL"/>
    <s v="NULL"/>
    <s v="NULL"/>
    <n v="0"/>
    <s v="-"/>
    <s v="-"/>
    <n v="0"/>
    <n v="212733114583862"/>
    <s v="NULL"/>
    <n v="2534700"/>
    <n v="0"/>
    <s v="NULL"/>
    <d v="2021-07-29T00:00:00"/>
    <s v="NULL"/>
    <n v="2"/>
    <s v="NULL"/>
    <s v="SI"/>
    <n v="2"/>
    <n v="20211214"/>
    <n v="20211130"/>
    <n v="48904658"/>
    <n v="2534700"/>
    <s v="IPS ACEPTA OBJECCIONES DE ACUERDO A ACTA DE CONCILIACION CELEBRADA EL DIA 19/11/2021 ENTRE LAS PARTES MAIBER ACEVEDO Y ELIZABETH CHILITO EPS Y LIZETH TAMAR DE IPS.JENNIFER REBOLLEDO"/>
    <d v="2022-03-16T00:00:00"/>
  </r>
  <r>
    <n v="890399047"/>
    <s v="HOSPITAL MARIO CORREA RENGIFO"/>
    <s v="FV"/>
    <n v="21509"/>
    <s v="FV_21509"/>
    <s v="890399047_FV_21509"/>
    <s v="FV"/>
    <n v="21509"/>
    <n v="1220923077"/>
    <d v="2015-07-31T00:00:00"/>
    <n v="1371000"/>
    <n v="101100"/>
    <s v="B)Factura sin saldo ERP/conciliar diferencia glosa aceptada"/>
    <x v="3"/>
    <n v="0"/>
    <s v="-"/>
    <s v="-"/>
    <n v="0"/>
    <s v="-"/>
    <s v="OK"/>
    <n v="1371000"/>
    <n v="0"/>
    <n v="0"/>
    <n v="0"/>
    <n v="1269900"/>
    <n v="0"/>
    <n v="1269900"/>
    <n v="2200366862"/>
    <n v="42488"/>
    <n v="12998700"/>
    <n v="0"/>
    <n v="1269900"/>
    <n v="2200366862"/>
    <s v="28.04.2016"/>
    <n v="12998700"/>
    <n v="151834691045711"/>
    <s v="NULL"/>
    <n v="101100"/>
    <n v="0"/>
    <s v="NULL"/>
    <d v="2015-07-31T00:00:00"/>
    <s v="NULL"/>
    <n v="2"/>
    <s v="NULL"/>
    <s v="SI"/>
    <n v="2"/>
    <n v="20180130"/>
    <n v="20180123"/>
    <n v="1371000"/>
    <n v="101100"/>
    <s v="NULL"/>
    <d v="2022-03-16T00:00:00"/>
  </r>
  <r>
    <n v="890399047"/>
    <s v="HOSPITAL MARIO CORREA RENGIFO"/>
    <s v="FV"/>
    <n v="21885"/>
    <s v="FV_21885"/>
    <s v="890399047_FV_21885"/>
    <s v="FV"/>
    <n v="21885"/>
    <n v="1220977891"/>
    <d v="2016-01-31T00:00:00"/>
    <n v="933600"/>
    <n v="333300"/>
    <s v="B)Factura sin saldo ERP/conciliar diferencia glosa aceptada"/>
    <x v="3"/>
    <n v="0"/>
    <s v="-"/>
    <s v="-"/>
    <n v="0"/>
    <s v="-"/>
    <s v="OK"/>
    <n v="933600"/>
    <n v="0"/>
    <n v="0"/>
    <n v="0"/>
    <n v="600300"/>
    <n v="0"/>
    <n v="600300"/>
    <n v="4800014175"/>
    <n v="42545"/>
    <n v="2064800"/>
    <n v="0"/>
    <n v="600300"/>
    <n v="4800014175"/>
    <s v="24.06.2016"/>
    <n v="0"/>
    <n v="153527302442143"/>
    <s v="NULL"/>
    <n v="333300"/>
    <n v="0"/>
    <s v="NULL"/>
    <d v="2016-01-31T00:00:00"/>
    <s v="NULL"/>
    <n v="2"/>
    <s v="NULL"/>
    <s v="SI"/>
    <n v="2"/>
    <n v="20181031"/>
    <n v="20181011"/>
    <n v="933600"/>
    <n v="333300"/>
    <s v="NULL"/>
    <d v="2022-03-16T00:00:00"/>
  </r>
  <r>
    <n v="890399047"/>
    <s v="HOSPITAL MARIO CORREA RENGIFO"/>
    <s v="FV"/>
    <n v="21755"/>
    <s v="FV_21755"/>
    <s v="890399047_FV_21755"/>
    <s v="FV"/>
    <n v="21755"/>
    <n v="1220964025"/>
    <d v="2015-11-30T00:00:00"/>
    <n v="1695400"/>
    <n v="634100"/>
    <s v="B)Factura sin saldo ERP/conciliar diferencia glosa aceptada"/>
    <x v="3"/>
    <n v="0"/>
    <s v="-"/>
    <s v="-"/>
    <n v="0"/>
    <s v="-"/>
    <s v="OK"/>
    <n v="1695400"/>
    <n v="0"/>
    <n v="0"/>
    <n v="0"/>
    <n v="1061300"/>
    <n v="0"/>
    <n v="1061300"/>
    <n v="2200366862"/>
    <n v="42488"/>
    <n v="12998700"/>
    <n v="0"/>
    <n v="1061300"/>
    <n v="2200366862"/>
    <s v="28.04.2016"/>
    <n v="12998700"/>
    <n v="152427532021404"/>
    <s v="NULL"/>
    <n v="634100"/>
    <n v="0"/>
    <s v="NULL"/>
    <d v="2015-11-30T00:00:00"/>
    <s v="NULL"/>
    <n v="2"/>
    <s v="NULL"/>
    <s v="SI"/>
    <n v="2"/>
    <n v="20180430"/>
    <n v="20180419"/>
    <n v="1695400"/>
    <n v="634100"/>
    <s v="NULL"/>
    <d v="2022-03-16T00:00:00"/>
  </r>
  <r>
    <n v="890399047"/>
    <s v="HOSPITAL MARIO CORREA RENGIFO"/>
    <s v="FV"/>
    <n v="21546"/>
    <s v="FV_21546"/>
    <s v="890399047_FV_21546"/>
    <s v="FV"/>
    <n v="21546"/>
    <n v="1220934825"/>
    <d v="2015-08-31T00:00:00"/>
    <n v="2550700"/>
    <n v="74700"/>
    <s v="B)Factura sin saldo ERP/conciliar diferencia glosa aceptada"/>
    <x v="3"/>
    <n v="0"/>
    <s v="-"/>
    <s v="-"/>
    <n v="0"/>
    <s v="-"/>
    <s v="OK"/>
    <n v="2476000"/>
    <n v="0"/>
    <n v="0"/>
    <n v="0"/>
    <n v="2379400"/>
    <n v="0"/>
    <n v="2379400"/>
    <n v="2200366862"/>
    <n v="42488"/>
    <n v="12998700"/>
    <n v="0"/>
    <n v="2379400"/>
    <n v="2200366862"/>
    <s v="28.04.2016"/>
    <n v="12998700"/>
    <n v="152097523252941"/>
    <s v="NULL"/>
    <n v="96600"/>
    <n v="0"/>
    <s v="NULL"/>
    <d v="2015-08-31T00:00:00"/>
    <s v="NULL"/>
    <n v="2"/>
    <s v="NULL"/>
    <s v="SI"/>
    <n v="2"/>
    <n v="20170511"/>
    <n v="20170502"/>
    <n v="2476000"/>
    <n v="96600"/>
    <s v="GLOSA ACEPTADA POR IPS SEGUN CONCILIACION ENTRE LAS PARTESEL DIA 2/5/2017LEONOR SOLARTE"/>
    <d v="2022-03-16T00:00:00"/>
  </r>
  <r>
    <n v="890399047"/>
    <s v="HOSPITAL MARIO CORREA RENGIFO"/>
    <s v="FVM"/>
    <n v="293636"/>
    <s v="FVM_293636"/>
    <s v="890399047_FVM_293636"/>
    <s v="FVM"/>
    <n v="293636"/>
    <s v="NULL"/>
    <d v="2020-07-25T00:00:00"/>
    <n v="296857"/>
    <n v="296857"/>
    <s v="C)Glosas total pendiente por respuesta de IPS"/>
    <x v="4"/>
    <n v="0"/>
    <s v="-"/>
    <s v="-"/>
    <n v="296857"/>
    <s v="DEVOLUCION"/>
    <s v="OK"/>
    <n v="296857"/>
    <n v="0"/>
    <n v="0"/>
    <n v="0"/>
    <n v="0"/>
    <n v="296857"/>
    <s v="NULL"/>
    <s v="NULL"/>
    <s v="NULL"/>
    <s v="NULL"/>
    <s v="NULL"/>
    <n v="0"/>
    <s v="-"/>
    <s v="-"/>
    <n v="0"/>
    <s v="NULL"/>
    <s v="NULL"/>
    <n v="0"/>
    <n v="296857"/>
    <s v="Se devuelve factura con soportes originales, porque no seevidencia la autorizacion del servicio de urgencias,favorsolicitar autorizacion para dar tramite de pago.NANCY CADAVID"/>
    <d v="2020-07-25T00:00:00"/>
    <s v="NULL"/>
    <n v="9"/>
    <s v="NULL"/>
    <s v="SI"/>
    <n v="1"/>
    <n v="21001231"/>
    <n v="20200816"/>
    <n v="296857"/>
    <n v="0"/>
    <s v="NULL"/>
    <d v="2022-03-16T00:00:00"/>
  </r>
  <r>
    <n v="890399047"/>
    <s v="HOSPITAL MARIO CORREA RENGIFO"/>
    <s v="FVM"/>
    <n v="296087"/>
    <s v="FVM_296087"/>
    <s v="890399047_FVM_296087"/>
    <s v="FVM"/>
    <n v="296087"/>
    <s v="NULL"/>
    <d v="2020-08-23T00:00:00"/>
    <n v="852600"/>
    <n v="852600"/>
    <s v="C)Glosas total pendiente por respuesta de IPS"/>
    <x v="4"/>
    <n v="0"/>
    <s v="-"/>
    <s v="-"/>
    <n v="852600"/>
    <s v="DEVOLUCION"/>
    <s v="OK"/>
    <n v="852600"/>
    <n v="0"/>
    <n v="0"/>
    <n v="0"/>
    <n v="0"/>
    <n v="852600"/>
    <s v="NULL"/>
    <s v="NULL"/>
    <s v="NULL"/>
    <s v="NULL"/>
    <s v="NULL"/>
    <n v="0"/>
    <s v="-"/>
    <s v="-"/>
    <n v="0"/>
    <s v="NULL"/>
    <s v="NULL"/>
    <n v="0"/>
    <n v="852600"/>
    <s v="SE DEVUELVE FACTURA PORQUE LA AUTORIZACION 202348523234072NO SE ENCUENTRA EN NUESTRA PLATAFORMA, FAVOR SOLICITARAUTORIZACION PARA EL SERVICIO URGENCIAS, PARA TRAMITEDE PAGO."/>
    <d v="2020-08-23T00:00:00"/>
    <s v="NULL"/>
    <n v="9"/>
    <s v="NULL"/>
    <s v="SI"/>
    <n v="1"/>
    <n v="21001231"/>
    <n v="20200904"/>
    <n v="852600"/>
    <n v="0"/>
    <s v="NULL"/>
    <d v="2022-03-16T00:00:00"/>
  </r>
  <r>
    <n v="890399047"/>
    <s v="HOSPITAL MARIO CORREA RENGIFO"/>
    <s v="FVM"/>
    <n v="258224"/>
    <s v="FVM_258224"/>
    <s v="890399047_FVM_258224"/>
    <s v="FVM"/>
    <n v="258224"/>
    <s v="NULL"/>
    <d v="2020-01-09T00:00:00"/>
    <n v="6946445"/>
    <n v="6946445"/>
    <s v="C)Glosas total pendiente por respuesta de IPS"/>
    <x v="4"/>
    <n v="0"/>
    <s v="-"/>
    <s v="-"/>
    <n v="6946445"/>
    <s v="DEVOLUCION"/>
    <s v="OK"/>
    <n v="6946445"/>
    <n v="0"/>
    <n v="0"/>
    <n v="0"/>
    <n v="0"/>
    <n v="6946445"/>
    <s v="NULL"/>
    <s v="NULL"/>
    <s v="NULL"/>
    <s v="NULL"/>
    <s v="NULL"/>
    <n v="0"/>
    <s v="-"/>
    <s v="-"/>
    <n v="0"/>
    <s v="NULL"/>
    <s v="NULL"/>
    <n v="0"/>
    <n v="6946445"/>
    <s v="SE DEVUELVE FACTURA CON SOPORTES ORIGINALES, 1-NO SE EVIDENCIA AUTORIZACION POR LOS SERVICIOS PRESTADOS FAVOR SOLICITARAL CORREO capautorizaciones@epscomfenalcovalle.com.co O AL CORREO DE LA COORDINADORA gelopezm@epscomfenalcovalle.com.co2-VALIDAR LAS OBJECCIONES REALIZADAS POR LA DRA MAIBER ACEVEDO AUDITORIA MEDICA QUE SUMAN UN TOTAL DE $422.400 Y GENERAR RESPUESTA , FAVOR VALIDAR PARA DAR TRAMITE DE PAGO.JENNIFER REBOLLEDO"/>
    <d v="2020-01-09T00:00:00"/>
    <s v="NULL"/>
    <n v="9"/>
    <s v="NULL"/>
    <s v="SI"/>
    <n v="1"/>
    <n v="21001231"/>
    <n v="20200110"/>
    <n v="6946445"/>
    <n v="0"/>
    <s v="NULL"/>
    <d v="2022-03-16T00:00:00"/>
  </r>
  <r>
    <n v="890399047"/>
    <s v="HOSPITAL MARIO CORREA RENGIFO"/>
    <s v="FVM"/>
    <n v="227081"/>
    <s v="FVM_227081"/>
    <s v="890399047_FVM_227081"/>
    <s v="FVM"/>
    <n v="227081"/>
    <s v="NULL"/>
    <d v="2019-10-06T00:00:00"/>
    <n v="300971"/>
    <n v="300971"/>
    <s v="C)Glosas total pendiente por respuesta de IPS"/>
    <x v="4"/>
    <n v="0"/>
    <s v="-"/>
    <s v="-"/>
    <n v="300971"/>
    <s v="DEVOLUCION"/>
    <s v="OK"/>
    <n v="300971"/>
    <n v="0"/>
    <n v="0"/>
    <n v="0"/>
    <n v="0"/>
    <n v="300971"/>
    <s v="NULL"/>
    <s v="NULL"/>
    <s v="NULL"/>
    <s v="NULL"/>
    <s v="NULL"/>
    <n v="0"/>
    <s v="-"/>
    <s v="-"/>
    <n v="0"/>
    <s v="NULL"/>
    <s v="NULL"/>
    <n v="0"/>
    <n v="300971"/>
    <s v="SE DEVUELVE FACTURA CON SOPORTE ORIGINALES, SE VERIFICA QUEESTAN FACTURANDO DOBLE LA AUTORIZACION QUE ANEXAN 192798523654868 YA SE ENCUENTRA CANCELADA EN LA FACTURA FVM 229639 ENLACUAL SE EVIDENCIAN LOS MISMOS SOPORTES Y FECHAS, FAVORVERIFICAR CASO .SE ANEXA COPIA DE FACTURA YA CANCELADA FVM 229639.CLAUDIA DIAZ."/>
    <d v="2019-10-06T00:00:00"/>
    <s v="NULL"/>
    <n v="9"/>
    <s v="NULL"/>
    <s v="SI"/>
    <n v="1"/>
    <n v="21001231"/>
    <n v="20191112"/>
    <n v="300971"/>
    <n v="0"/>
    <s v="NULL"/>
    <d v="2022-03-16T00:00:00"/>
  </r>
  <r>
    <n v="890399047"/>
    <s v="HOSPITAL MARIO CORREA RENGIFO"/>
    <s v="FEMC"/>
    <n v="15012"/>
    <s v="FEMC_15012"/>
    <s v="890399047_FEMC_15012"/>
    <s v="FEMC"/>
    <n v="15012"/>
    <s v="NULL"/>
    <d v="2021-01-29T00:00:00"/>
    <n v="594200"/>
    <n v="594200"/>
    <s v="C)Glosas total pendiente por respuesta de IPS"/>
    <x v="4"/>
    <n v="0"/>
    <s v="-"/>
    <s v="-"/>
    <n v="594200"/>
    <s v="DEVOLUCION"/>
    <s v="OK"/>
    <n v="594200"/>
    <n v="0"/>
    <n v="0"/>
    <n v="0"/>
    <n v="0"/>
    <n v="594200"/>
    <s v="NULL"/>
    <s v="NULL"/>
    <s v="NULL"/>
    <s v="NULL"/>
    <s v="NULL"/>
    <n v="0"/>
    <s v="-"/>
    <s v="-"/>
    <n v="0"/>
    <s v="NULL"/>
    <s v="NULL"/>
    <n v="0"/>
    <n v="594200"/>
    <s v="SE DEVUELVE FACTURA DEBEN DE GESTIONAR AUTORIZACION PARA ELSERVICIO FACTURADO CON EL AREA ENCARGADA. SE VALIDA Y NO CUENTA CON NAP DE 15 DIGITOS.MILENA"/>
    <d v="2021-01-29T00:00:00"/>
    <s v="NULL"/>
    <n v="9"/>
    <s v="NULL"/>
    <s v="SI"/>
    <n v="1"/>
    <n v="21001231"/>
    <n v="20210208"/>
    <n v="594200"/>
    <n v="0"/>
    <s v="NULL"/>
    <d v="2022-03-16T00:00:00"/>
  </r>
  <r>
    <n v="890399047"/>
    <s v="HOSPITAL MARIO CORREA RENGIFO"/>
    <s v="FEMC"/>
    <n v="15018"/>
    <s v="FEMC_15018"/>
    <s v="890399047_FEMC_15018"/>
    <s v="FEMC"/>
    <n v="15018"/>
    <s v="NULL"/>
    <d v="2021-01-29T00:00:00"/>
    <n v="40200"/>
    <n v="40200"/>
    <s v="C)Glosas total pendiente por respuesta de IPS"/>
    <x v="4"/>
    <n v="0"/>
    <s v="-"/>
    <s v="-"/>
    <n v="40200"/>
    <s v="DEVOLUCION"/>
    <s v="OK"/>
    <n v="40200"/>
    <n v="0"/>
    <n v="0"/>
    <n v="0"/>
    <n v="0"/>
    <n v="40200"/>
    <s v="NULL"/>
    <s v="NULL"/>
    <s v="NULL"/>
    <s v="NULL"/>
    <s v="NULL"/>
    <n v="0"/>
    <s v="-"/>
    <s v="-"/>
    <n v="0"/>
    <s v="NULL"/>
    <s v="NULL"/>
    <n v="0"/>
    <n v="40200"/>
    <s v="SE DEVUELVE FACTURA FAVOR GESTIONAR CON EL AREA ENCARGADA AUTORIZACION PUES NO CUENTA CON AUTORIZACION GENERADA DE 15 DIGITOS PARA EL SERVICIO FACTURADO. MILENA"/>
    <d v="2021-01-29T00:00:00"/>
    <s v="NULL"/>
    <n v="9"/>
    <s v="NULL"/>
    <s v="SI"/>
    <n v="1"/>
    <n v="21001231"/>
    <n v="20210208"/>
    <n v="40200"/>
    <n v="0"/>
    <s v="NULL"/>
    <d v="2022-03-16T00:00:00"/>
  </r>
  <r>
    <n v="890399047"/>
    <s v="HOSPITAL MARIO CORREA RENGIFO"/>
    <s v="FEMC"/>
    <n v="15025"/>
    <s v="FEMC_15025"/>
    <s v="890399047_FEMC_15025"/>
    <s v="FEMC"/>
    <n v="15025"/>
    <s v="NULL"/>
    <d v="2021-01-29T00:00:00"/>
    <n v="802200"/>
    <n v="802200"/>
    <s v="C)Glosas total pendiente por respuesta de IPS"/>
    <x v="4"/>
    <n v="0"/>
    <s v="-"/>
    <s v="-"/>
    <n v="802200"/>
    <s v="DEVOLUCION"/>
    <s v="OK"/>
    <n v="802200"/>
    <n v="0"/>
    <n v="0"/>
    <n v="0"/>
    <n v="0"/>
    <n v="802200"/>
    <s v="NULL"/>
    <s v="NULL"/>
    <s v="NULL"/>
    <s v="NULL"/>
    <s v="NULL"/>
    <n v="0"/>
    <s v="-"/>
    <s v="-"/>
    <n v="0"/>
    <s v="NULL"/>
    <s v="NULL"/>
    <n v="0"/>
    <n v="802200"/>
    <s v="SE DEVUELVE FACTURA FAVOR GESTIONAR CON EL AREA ENCARGADA AUTORIZACION PUES NO CUENTA CON AUTORIZACION GENERADA DE 15 DIGITOS PARA EL SERVICIO FACTURADO. MILENA"/>
    <d v="2021-01-29T00:00:00"/>
    <s v="NULL"/>
    <n v="9"/>
    <s v="NULL"/>
    <s v="SI"/>
    <n v="1"/>
    <n v="21001231"/>
    <n v="20210208"/>
    <n v="802200"/>
    <n v="0"/>
    <s v="NULL"/>
    <d v="2022-03-16T00:00:00"/>
  </r>
  <r>
    <n v="890399047"/>
    <s v="HOSPITAL MARIO CORREA RENGIFO"/>
    <s v="FEMC"/>
    <n v="15038"/>
    <s v="FEMC_15038"/>
    <s v="890399047_FEMC_15038"/>
    <s v="FEMC"/>
    <n v="15038"/>
    <s v="NULL"/>
    <d v="2021-01-29T00:00:00"/>
    <n v="40200"/>
    <n v="40200"/>
    <s v="C)Glosas total pendiente por respuesta de IPS"/>
    <x v="4"/>
    <n v="0"/>
    <s v="-"/>
    <s v="-"/>
    <n v="40200"/>
    <s v="DEVOLUCION"/>
    <s v="OK"/>
    <n v="40200"/>
    <n v="0"/>
    <n v="0"/>
    <n v="0"/>
    <n v="0"/>
    <n v="40200"/>
    <s v="NULL"/>
    <s v="NULL"/>
    <s v="NULL"/>
    <s v="NULL"/>
    <s v="NULL"/>
    <n v="0"/>
    <s v="-"/>
    <s v="-"/>
    <n v="0"/>
    <s v="NULL"/>
    <s v="NULL"/>
    <n v="0"/>
    <n v="40200"/>
    <s v="SE DEVUELVE FACTURA FAVOR GESTIONAR CON EL AREA ENCARGADA AUTORIZACION PUES NO CUENTA CON AUTORIZACION GENERADA DE 15 DIGITOS PARA EL SERVICIO FACTURADO. MILENA"/>
    <d v="2021-01-29T00:00:00"/>
    <s v="NULL"/>
    <n v="9"/>
    <s v="NULL"/>
    <s v="SI"/>
    <n v="1"/>
    <n v="21001231"/>
    <n v="20210208"/>
    <n v="40200"/>
    <n v="0"/>
    <s v="NULL"/>
    <d v="2022-03-16T00:00:00"/>
  </r>
  <r>
    <n v="890399047"/>
    <s v="HOSPITAL MARIO CORREA RENGIFO"/>
    <s v="FEMC"/>
    <n v="15039"/>
    <s v="FEMC_15039"/>
    <s v="890399047_FEMC_15039"/>
    <s v="FEMC"/>
    <n v="15039"/>
    <s v="NULL"/>
    <d v="2021-01-29T00:00:00"/>
    <n v="898900"/>
    <n v="898900"/>
    <s v="C)Glosas total pendiente por respuesta de IPS"/>
    <x v="4"/>
    <n v="0"/>
    <s v="-"/>
    <s v="-"/>
    <n v="898900"/>
    <s v="DEVOLUCION"/>
    <s v="OK"/>
    <n v="898900"/>
    <n v="0"/>
    <n v="0"/>
    <n v="0"/>
    <n v="0"/>
    <n v="898900"/>
    <s v="NULL"/>
    <s v="NULL"/>
    <s v="NULL"/>
    <s v="NULL"/>
    <s v="NULL"/>
    <n v="0"/>
    <s v="-"/>
    <s v="-"/>
    <n v="0"/>
    <s v="NULL"/>
    <s v="NULL"/>
    <n v="0"/>
    <n v="898900"/>
    <s v="SE DEVUELVE FACTURA FAVOR GESTIONAR CON EL AREA ENCARGADA AUTORIZACION PUES NO CUENTA CON AUTORIZACION GENERADA DE 15 DIGITOS PARA EL SERVICIO FACTURADO. MILENA"/>
    <d v="2021-01-29T00:00:00"/>
    <s v="NULL"/>
    <n v="9"/>
    <s v="NULL"/>
    <s v="SI"/>
    <n v="1"/>
    <n v="21001231"/>
    <n v="20210208"/>
    <n v="898900"/>
    <n v="0"/>
    <s v="NULL"/>
    <d v="2022-03-16T00:00:00"/>
  </r>
  <r>
    <n v="890399047"/>
    <s v="HOSPITAL MARIO CORREA RENGIFO"/>
    <s v="FEMC"/>
    <n v="15045"/>
    <s v="FEMC_15045"/>
    <s v="890399047_FEMC_15045"/>
    <s v="FEMC"/>
    <n v="15045"/>
    <s v="NULL"/>
    <d v="2021-01-29T00:00:00"/>
    <n v="659000"/>
    <n v="659000"/>
    <s v="C)Glosas total pendiente por respuesta de IPS"/>
    <x v="4"/>
    <n v="0"/>
    <s v="-"/>
    <s v="-"/>
    <n v="659000"/>
    <s v="DEVOLUCION"/>
    <s v="OK"/>
    <n v="659000"/>
    <n v="0"/>
    <n v="0"/>
    <n v="0"/>
    <n v="0"/>
    <n v="659000"/>
    <s v="NULL"/>
    <s v="NULL"/>
    <s v="NULL"/>
    <s v="NULL"/>
    <s v="NULL"/>
    <n v="0"/>
    <s v="-"/>
    <s v="-"/>
    <n v="0"/>
    <s v="NULL"/>
    <s v="NULL"/>
    <n v="0"/>
    <n v="659000"/>
    <s v="SE DEVUELVE FACTURA FAVOR GESTIONAR CON EL AREA ENCARGADA AUTORIZACION PUES NO CUENTA CON AUTORIZACION GENERADA DE 15 DIGITOS PARA EL SERVICIO FACTURADO. MILENA"/>
    <d v="2021-01-29T00:00:00"/>
    <s v="NULL"/>
    <n v="9"/>
    <s v="NULL"/>
    <s v="SI"/>
    <n v="1"/>
    <n v="21001231"/>
    <n v="20210205"/>
    <n v="659000"/>
    <n v="0"/>
    <s v="NULL"/>
    <d v="2022-03-16T00:00:00"/>
  </r>
  <r>
    <n v="890399047"/>
    <s v="HOSPITAL MARIO CORREA RENGIFO"/>
    <s v="FEMC"/>
    <n v="15057"/>
    <s v="FEMC_15057"/>
    <s v="890399047_FEMC_15057"/>
    <s v="FEMC"/>
    <n v="15057"/>
    <s v="NULL"/>
    <d v="2021-01-29T00:00:00"/>
    <n v="372600"/>
    <n v="372600"/>
    <s v="C)Glosas total pendiente por respuesta de IPS"/>
    <x v="4"/>
    <n v="0"/>
    <s v="-"/>
    <s v="-"/>
    <n v="372600"/>
    <s v="DEVOLUCION"/>
    <s v="OK"/>
    <n v="372600"/>
    <n v="0"/>
    <n v="0"/>
    <n v="0"/>
    <n v="0"/>
    <n v="372600"/>
    <s v="NULL"/>
    <s v="NULL"/>
    <s v="NULL"/>
    <s v="NULL"/>
    <s v="NULL"/>
    <n v="0"/>
    <s v="-"/>
    <s v="-"/>
    <n v="0"/>
    <s v="NULL"/>
    <s v="NULL"/>
    <n v="0"/>
    <n v="372600"/>
    <s v="SE DEVUELVE FACTURA FAVOR GESTIONAR CON EL AREA ENCARGADA AUTORIZACION PUES NO CUENTA CON AUTORIZACION GENERADA DE 15 DIGITOS PARA EL SERVICIO FACTURADO. MILENA"/>
    <d v="2021-01-29T00:00:00"/>
    <s v="NULL"/>
    <n v="9"/>
    <s v="NULL"/>
    <s v="SI"/>
    <n v="1"/>
    <n v="21001231"/>
    <n v="20210205"/>
    <n v="372600"/>
    <n v="0"/>
    <s v="NULL"/>
    <d v="2022-03-16T00:00:00"/>
  </r>
  <r>
    <n v="890399047"/>
    <s v="HOSPITAL MARIO CORREA RENGIFO"/>
    <s v="FEMC"/>
    <n v="16341"/>
    <s v="FEMC_16341"/>
    <s v="890399047_FEMC_16341"/>
    <s v="FEMC"/>
    <n v="16341"/>
    <s v="NULL"/>
    <d v="2021-02-10T00:00:00"/>
    <n v="1269700"/>
    <n v="1269700"/>
    <s v="C)Glosas total pendiente por respuesta de IPS"/>
    <x v="4"/>
    <n v="0"/>
    <s v="-"/>
    <s v="-"/>
    <n v="1269700"/>
    <s v="DEVOLUCION"/>
    <s v="OK"/>
    <n v="1269700"/>
    <n v="0"/>
    <n v="0"/>
    <n v="0"/>
    <n v="0"/>
    <n v="1269700"/>
    <s v="NULL"/>
    <s v="NULL"/>
    <s v="NULL"/>
    <s v="NULL"/>
    <s v="NULL"/>
    <n v="0"/>
    <s v="-"/>
    <s v="-"/>
    <n v="0"/>
    <s v="NULL"/>
    <s v="NULL"/>
    <n v="0"/>
    <n v="1269700"/>
    <s v="SE DEVUELVE FACTURA DEBEN DE GGESTIONAR CON EL AREA ENCARGADA LA AUTORIZACION PARA LOS SERVICIOS FACTURADOS SE VALIDA EN SISTEMA NO TIENE AUT DE 15 DIGITOS PARA PODER TRAMITAR EL PAGO.MILENA"/>
    <d v="2021-02-10T00:00:00"/>
    <s v="NULL"/>
    <n v="9"/>
    <s v="NULL"/>
    <s v="SI"/>
    <n v="1"/>
    <n v="21001231"/>
    <n v="20210311"/>
    <n v="1269700"/>
    <n v="0"/>
    <s v="NULL"/>
    <d v="2022-03-16T00:00:00"/>
  </r>
  <r>
    <n v="890399047"/>
    <s v="HOSPITAL MARIO CORREA RENGIFO"/>
    <s v="FEMC"/>
    <n v="16995"/>
    <s v="FEMC_16995"/>
    <s v="890399047_FEMC_16995"/>
    <s v="FEMC"/>
    <n v="16995"/>
    <s v="NULL"/>
    <d v="2021-02-16T00:00:00"/>
    <n v="814000"/>
    <n v="814000"/>
    <s v="C)Glosas total pendiente por respuesta de IPS"/>
    <x v="4"/>
    <n v="0"/>
    <s v="-"/>
    <s v="-"/>
    <n v="814000"/>
    <s v="DEVOLUCION"/>
    <s v="OK"/>
    <n v="814000"/>
    <n v="0"/>
    <n v="0"/>
    <n v="0"/>
    <n v="0"/>
    <n v="814000"/>
    <s v="NULL"/>
    <s v="NULL"/>
    <s v="NULL"/>
    <s v="NULL"/>
    <s v="NULL"/>
    <n v="0"/>
    <s v="-"/>
    <s v="-"/>
    <n v="0"/>
    <s v="NULL"/>
    <s v="NULL"/>
    <n v="0"/>
    <n v="814000"/>
    <s v="SE DEVUELVE FACTURA DEBEN DE GGESTIONAR CON EL AREA ENCARGADA LA AUTORIZACION PARA LOS SERVICIOS FACTURADOS SE VALIDA EN SISTEMA NO TIENE AUT DE 15 DIGITOS PARA PODER TRAMITAR EL PAGO.MILENA"/>
    <d v="2021-02-16T00:00:00"/>
    <s v="NULL"/>
    <n v="9"/>
    <s v="NULL"/>
    <s v="SI"/>
    <n v="1"/>
    <n v="21001231"/>
    <n v="20210311"/>
    <n v="814000"/>
    <n v="0"/>
    <s v="NULL"/>
    <d v="2022-03-16T00:00:00"/>
  </r>
  <r>
    <n v="890399047"/>
    <s v="HOSPITAL MARIO CORREA RENGIFO"/>
    <s v="FEMC"/>
    <n v="16996"/>
    <s v="FEMC_16996"/>
    <s v="890399047_FEMC_16996"/>
    <s v="FEMC"/>
    <n v="16996"/>
    <s v="NULL"/>
    <d v="2021-02-16T00:00:00"/>
    <n v="537000"/>
    <n v="537000"/>
    <s v="C)Glosas total pendiente por respuesta de IPS"/>
    <x v="4"/>
    <n v="0"/>
    <s v="-"/>
    <s v="-"/>
    <n v="537000"/>
    <s v="DEVOLUCION"/>
    <s v="OK"/>
    <n v="537000"/>
    <n v="0"/>
    <n v="0"/>
    <n v="0"/>
    <n v="0"/>
    <n v="537000"/>
    <s v="NULL"/>
    <s v="NULL"/>
    <s v="NULL"/>
    <s v="NULL"/>
    <s v="NULL"/>
    <n v="0"/>
    <s v="-"/>
    <s v="-"/>
    <n v="0"/>
    <s v="NULL"/>
    <s v="NULL"/>
    <n v="0"/>
    <n v="537000"/>
    <s v="SE DEVUELVE FACTURA DEBEN DE GGESTIONAR CON EL AREA ENCARGADA LA AUTORIZACION PARA LOS SERVICIOS FACTURADOS SE VALIDA EN SISTEMA NO TIENE AUT DE 15 DIGITOS PARA PODER TRAMITAR EL PAGO.MILENA"/>
    <d v="2021-02-16T00:00:00"/>
    <s v="NULL"/>
    <n v="9"/>
    <s v="NULL"/>
    <s v="SI"/>
    <n v="1"/>
    <n v="21001231"/>
    <n v="20210311"/>
    <n v="537000"/>
    <n v="0"/>
    <s v="NULL"/>
    <d v="2022-03-16T00:00:00"/>
  </r>
  <r>
    <n v="890399047"/>
    <s v="HOSPITAL MARIO CORREA RENGIFO"/>
    <s v="FEMC"/>
    <n v="16997"/>
    <s v="FEMC_16997"/>
    <s v="890399047_FEMC_16997"/>
    <s v="FEMC"/>
    <n v="16997"/>
    <s v="NULL"/>
    <d v="2021-02-16T00:00:00"/>
    <n v="845100"/>
    <n v="845100"/>
    <s v="C)Glosas total pendiente por respuesta de IPS"/>
    <x v="4"/>
    <n v="0"/>
    <s v="-"/>
    <s v="-"/>
    <n v="845100"/>
    <s v="DEVOLUCION"/>
    <s v="OK"/>
    <n v="845100"/>
    <n v="0"/>
    <n v="0"/>
    <n v="0"/>
    <n v="0"/>
    <n v="845100"/>
    <s v="NULL"/>
    <s v="NULL"/>
    <s v="NULL"/>
    <s v="NULL"/>
    <s v="NULL"/>
    <n v="0"/>
    <s v="-"/>
    <s v="-"/>
    <n v="0"/>
    <s v="NULL"/>
    <s v="NULL"/>
    <n v="0"/>
    <n v="845100"/>
    <s v="SE DEVUELVE FACTURA DEBEN DE GESTIONAR CON EL AREA ENCARGADA DE AUTORIZACIONES LA AUTORIZACION PARA EL SERVICIO FACTURADO SE VALIDA EN SISTEMA NO HAY NAP DE 15 DIGITOS PARA DAR TRAMITE DE PAGO.MILENA"/>
    <d v="2021-02-16T00:00:00"/>
    <s v="NULL"/>
    <n v="9"/>
    <s v="NULL"/>
    <s v="SI"/>
    <n v="1"/>
    <n v="21001231"/>
    <n v="20210315"/>
    <n v="845100"/>
    <n v="0"/>
    <s v="NULL"/>
    <d v="2022-03-16T00:00:00"/>
  </r>
  <r>
    <n v="890399047"/>
    <s v="HOSPITAL MARIO CORREA RENGIFO"/>
    <s v="FEMC"/>
    <n v="16998"/>
    <s v="FEMC_16998"/>
    <s v="890399047_FEMC_16998"/>
    <s v="FEMC"/>
    <n v="16998"/>
    <s v="NULL"/>
    <d v="2021-02-16T00:00:00"/>
    <n v="277000"/>
    <n v="277000"/>
    <s v="C)Glosas total pendiente por respuesta de IPS"/>
    <x v="4"/>
    <n v="0"/>
    <s v="-"/>
    <s v="-"/>
    <n v="277000"/>
    <s v="DEVOLUCION"/>
    <s v="OK"/>
    <n v="277000"/>
    <n v="0"/>
    <n v="0"/>
    <n v="0"/>
    <n v="0"/>
    <n v="277000"/>
    <s v="NULL"/>
    <s v="NULL"/>
    <s v="NULL"/>
    <s v="NULL"/>
    <s v="NULL"/>
    <n v="0"/>
    <s v="-"/>
    <s v="-"/>
    <n v="0"/>
    <s v="NULL"/>
    <s v="NULL"/>
    <n v="0"/>
    <n v="277000"/>
    <s v="SE DEVUELVE FACTURA DEBEN DE GESTIONAR CON EL AREA ENCARGADA DE AUTORIZACIONES LA AUTORIZACION PARA EL SERVICIO FACTURADO SE VALIDA EN SISTEMA NO HAY NAP DE 15 DIGITOS PARA DAR TRAMITE DE PAGO.MILENA"/>
    <d v="2021-02-16T00:00:00"/>
    <s v="NULL"/>
    <n v="9"/>
    <s v="NULL"/>
    <s v="SI"/>
    <n v="1"/>
    <n v="21001231"/>
    <n v="20210315"/>
    <n v="277000"/>
    <n v="0"/>
    <s v="NULL"/>
    <d v="2022-03-16T00:00:00"/>
  </r>
  <r>
    <n v="890399047"/>
    <s v="HOSPITAL MARIO CORREA RENGIFO"/>
    <s v="FEMC"/>
    <n v="16999"/>
    <s v="FEMC_16999"/>
    <s v="890399047_FEMC_16999"/>
    <s v="FEMC"/>
    <n v="16999"/>
    <s v="NULL"/>
    <d v="2021-02-16T00:00:00"/>
    <n v="40200"/>
    <n v="40200"/>
    <s v="C)Glosas total pendiente por respuesta de IPS"/>
    <x v="4"/>
    <n v="0"/>
    <s v="-"/>
    <s v="-"/>
    <n v="40200"/>
    <s v="DEVOLUCION"/>
    <s v="OK"/>
    <n v="40200"/>
    <n v="0"/>
    <n v="0"/>
    <n v="0"/>
    <n v="0"/>
    <n v="40200"/>
    <s v="NULL"/>
    <s v="NULL"/>
    <s v="NULL"/>
    <s v="NULL"/>
    <s v="NULL"/>
    <n v="0"/>
    <s v="-"/>
    <s v="-"/>
    <n v="0"/>
    <s v="NULL"/>
    <s v="NULL"/>
    <n v="0"/>
    <n v="40200"/>
    <s v="SE DEVUELVE FACTURA DEBEN DE GGESTIONAR CON EL AREA ENCARGADA LA AUTORIZACION PARA LOS SERVICIOS FACTURADOS SE VALIDA EN SISTEMA NO TIENE AUT DE 15 DIGITOS PARA PODER TRAMITAR EL PAGO.MILENA"/>
    <d v="2021-02-16T00:00:00"/>
    <s v="NULL"/>
    <n v="9"/>
    <s v="NULL"/>
    <s v="SI"/>
    <n v="1"/>
    <n v="21001231"/>
    <n v="20210311"/>
    <n v="40200"/>
    <n v="0"/>
    <s v="NULL"/>
    <d v="2022-03-16T00:00:00"/>
  </r>
  <r>
    <n v="890399047"/>
    <s v="HOSPITAL MARIO CORREA RENGIFO"/>
    <s v="FEMC"/>
    <n v="17000"/>
    <s v="FEMC_17000"/>
    <s v="890399047_FEMC_17000"/>
    <s v="FEMC"/>
    <n v="17000"/>
    <s v="NULL"/>
    <d v="2021-02-16T00:00:00"/>
    <n v="40200"/>
    <n v="40200"/>
    <s v="C)Glosas total pendiente por respuesta de IPS"/>
    <x v="4"/>
    <n v="0"/>
    <s v="-"/>
    <s v="-"/>
    <n v="40200"/>
    <s v="DEVOLUCION"/>
    <s v="OK"/>
    <n v="40200"/>
    <n v="0"/>
    <n v="0"/>
    <n v="0"/>
    <n v="0"/>
    <n v="40200"/>
    <s v="NULL"/>
    <s v="NULL"/>
    <s v="NULL"/>
    <s v="NULL"/>
    <s v="NULL"/>
    <n v="0"/>
    <s v="-"/>
    <s v="-"/>
    <n v="0"/>
    <s v="NULL"/>
    <s v="NULL"/>
    <n v="0"/>
    <n v="40200"/>
    <s v="SE DEVUELVE FACTURA DEBEN DE GESTIONAR CON EL AREA ENCARGADA DE AUTORIZACIONES LA AUTORIZACION PARA EL SERVICIO FACTURADO SE VALIDA EN SISTEMA NO HAY NAP DE 15 DIGITOS PARA DAR TRAMITE DE PAGO.MILENA"/>
    <d v="2021-02-16T00:00:00"/>
    <s v="NULL"/>
    <n v="9"/>
    <s v="NULL"/>
    <s v="SI"/>
    <n v="1"/>
    <n v="21001231"/>
    <n v="20210315"/>
    <n v="40200"/>
    <n v="0"/>
    <s v="NULL"/>
    <d v="2022-03-16T00:00:00"/>
  </r>
  <r>
    <n v="890399047"/>
    <s v="HOSPITAL MARIO CORREA RENGIFO"/>
    <s v="FEMC"/>
    <n v="17001"/>
    <s v="FEMC_17001"/>
    <s v="890399047_FEMC_17001"/>
    <s v="FEMC"/>
    <n v="17001"/>
    <s v="NULL"/>
    <d v="2021-02-16T00:00:00"/>
    <n v="997200"/>
    <n v="997200"/>
    <s v="C)Glosas total pendiente por respuesta de IPS"/>
    <x v="4"/>
    <n v="0"/>
    <s v="-"/>
    <s v="-"/>
    <n v="997200"/>
    <s v="DEVOLUCION"/>
    <s v="OK"/>
    <n v="997200"/>
    <n v="0"/>
    <n v="0"/>
    <n v="0"/>
    <n v="0"/>
    <n v="997200"/>
    <s v="NULL"/>
    <s v="NULL"/>
    <s v="NULL"/>
    <s v="NULL"/>
    <s v="NULL"/>
    <n v="0"/>
    <s v="-"/>
    <s v="-"/>
    <n v="0"/>
    <s v="NULL"/>
    <s v="NULL"/>
    <n v="0"/>
    <n v="997200"/>
    <s v="SE DEVUELVE FACTURA DEBEN DE GESTIONAR CON EL AREA ENCARGADA DE AUTORIZACIONES LA AUTORIZACION PARA EL SERVICIO FACTURADO SE VALIDA EN SISTEMA NO HAY NAP DE 15 DIGITOS PARA DAR TRAMITE DE PAGO.MILENA"/>
    <d v="2021-02-16T00:00:00"/>
    <s v="NULL"/>
    <n v="9"/>
    <s v="NULL"/>
    <s v="SI"/>
    <n v="1"/>
    <n v="21001231"/>
    <n v="20210315"/>
    <n v="997200"/>
    <n v="0"/>
    <s v="NULL"/>
    <d v="2022-03-16T00:00:00"/>
  </r>
  <r>
    <n v="890399047"/>
    <s v="HOSPITAL MARIO CORREA RENGIFO"/>
    <s v="FEMC"/>
    <n v="17002"/>
    <s v="FEMC_17002"/>
    <s v="890399047_FEMC_17002"/>
    <s v="FEMC"/>
    <n v="17002"/>
    <s v="NULL"/>
    <d v="2021-02-16T00:00:00"/>
    <n v="40200"/>
    <n v="40200"/>
    <s v="C)Glosas total pendiente por respuesta de IPS"/>
    <x v="4"/>
    <n v="0"/>
    <s v="-"/>
    <s v="-"/>
    <n v="40200"/>
    <s v="DEVOLUCION"/>
    <s v="OK"/>
    <n v="40200"/>
    <n v="0"/>
    <n v="0"/>
    <n v="0"/>
    <n v="0"/>
    <n v="40200"/>
    <s v="NULL"/>
    <s v="NULL"/>
    <s v="NULL"/>
    <s v="NULL"/>
    <s v="NULL"/>
    <n v="0"/>
    <s v="-"/>
    <s v="-"/>
    <n v="0"/>
    <s v="NULL"/>
    <s v="NULL"/>
    <n v="0"/>
    <n v="40200"/>
    <s v="SE DEVUELVE FACTURA DEBEN DE GGESTIONAR CON EL AREA ENCARGADA LA AUTORIZACION PARA LOS SERVICIOS FACTURADOS SE VALIDA EN SISTEMA NO TIENE AUT DE 15 DIGITOS PARA PODER TRAMITAR EL PAGO.MILENA"/>
    <d v="2021-02-16T00:00:00"/>
    <s v="NULL"/>
    <n v="9"/>
    <s v="NULL"/>
    <s v="SI"/>
    <n v="1"/>
    <n v="21001231"/>
    <n v="20210311"/>
    <n v="40200"/>
    <n v="0"/>
    <s v="NULL"/>
    <d v="2022-03-16T00:00:00"/>
  </r>
  <r>
    <n v="890399047"/>
    <s v="HOSPITAL MARIO CORREA RENGIFO"/>
    <s v="FEMC"/>
    <n v="17004"/>
    <s v="FEMC_17004"/>
    <s v="890399047_FEMC_17004"/>
    <s v="FEMC"/>
    <n v="17004"/>
    <s v="NULL"/>
    <d v="2021-02-16T00:00:00"/>
    <n v="484700"/>
    <n v="484700"/>
    <s v="C)Glosas total pendiente por respuesta de IPS"/>
    <x v="4"/>
    <n v="0"/>
    <s v="-"/>
    <s v="-"/>
    <n v="484700"/>
    <s v="DEVOLUCION"/>
    <s v="OK"/>
    <n v="484700"/>
    <n v="0"/>
    <n v="0"/>
    <n v="0"/>
    <n v="0"/>
    <n v="484700"/>
    <s v="NULL"/>
    <s v="NULL"/>
    <s v="NULL"/>
    <s v="NULL"/>
    <s v="NULL"/>
    <n v="0"/>
    <s v="-"/>
    <s v="-"/>
    <n v="0"/>
    <s v="NULL"/>
    <s v="NULL"/>
    <n v="0"/>
    <n v="484700"/>
    <s v="SE DEVUELVE FACTURA DEBEN DE GESTIONAR CON EL AREA ENCARGADA DE AUTORIZACIONES LA AUTORIZACION PARA EL SERVICIO FACTURADO SE VALIDA EN SISTEMA NO HAY NAP DE 15 DIGITOS PARA DAR TRAMITE DE PAGO.MILENA"/>
    <d v="2021-02-16T00:00:00"/>
    <s v="NULL"/>
    <n v="9"/>
    <s v="NULL"/>
    <s v="SI"/>
    <n v="1"/>
    <n v="21001231"/>
    <n v="20210315"/>
    <n v="484700"/>
    <n v="0"/>
    <s v="NULL"/>
    <d v="2022-03-16T00:00:00"/>
  </r>
  <r>
    <n v="890399047"/>
    <s v="HOSPITAL MARIO CORREA RENGIFO"/>
    <s v="FEMC"/>
    <n v="17005"/>
    <s v="FEMC_17005"/>
    <s v="890399047_FEMC_17005"/>
    <s v="FEMC"/>
    <n v="17005"/>
    <s v="NULL"/>
    <d v="2021-02-16T00:00:00"/>
    <n v="455700"/>
    <n v="455700"/>
    <s v="C)Glosas total pendiente por respuesta de IPS"/>
    <x v="4"/>
    <n v="0"/>
    <s v="-"/>
    <s v="-"/>
    <n v="455700"/>
    <s v="DEVOLUCION"/>
    <s v="OK"/>
    <n v="455700"/>
    <n v="0"/>
    <n v="0"/>
    <n v="0"/>
    <n v="0"/>
    <n v="455700"/>
    <s v="NULL"/>
    <s v="NULL"/>
    <s v="NULL"/>
    <s v="NULL"/>
    <s v="NULL"/>
    <n v="0"/>
    <s v="-"/>
    <s v="-"/>
    <n v="0"/>
    <s v="NULL"/>
    <s v="NULL"/>
    <n v="0"/>
    <n v="455700"/>
    <s v="SE DEVUELVE FACTURA DEBEN DE GGESTIONAR CON EL AREA ENCARGADA LA AUTORIZACION PARA LOS SERVICIOS FACTURADOS SE VALIDA EN SISTEMA NO TIENE AUT DE 15 DIGITOS PARA PODER TRAMITAR EL PAGO.MILENA"/>
    <d v="2021-02-16T00:00:00"/>
    <s v="NULL"/>
    <n v="9"/>
    <s v="NULL"/>
    <s v="SI"/>
    <n v="1"/>
    <n v="21001231"/>
    <n v="20210311"/>
    <n v="455700"/>
    <n v="0"/>
    <s v="NULL"/>
    <d v="2022-03-16T00:00:00"/>
  </r>
  <r>
    <n v="890399047"/>
    <s v="HOSPITAL MARIO CORREA RENGIFO"/>
    <s v="FEMC"/>
    <n v="17006"/>
    <s v="FEMC_17006"/>
    <s v="890399047_FEMC_17006"/>
    <s v="FEMC"/>
    <n v="17006"/>
    <s v="NULL"/>
    <d v="2021-02-16T00:00:00"/>
    <n v="871200"/>
    <n v="871200"/>
    <s v="C)Glosas total pendiente por respuesta de IPS"/>
    <x v="4"/>
    <n v="0"/>
    <s v="-"/>
    <s v="-"/>
    <n v="871200"/>
    <s v="DEVOLUCION"/>
    <s v="OK"/>
    <n v="871200"/>
    <n v="0"/>
    <n v="0"/>
    <n v="0"/>
    <n v="0"/>
    <n v="871200"/>
    <s v="NULL"/>
    <s v="NULL"/>
    <s v="NULL"/>
    <s v="NULL"/>
    <s v="NULL"/>
    <n v="0"/>
    <s v="-"/>
    <s v="-"/>
    <n v="0"/>
    <s v="NULL"/>
    <s v="NULL"/>
    <n v="0"/>
    <n v="871200"/>
    <s v="SE DEVUELVE FACTURA DEBEN DE GESTIONAR CON EL AREA ENCARGADA DE AUTORIZACIONES LA AUTORIZACION PARA EL SERVICIO FACTURADO SE VALIDA EN SISTEMA NO HAY NAP DE 15 DIGITOS PARA DAR TRAMITE DE PAGO.MILENA"/>
    <d v="2021-02-16T00:00:00"/>
    <s v="NULL"/>
    <n v="9"/>
    <s v="NULL"/>
    <s v="SI"/>
    <n v="1"/>
    <n v="21001231"/>
    <n v="20210315"/>
    <n v="871200"/>
    <n v="0"/>
    <s v="NULL"/>
    <d v="2022-03-16T00:00:00"/>
  </r>
  <r>
    <n v="890399047"/>
    <s v="HOSPITAL MARIO CORREA RENGIFO"/>
    <s v="FEMC"/>
    <n v="17007"/>
    <s v="FEMC_17007"/>
    <s v="890399047_FEMC_17007"/>
    <s v="FEMC"/>
    <n v="17007"/>
    <s v="NULL"/>
    <d v="2021-02-16T00:00:00"/>
    <n v="234100"/>
    <n v="234100"/>
    <s v="C)Glosas total pendiente por respuesta de IPS"/>
    <x v="4"/>
    <n v="0"/>
    <s v="-"/>
    <s v="-"/>
    <n v="234100"/>
    <s v="DEVOLUCION"/>
    <s v="OK"/>
    <n v="234100"/>
    <n v="0"/>
    <n v="0"/>
    <n v="0"/>
    <n v="0"/>
    <n v="234100"/>
    <s v="NULL"/>
    <s v="NULL"/>
    <s v="NULL"/>
    <s v="NULL"/>
    <s v="NULL"/>
    <n v="0"/>
    <s v="-"/>
    <s v="-"/>
    <n v="0"/>
    <s v="NULL"/>
    <s v="NULL"/>
    <n v="0"/>
    <n v="234100"/>
    <s v="SE DEVUELVE FACTURA DEBEN DE GGESTIONAR CON EL AREA ENCARGADA LA AUTORIZACION PARA LOS SERVICIOS FACTURADOS SE VALIDA EN SISTEMA NO TIENE AUT DE 15 DIGITOS PARA PODER TRAMITAR EL PAGO.MILENA"/>
    <d v="2021-02-16T00:00:00"/>
    <s v="NULL"/>
    <n v="9"/>
    <s v="NULL"/>
    <s v="SI"/>
    <n v="1"/>
    <n v="21001231"/>
    <n v="20210311"/>
    <n v="234100"/>
    <n v="0"/>
    <s v="NULL"/>
    <d v="2022-03-16T00:00:00"/>
  </r>
  <r>
    <n v="890399047"/>
    <s v="HOSPITAL MARIO CORREA RENGIFO"/>
    <s v="FEMC"/>
    <n v="17222"/>
    <s v="FEMC_17222"/>
    <s v="890399047_FEMC_17222"/>
    <s v="FEMC"/>
    <n v="17222"/>
    <s v="NULL"/>
    <d v="2021-02-17T00:00:00"/>
    <n v="40200"/>
    <n v="40200"/>
    <s v="C)Glosas total pendiente por respuesta de IPS"/>
    <x v="4"/>
    <n v="0"/>
    <s v="-"/>
    <s v="-"/>
    <n v="40200"/>
    <s v="DEVOLUCION"/>
    <s v="OK"/>
    <n v="40200"/>
    <n v="0"/>
    <n v="0"/>
    <n v="0"/>
    <n v="0"/>
    <n v="40200"/>
    <s v="NULL"/>
    <s v="NULL"/>
    <s v="NULL"/>
    <s v="NULL"/>
    <s v="NULL"/>
    <n v="0"/>
    <s v="-"/>
    <s v="-"/>
    <n v="0"/>
    <s v="NULL"/>
    <s v="NULL"/>
    <n v="0"/>
    <n v="40200"/>
    <s v="SE DEVUELVE FACTURA DEBEN DE GESTIONAR CON EL AREA ENCARGADA DE AUTORIZACIONES LA AUTORIZACION PARA EL SERVICIO FACTURADO SE VALIDA EN SISTEMA NO HAY NAP DE 15 DIGITOS PARA DAR TRAMITE DE PAGO.MILENA"/>
    <d v="2021-02-17T00:00:00"/>
    <s v="NULL"/>
    <n v="9"/>
    <s v="NULL"/>
    <s v="SI"/>
    <n v="1"/>
    <n v="21001231"/>
    <n v="20210315"/>
    <n v="40200"/>
    <n v="0"/>
    <s v="NULL"/>
    <d v="2022-03-16T00:00:00"/>
  </r>
  <r>
    <n v="890399047"/>
    <s v="HOSPITAL MARIO CORREA RENGIFO"/>
    <s v="FEMC"/>
    <n v="19318"/>
    <s v="FEMC_19318"/>
    <s v="890399047_FEMC_19318"/>
    <s v="FEMC"/>
    <n v="19318"/>
    <s v="NULL"/>
    <d v="2021-02-27T00:00:00"/>
    <n v="885300"/>
    <n v="885300"/>
    <s v="C)Glosas total pendiente por respuesta de IPS"/>
    <x v="4"/>
    <n v="0"/>
    <s v="-"/>
    <s v="-"/>
    <n v="885300"/>
    <s v="DEVOLUCION"/>
    <s v="OK"/>
    <n v="885300"/>
    <n v="0"/>
    <n v="0"/>
    <n v="0"/>
    <n v="0"/>
    <n v="885300"/>
    <s v="NULL"/>
    <s v="NULL"/>
    <s v="NULL"/>
    <s v="NULL"/>
    <s v="NULL"/>
    <n v="0"/>
    <s v="-"/>
    <s v="-"/>
    <n v="0"/>
    <s v="NULL"/>
    <s v="NULL"/>
    <n v="0"/>
    <n v="885300"/>
    <s v="SE DEVUELVE FACTURA DEBEN DE GESTIONAR CON EL AREA ENCARGADA DE AUTORIZACIONES LA AUTORIZACION PARA EL SERVICIO FACTURADO SE VALIDA EN SISTEMA NO HAY NAP DE 15 DIGITOS PARA DAR TRAMITE DE PAGO.MILENA"/>
    <d v="2021-02-27T00:00:00"/>
    <s v="NULL"/>
    <n v="9"/>
    <s v="NULL"/>
    <s v="SI"/>
    <n v="1"/>
    <n v="21001231"/>
    <n v="20210315"/>
    <n v="885300"/>
    <n v="0"/>
    <s v="NULL"/>
    <d v="2022-03-16T00:00:00"/>
  </r>
  <r>
    <n v="890399047"/>
    <s v="HOSPITAL MARIO CORREA RENGIFO"/>
    <s v="FEMC"/>
    <n v="19339"/>
    <s v="FEMC_19339"/>
    <s v="890399047_FEMC_19339"/>
    <s v="FEMC"/>
    <n v="19339"/>
    <s v="NULL"/>
    <d v="2021-02-27T00:00:00"/>
    <n v="40200"/>
    <n v="40200"/>
    <s v="C)Glosas total pendiente por respuesta de IPS"/>
    <x v="4"/>
    <n v="0"/>
    <s v="-"/>
    <s v="-"/>
    <n v="40200"/>
    <s v="DEVOLUCION"/>
    <s v="OK"/>
    <n v="40200"/>
    <n v="0"/>
    <n v="0"/>
    <n v="0"/>
    <n v="0"/>
    <n v="40200"/>
    <s v="NULL"/>
    <s v="NULL"/>
    <s v="NULL"/>
    <s v="NULL"/>
    <s v="NULL"/>
    <n v="0"/>
    <s v="-"/>
    <s v="-"/>
    <n v="0"/>
    <s v="NULL"/>
    <s v="NULL"/>
    <n v="0"/>
    <n v="40200"/>
    <s v="SE DEVUELVE FACTURA DEBEN DE GESTIONAR CON EL AREA ENCARGADA DE AUTORIZACIONES LA AUTORIZACION PARA EL SERVICIO FACTURADO SE VALIDA EN SISTEMA NO HAY NAP DE 15 DIGITOS PARA DAR TRAMITE DE PAGO.MILENA"/>
    <d v="2021-02-27T00:00:00"/>
    <s v="NULL"/>
    <n v="9"/>
    <s v="NULL"/>
    <s v="SI"/>
    <n v="1"/>
    <n v="21001231"/>
    <n v="20210315"/>
    <n v="40200"/>
    <n v="0"/>
    <s v="NULL"/>
    <d v="2022-03-16T00:00:00"/>
  </r>
  <r>
    <n v="890399047"/>
    <s v="HOSPITAL MARIO CORREA RENGIFO"/>
    <s v="FEMC"/>
    <n v="19360"/>
    <s v="FEMC_19360"/>
    <s v="890399047_FEMC_19360"/>
    <s v="FEMC"/>
    <n v="19360"/>
    <s v="NULL"/>
    <d v="2021-02-27T00:00:00"/>
    <n v="166200"/>
    <n v="166200"/>
    <s v="C)Glosas total pendiente por respuesta de IPS"/>
    <x v="4"/>
    <n v="0"/>
    <s v="-"/>
    <s v="-"/>
    <n v="166200"/>
    <s v="DEVOLUCION"/>
    <s v="OK"/>
    <n v="166200"/>
    <n v="0"/>
    <n v="0"/>
    <n v="0"/>
    <n v="0"/>
    <n v="166200"/>
    <s v="NULL"/>
    <s v="NULL"/>
    <s v="NULL"/>
    <s v="NULL"/>
    <s v="NULL"/>
    <n v="0"/>
    <s v="-"/>
    <s v="-"/>
    <n v="0"/>
    <s v="NULL"/>
    <s v="NULL"/>
    <n v="0"/>
    <n v="166200"/>
    <s v="SE DEVUELVE FACTURA DEBEN DE GESTIONAR CON EL AREA ENCARGADA DE AUTORIZACIONES LA AUTORIZACION PARA EL SERVICIO FACTURADO SE VALIDA EN SISTEMA NO HAY NAP DE 15 DIGITOS PARA DAR TRAMITE DE PAGO.MILENA"/>
    <d v="2021-02-27T00:00:00"/>
    <s v="NULL"/>
    <n v="9"/>
    <s v="NULL"/>
    <s v="SI"/>
    <n v="1"/>
    <n v="21001231"/>
    <n v="20210315"/>
    <n v="166200"/>
    <n v="0"/>
    <s v="NULL"/>
    <d v="2022-03-16T00:00:00"/>
  </r>
  <r>
    <n v="890399047"/>
    <s v="HOSPITAL MARIO CORREA RENGIFO"/>
    <s v="FEMC"/>
    <n v="19371"/>
    <s v="FEMC_19371"/>
    <s v="890399047_FEMC_19371"/>
    <s v="FEMC"/>
    <n v="19371"/>
    <s v="NULL"/>
    <d v="2021-02-27T00:00:00"/>
    <n v="40200"/>
    <n v="40200"/>
    <s v="C)Glosas total pendiente por respuesta de IPS"/>
    <x v="4"/>
    <n v="0"/>
    <s v="-"/>
    <s v="-"/>
    <n v="40200"/>
    <s v="DEVOLUCION"/>
    <s v="OK"/>
    <n v="40200"/>
    <n v="0"/>
    <n v="0"/>
    <n v="0"/>
    <n v="0"/>
    <n v="40200"/>
    <s v="NULL"/>
    <s v="NULL"/>
    <s v="NULL"/>
    <s v="NULL"/>
    <s v="NULL"/>
    <n v="0"/>
    <s v="-"/>
    <s v="-"/>
    <n v="0"/>
    <s v="NULL"/>
    <s v="NULL"/>
    <n v="0"/>
    <n v="40200"/>
    <s v="SE DEVUELVE FACTURA DEBEN DE GGESTIONAR CON EL AREA ENCARGADA LA AUTORIZACION PARA LOS SERVICIOS FACTURADOS SE VALIDA EN SISTEMA NO TIENE AUT DE 15 DIGITOS PARA PODER TRAMITAR EL PAGO.MILENA"/>
    <d v="2021-02-27T00:00:00"/>
    <s v="NULL"/>
    <n v="9"/>
    <s v="NULL"/>
    <s v="SI"/>
    <n v="1"/>
    <n v="21001231"/>
    <n v="20210311"/>
    <n v="40200"/>
    <n v="0"/>
    <s v="NULL"/>
    <d v="2022-03-16T00:00:00"/>
  </r>
  <r>
    <n v="890399047"/>
    <s v="HOSPITAL MARIO CORREA RENGIFO"/>
    <s v="FEMC"/>
    <n v="19411"/>
    <s v="FEMC_19411"/>
    <s v="890399047_FEMC_19411"/>
    <s v="FEMC"/>
    <n v="19411"/>
    <s v="NULL"/>
    <d v="2021-02-27T00:00:00"/>
    <n v="40200"/>
    <n v="40200"/>
    <s v="C)Glosas total pendiente por respuesta de IPS"/>
    <x v="4"/>
    <n v="0"/>
    <s v="-"/>
    <s v="-"/>
    <n v="40200"/>
    <s v="DEVOLUCION"/>
    <s v="OK"/>
    <n v="40200"/>
    <n v="0"/>
    <n v="0"/>
    <n v="0"/>
    <n v="0"/>
    <n v="40200"/>
    <s v="NULL"/>
    <s v="NULL"/>
    <s v="NULL"/>
    <s v="NULL"/>
    <s v="NULL"/>
    <n v="0"/>
    <s v="-"/>
    <s v="-"/>
    <n v="0"/>
    <s v="NULL"/>
    <s v="NULL"/>
    <n v="0"/>
    <n v="40200"/>
    <s v="SE DEVUELVE FACTURA DEBEN DE GESTIONAR CON EL AREA ENCARGADA DE AUTORIZACIONES LA AUTORIZACION PARA EL SERVICIO FACTURADO SE VALIDA EN SISTEMA NO HAY NAP DE 15 DIGITOS PARA DAR TRAMITE DE PAGO.MILENA"/>
    <d v="2021-02-27T00:00:00"/>
    <s v="NULL"/>
    <n v="9"/>
    <s v="NULL"/>
    <s v="SI"/>
    <n v="1"/>
    <n v="21001231"/>
    <n v="20210315"/>
    <n v="40200"/>
    <n v="0"/>
    <s v="NULL"/>
    <d v="2022-03-16T00:00:00"/>
  </r>
  <r>
    <n v="890399047"/>
    <s v="HOSPITAL MARIO CORREA RENGIFO"/>
    <s v="FEMC"/>
    <n v="19417"/>
    <s v="FEMC_19417"/>
    <s v="890399047_FEMC_19417"/>
    <s v="FEMC"/>
    <n v="19417"/>
    <s v="NULL"/>
    <d v="2021-02-27T00:00:00"/>
    <n v="151000"/>
    <n v="151000"/>
    <s v="C)Glosas total pendiente por respuesta de IPS"/>
    <x v="4"/>
    <n v="0"/>
    <s v="-"/>
    <s v="-"/>
    <n v="151000"/>
    <s v="DEVOLUCION"/>
    <s v="OK"/>
    <n v="151000"/>
    <n v="0"/>
    <n v="0"/>
    <n v="0"/>
    <n v="0"/>
    <n v="151000"/>
    <s v="NULL"/>
    <s v="NULL"/>
    <s v="NULL"/>
    <s v="NULL"/>
    <s v="NULL"/>
    <n v="0"/>
    <s v="-"/>
    <s v="-"/>
    <n v="0"/>
    <s v="NULL"/>
    <s v="NULL"/>
    <n v="0"/>
    <n v="151000"/>
    <s v="SE DEVUELVE FACTURA DEBEN DE GESTIONAR CON EL AREA ENCARGADA DE AUTORIZACIONES LA AUTORIZACION PARA EL SERVICIO FACTURADO SE VALIDA EN SISTEMA NO HAY NAP DE 15 DIGITOS PARA DAR TRAMITE DE PAGO.MILENA"/>
    <d v="2021-02-27T00:00:00"/>
    <s v="NULL"/>
    <n v="9"/>
    <s v="NULL"/>
    <s v="SI"/>
    <n v="1"/>
    <n v="21001231"/>
    <n v="20210315"/>
    <n v="151000"/>
    <n v="0"/>
    <s v="NULL"/>
    <d v="2022-03-16T00:00:00"/>
  </r>
  <r>
    <n v="890399047"/>
    <s v="HOSPITAL MARIO CORREA RENGIFO"/>
    <s v="FEMC"/>
    <n v="19424"/>
    <s v="FEMC_19424"/>
    <s v="890399047_FEMC_19424"/>
    <s v="FEMC"/>
    <n v="19424"/>
    <s v="NULL"/>
    <d v="2021-02-27T00:00:00"/>
    <n v="40200"/>
    <n v="40200"/>
    <s v="C)Glosas total pendiente por respuesta de IPS"/>
    <x v="4"/>
    <n v="0"/>
    <s v="-"/>
    <s v="-"/>
    <n v="40200"/>
    <s v="DEVOLUCION"/>
    <s v="OK"/>
    <n v="40200"/>
    <n v="0"/>
    <n v="0"/>
    <n v="0"/>
    <n v="0"/>
    <n v="40200"/>
    <s v="NULL"/>
    <s v="NULL"/>
    <s v="NULL"/>
    <s v="NULL"/>
    <s v="NULL"/>
    <n v="0"/>
    <s v="-"/>
    <s v="-"/>
    <n v="0"/>
    <s v="NULL"/>
    <s v="NULL"/>
    <n v="0"/>
    <n v="40200"/>
    <s v="SE DEVUELVE FACTURA DEBEN DE GGESTIONAR CON EL AREA ENCARGADA LA AUTORIZACION PARA LOS SERVICIOS FACTURADOS SE VALIDA EN SISTEMA NO TIENE AUT DE 15 DIGITOS PARA PODER TRAMITAR EL PAGO.MILENA"/>
    <d v="2021-02-27T00:00:00"/>
    <s v="NULL"/>
    <n v="9"/>
    <s v="NULL"/>
    <s v="SI"/>
    <n v="1"/>
    <n v="21001231"/>
    <n v="20210311"/>
    <n v="40200"/>
    <n v="0"/>
    <s v="NULL"/>
    <d v="2022-03-16T00:00:00"/>
  </r>
  <r>
    <n v="890399047"/>
    <s v="HOSPITAL MARIO CORREA RENGIFO"/>
    <s v="FEMC"/>
    <n v="19455"/>
    <s v="FEMC_19455"/>
    <s v="890399047_FEMC_19455"/>
    <s v="FEMC"/>
    <n v="19455"/>
    <s v="NULL"/>
    <d v="2021-02-27T00:00:00"/>
    <n v="40200"/>
    <n v="40200"/>
    <s v="C)Glosas total pendiente por respuesta de IPS"/>
    <x v="4"/>
    <n v="0"/>
    <s v="-"/>
    <s v="-"/>
    <n v="40200"/>
    <s v="DEVOLUCION"/>
    <s v="OK"/>
    <n v="40200"/>
    <n v="0"/>
    <n v="0"/>
    <n v="0"/>
    <n v="0"/>
    <n v="40200"/>
    <s v="NULL"/>
    <s v="NULL"/>
    <s v="NULL"/>
    <s v="NULL"/>
    <s v="NULL"/>
    <n v="0"/>
    <s v="-"/>
    <s v="-"/>
    <n v="0"/>
    <s v="NULL"/>
    <s v="NULL"/>
    <n v="0"/>
    <n v="40200"/>
    <s v="SE DEVUELVE FACTURA DEBEN DE GGESTIONAR CON EL AREA ENCARGADA LA AUTORIZACION PARA LOS SERVICIOS FACTURADOS SE VALIDA EN SISTEMA NO TIENE AUT DE 15 DIGITOS PARA PODER TRAMITAR EL PAGO.MILENA"/>
    <d v="2021-02-27T00:00:00"/>
    <s v="NULL"/>
    <n v="9"/>
    <s v="NULL"/>
    <s v="SI"/>
    <n v="1"/>
    <n v="21001231"/>
    <n v="20210311"/>
    <n v="40200"/>
    <n v="0"/>
    <s v="NULL"/>
    <d v="2022-03-16T00:00:00"/>
  </r>
  <r>
    <n v="890399047"/>
    <s v="HOSPITAL MARIO CORREA RENGIFO"/>
    <s v="FEMC"/>
    <n v="19626"/>
    <s v="FEMC_19626"/>
    <s v="890399047_FEMC_19626"/>
    <s v="FEMC"/>
    <n v="19626"/>
    <s v="NULL"/>
    <d v="2021-02-27T00:00:00"/>
    <n v="498582"/>
    <n v="498582"/>
    <s v="C)Glosas total pendiente por respuesta de IPS"/>
    <x v="4"/>
    <n v="0"/>
    <s v="-"/>
    <s v="-"/>
    <n v="498582"/>
    <s v="DEVOLUCION"/>
    <s v="OK"/>
    <n v="498582"/>
    <n v="0"/>
    <n v="0"/>
    <n v="0"/>
    <n v="0"/>
    <n v="498582"/>
    <s v="NULL"/>
    <s v="NULL"/>
    <s v="NULL"/>
    <s v="NULL"/>
    <s v="NULL"/>
    <n v="0"/>
    <s v="-"/>
    <s v="-"/>
    <n v="0"/>
    <s v="NULL"/>
    <s v="NULL"/>
    <n v="0"/>
    <n v="498582"/>
    <s v="SE DEVUELVE FACTURA DEBEN DE GGESTIONAR CON EL AREA ENCARGADA LA AUTORIZACION PARA LOS SERVICIOS FACTURADOS SE VALIDA EN SISTEMA NO TIENE AUT DE 15 DIGITOS PARA PODER TRAMITAR EL PAGO.MILENA"/>
    <d v="2021-02-27T00:00:00"/>
    <s v="NULL"/>
    <n v="9"/>
    <s v="NULL"/>
    <s v="SI"/>
    <n v="1"/>
    <n v="21001231"/>
    <n v="20210311"/>
    <n v="498582"/>
    <n v="0"/>
    <s v="NULL"/>
    <d v="2022-03-16T00:00:00"/>
  </r>
  <r>
    <n v="890399047"/>
    <s v="HOSPITAL MARIO CORREA RENGIFO"/>
    <s v="FEMC"/>
    <n v="23985"/>
    <s v="FEMC_23985"/>
    <s v="890399047_FEMC_23985"/>
    <s v="FEMC"/>
    <n v="23985"/>
    <s v="NULL"/>
    <d v="2021-03-30T00:00:00"/>
    <n v="722500"/>
    <n v="722500"/>
    <s v="C)Glosas total pendiente por respuesta de IPS"/>
    <x v="4"/>
    <n v="0"/>
    <s v="-"/>
    <s v="-"/>
    <n v="722500"/>
    <s v="DEVOLUCION"/>
    <s v="OK"/>
    <n v="722500"/>
    <n v="0"/>
    <n v="0"/>
    <n v="0"/>
    <n v="0"/>
    <n v="722500"/>
    <s v="NULL"/>
    <s v="NULL"/>
    <s v="NULL"/>
    <s v="NULL"/>
    <s v="NULL"/>
    <n v="0"/>
    <s v="-"/>
    <s v="-"/>
    <n v="0"/>
    <s v="NULL"/>
    <s v="NULL"/>
    <n v="0"/>
    <n v="722500"/>
    <s v="SE DEVUELVE LA FACTURA PORQUE NO ENVIARON AUTORIZACION PARAESTE SERVICIOANGELA CAMPAZ"/>
    <d v="2021-03-30T00:00:00"/>
    <s v="NULL"/>
    <n v="9"/>
    <s v="NULL"/>
    <s v="SI"/>
    <n v="1"/>
    <n v="21001231"/>
    <n v="20210605"/>
    <n v="722500"/>
    <n v="0"/>
    <s v="NULL"/>
    <d v="2022-03-16T00:00:00"/>
  </r>
  <r>
    <n v="890399047"/>
    <s v="HOSPITAL MARIO CORREA RENGIFO"/>
    <s v="FEMC"/>
    <n v="23989"/>
    <s v="FEMC_23989"/>
    <s v="890399047_FEMC_23989"/>
    <s v="FEMC"/>
    <n v="23989"/>
    <s v="NULL"/>
    <d v="2021-03-30T00:00:00"/>
    <n v="40200"/>
    <n v="40200"/>
    <s v="C)Glosas total pendiente por respuesta de IPS"/>
    <x v="4"/>
    <n v="0"/>
    <s v="-"/>
    <s v="-"/>
    <n v="40200"/>
    <s v="DEVOLUCION"/>
    <s v="OK"/>
    <n v="40200"/>
    <n v="0"/>
    <n v="0"/>
    <n v="0"/>
    <n v="0"/>
    <n v="40200"/>
    <s v="NULL"/>
    <s v="NULL"/>
    <s v="NULL"/>
    <s v="NULL"/>
    <s v="NULL"/>
    <n v="0"/>
    <s v="-"/>
    <s v="-"/>
    <n v="0"/>
    <s v="NULL"/>
    <s v="NULL"/>
    <n v="0"/>
    <n v="40200"/>
    <s v="se devuelve la factura por que no enviaron autorizacion para este servicioangela campaz"/>
    <d v="2021-03-30T00:00:00"/>
    <s v="NULL"/>
    <n v="9"/>
    <s v="NULL"/>
    <s v="SI"/>
    <n v="1"/>
    <n v="21001231"/>
    <n v="20210605"/>
    <n v="40200"/>
    <n v="0"/>
    <s v="NULL"/>
    <d v="2022-03-16T00:00:00"/>
  </r>
  <r>
    <n v="890399047"/>
    <s v="HOSPITAL MARIO CORREA RENGIFO"/>
    <s v="FEMC"/>
    <n v="24001"/>
    <s v="FEMC_24001"/>
    <s v="890399047_FEMC_24001"/>
    <s v="FEMC"/>
    <n v="24001"/>
    <s v="NULL"/>
    <d v="2021-03-30T00:00:00"/>
    <n v="40200"/>
    <n v="40200"/>
    <s v="C)Glosas total pendiente por respuesta de IPS"/>
    <x v="4"/>
    <n v="0"/>
    <s v="-"/>
    <s v="-"/>
    <n v="40200"/>
    <s v="DEVOLUCION"/>
    <s v="OK"/>
    <n v="40200"/>
    <n v="0"/>
    <n v="0"/>
    <n v="0"/>
    <n v="0"/>
    <n v="40200"/>
    <s v="NULL"/>
    <s v="NULL"/>
    <s v="NULL"/>
    <s v="NULL"/>
    <s v="NULL"/>
    <n v="0"/>
    <s v="-"/>
    <s v="-"/>
    <n v="0"/>
    <s v="NULL"/>
    <s v="NULL"/>
    <n v="0"/>
    <n v="40200"/>
    <s v="se devuelve la factura por que no enviaron autorizacion para este servicioangela campaz"/>
    <d v="2021-03-30T00:00:00"/>
    <s v="NULL"/>
    <n v="9"/>
    <s v="NULL"/>
    <s v="SI"/>
    <n v="1"/>
    <n v="21001231"/>
    <n v="20210604"/>
    <n v="40200"/>
    <n v="0"/>
    <s v="NULL"/>
    <d v="2022-03-16T00:00:00"/>
  </r>
  <r>
    <n v="890399047"/>
    <s v="HOSPITAL MARIO CORREA RENGIFO"/>
    <s v="FEMC"/>
    <n v="24106"/>
    <s v="FEMC_24106"/>
    <s v="890399047_FEMC_24106"/>
    <s v="FEMC"/>
    <n v="24106"/>
    <s v="NULL"/>
    <d v="2021-03-31T00:00:00"/>
    <n v="40200"/>
    <n v="40200"/>
    <s v="C)Glosas total pendiente por respuesta de IPS"/>
    <x v="4"/>
    <n v="0"/>
    <s v="-"/>
    <s v="-"/>
    <n v="40200"/>
    <s v="DEVOLUCION"/>
    <s v="OK"/>
    <n v="40200"/>
    <n v="0"/>
    <n v="0"/>
    <n v="0"/>
    <n v="0"/>
    <n v="40200"/>
    <s v="NULL"/>
    <s v="NULL"/>
    <s v="NULL"/>
    <s v="NULL"/>
    <s v="NULL"/>
    <n v="0"/>
    <s v="-"/>
    <s v="-"/>
    <n v="0"/>
    <s v="NULL"/>
    <s v="NULL"/>
    <n v="0"/>
    <n v="40200"/>
    <s v="se devuelve la factura por que no enviaron autorizacion para este servicioangela campaz"/>
    <d v="2021-03-31T00:00:00"/>
    <s v="NULL"/>
    <n v="9"/>
    <s v="NULL"/>
    <s v="SI"/>
    <n v="1"/>
    <n v="21001231"/>
    <n v="20210604"/>
    <n v="40200"/>
    <n v="0"/>
    <s v="NULL"/>
    <d v="2022-03-16T00:00:00"/>
  </r>
  <r>
    <n v="890399047"/>
    <s v="HOSPITAL MARIO CORREA RENGIFO"/>
    <s v="FEMC"/>
    <n v="13904"/>
    <s v="FEMC_13904"/>
    <s v="890399047_FEMC_13904"/>
    <s v="FEMC"/>
    <n v="13904"/>
    <s v="NULL"/>
    <d v="2021-01-21T00:00:00"/>
    <n v="14354814"/>
    <n v="14354814"/>
    <s v="C)Glosas total pendiente por respuesta de IPS"/>
    <x v="4"/>
    <n v="0"/>
    <s v="-"/>
    <s v="-"/>
    <n v="14354814"/>
    <s v="DEVOLUCION"/>
    <s v="OK"/>
    <n v="14354814"/>
    <n v="0"/>
    <n v="0"/>
    <n v="0"/>
    <n v="0"/>
    <n v="14354814"/>
    <s v="NULL"/>
    <s v="NULL"/>
    <s v="NULL"/>
    <s v="NULL"/>
    <s v="NULL"/>
    <n v="0"/>
    <s v="-"/>
    <s v="-"/>
    <n v="0"/>
    <s v="NULL"/>
    <s v="NULL"/>
    <n v="0"/>
    <n v="14354814"/>
    <s v="SE DEVUELVE FACTURA AUDITORA MEDICA DE EPS SOLICITO ALcontratacionymercadeohdmcr@gmail.com  FACTURAN CUPS110A01 Atención integral UCI por valor día $2.458.848QUE componentes contiene.no hay autorizacion gestionar.MILEN"/>
    <d v="2021-01-21T00:00:00"/>
    <s v="NULL"/>
    <n v="9"/>
    <s v="NULL"/>
    <s v="SI"/>
    <n v="1"/>
    <n v="21001231"/>
    <n v="20210205"/>
    <n v="14354814"/>
    <n v="0"/>
    <s v="NULL"/>
    <d v="2022-03-16T00:00:00"/>
  </r>
  <r>
    <n v="890399047"/>
    <s v="HOSPITAL MARIO CORREA RENGIFO"/>
    <s v="FEMC"/>
    <n v="14177"/>
    <s v="FEMC_14177"/>
    <s v="890399047_FEMC_14177"/>
    <s v="FEMC"/>
    <n v="14177"/>
    <s v="NULL"/>
    <d v="2021-01-23T00:00:00"/>
    <n v="1141500"/>
    <n v="1141500"/>
    <s v="C)Glosas total pendiente por respuesta de IPS"/>
    <x v="4"/>
    <n v="0"/>
    <s v="-"/>
    <s v="-"/>
    <n v="1141500"/>
    <s v="DEVOLUCION"/>
    <s v="OK"/>
    <n v="1141500"/>
    <n v="0"/>
    <n v="0"/>
    <n v="0"/>
    <n v="0"/>
    <n v="1141500"/>
    <s v="NULL"/>
    <s v="NULL"/>
    <s v="NULL"/>
    <s v="NULL"/>
    <s v="NULL"/>
    <n v="0"/>
    <s v="-"/>
    <s v="-"/>
    <n v="0"/>
    <s v="NULL"/>
    <s v="NULL"/>
    <n v="0"/>
    <n v="1141500"/>
    <s v="SE DEVUELVE FACTURA FAVOR GESTIONAR CON EL AREA ENCARGADA AUTORIZACION PUES NO CUENTA CON AUTORIZACION GENERADA DE 15 DIGITOS PARA EL SERVICIO FACTURADO. MILENA"/>
    <d v="2021-01-23T00:00:00"/>
    <s v="NULL"/>
    <n v="9"/>
    <s v="NULL"/>
    <s v="SI"/>
    <n v="1"/>
    <n v="21001231"/>
    <n v="20210205"/>
    <n v="1141500"/>
    <n v="0"/>
    <s v="NULL"/>
    <d v="2022-03-16T00:00:00"/>
  </r>
  <r>
    <n v="890399047"/>
    <s v="HOSPITAL MARIO CORREA RENGIFO"/>
    <s v="FEMC"/>
    <n v="14889"/>
    <s v="FEMC_14889"/>
    <s v="890399047_FEMC_14889"/>
    <s v="FEMC"/>
    <n v="14889"/>
    <s v="NULL"/>
    <d v="2021-01-29T00:00:00"/>
    <n v="885300"/>
    <n v="885300"/>
    <s v="C)Glosas total pendiente por respuesta de IPS"/>
    <x v="4"/>
    <n v="0"/>
    <s v="-"/>
    <s v="-"/>
    <n v="885300"/>
    <s v="DEVOLUCION"/>
    <s v="OK"/>
    <n v="885300"/>
    <n v="0"/>
    <n v="0"/>
    <n v="0"/>
    <n v="0"/>
    <n v="885300"/>
    <s v="NULL"/>
    <s v="NULL"/>
    <s v="NULL"/>
    <s v="NULL"/>
    <s v="NULL"/>
    <n v="0"/>
    <s v="-"/>
    <s v="-"/>
    <n v="0"/>
    <s v="NULL"/>
    <s v="NULL"/>
    <n v="0"/>
    <n v="885300"/>
    <s v="SE DEVUELVE FACTURA FAVOR GESTIONAR CON EL AREA ENCARGADA AUTORIZACION PUES NO CUENTA CON AUTORIZACION GENERADA DE 15 DIGITOS PARA EL SERVICIO FACTURADO. MILENA"/>
    <d v="2021-01-29T00:00:00"/>
    <s v="NULL"/>
    <n v="9"/>
    <s v="NULL"/>
    <s v="SI"/>
    <n v="1"/>
    <n v="21001231"/>
    <n v="20210208"/>
    <n v="885300"/>
    <n v="0"/>
    <s v="NULL"/>
    <d v="2022-03-16T00:00:00"/>
  </r>
  <r>
    <n v="890399047"/>
    <s v="HOSPITAL MARIO CORREA RENGIFO"/>
    <s v="FEMC"/>
    <n v="14892"/>
    <s v="FEMC_14892"/>
    <s v="890399047_FEMC_14892"/>
    <s v="FEMC"/>
    <n v="14892"/>
    <s v="NULL"/>
    <d v="2021-01-29T00:00:00"/>
    <n v="40200"/>
    <n v="40200"/>
    <s v="C)Glosas total pendiente por respuesta de IPS"/>
    <x v="4"/>
    <n v="0"/>
    <s v="-"/>
    <s v="-"/>
    <n v="40200"/>
    <s v="DEVOLUCION"/>
    <s v="OK"/>
    <n v="40200"/>
    <n v="0"/>
    <n v="0"/>
    <n v="0"/>
    <n v="0"/>
    <n v="40200"/>
    <s v="NULL"/>
    <s v="NULL"/>
    <s v="NULL"/>
    <s v="NULL"/>
    <s v="NULL"/>
    <n v="0"/>
    <s v="-"/>
    <s v="-"/>
    <n v="0"/>
    <s v="NULL"/>
    <s v="NULL"/>
    <n v="0"/>
    <n v="40200"/>
    <s v="SE DEVUELVE FACTURA FAVOR GESTIONAR CON EL AREA ENCARGADA AUTORIZACION PUES NO CUENTA CON AUTORIZACION GENERADA DE 15 DIGITOS PARA EL SERVICIO FACTURADO. MILENA"/>
    <d v="2021-01-29T00:00:00"/>
    <s v="NULL"/>
    <n v="9"/>
    <s v="NULL"/>
    <s v="SI"/>
    <n v="1"/>
    <n v="21001231"/>
    <n v="20210205"/>
    <n v="40200"/>
    <n v="0"/>
    <s v="NULL"/>
    <d v="2022-03-16T00:00:00"/>
  </r>
  <r>
    <n v="890399047"/>
    <s v="HOSPITAL MARIO CORREA RENGIFO"/>
    <s v="FEMC"/>
    <n v="14900"/>
    <s v="FEMC_14900"/>
    <s v="890399047_FEMC_14900"/>
    <s v="FEMC"/>
    <n v="14900"/>
    <s v="NULL"/>
    <d v="2021-01-29T00:00:00"/>
    <n v="815800"/>
    <n v="815800"/>
    <s v="C)Glosas total pendiente por respuesta de IPS"/>
    <x v="4"/>
    <n v="0"/>
    <s v="-"/>
    <s v="-"/>
    <n v="815800"/>
    <s v="DEVOLUCION"/>
    <s v="OK"/>
    <n v="815800"/>
    <n v="0"/>
    <n v="0"/>
    <n v="0"/>
    <n v="0"/>
    <n v="815800"/>
    <s v="NULL"/>
    <s v="NULL"/>
    <s v="NULL"/>
    <s v="NULL"/>
    <s v="NULL"/>
    <n v="0"/>
    <s v="-"/>
    <s v="-"/>
    <n v="0"/>
    <s v="NULL"/>
    <s v="NULL"/>
    <n v="0"/>
    <n v="815800"/>
    <s v="SE DEVUELVE FACTURA FAVOR GESTIONAR CON EL AREA ENCARGADA AUTORIZACION PUES NO CUENTA CON AUTORIZACION GENERADA DE 15 DIGITOS PARA EL SERVICIO FACTURADO. MILENA"/>
    <d v="2021-01-29T00:00:00"/>
    <s v="NULL"/>
    <n v="9"/>
    <s v="NULL"/>
    <s v="SI"/>
    <n v="1"/>
    <n v="21001231"/>
    <n v="20210208"/>
    <n v="815800"/>
    <n v="0"/>
    <s v="NULL"/>
    <d v="2022-03-16T00:00:00"/>
  </r>
  <r>
    <n v="890399047"/>
    <s v="HOSPITAL MARIO CORREA RENGIFO"/>
    <s v="FEMC"/>
    <n v="14901"/>
    <s v="FEMC_14901"/>
    <s v="890399047_FEMC_14901"/>
    <s v="FEMC"/>
    <n v="14901"/>
    <s v="NULL"/>
    <d v="2021-01-29T00:00:00"/>
    <n v="40200"/>
    <n v="40200"/>
    <s v="C)Glosas total pendiente por respuesta de IPS"/>
    <x v="4"/>
    <n v="0"/>
    <s v="-"/>
    <s v="-"/>
    <n v="40200"/>
    <s v="DEVOLUCION"/>
    <s v="OK"/>
    <n v="40200"/>
    <n v="0"/>
    <n v="0"/>
    <n v="0"/>
    <n v="0"/>
    <n v="40200"/>
    <s v="NULL"/>
    <s v="NULL"/>
    <s v="NULL"/>
    <s v="NULL"/>
    <s v="NULL"/>
    <n v="0"/>
    <s v="-"/>
    <s v="-"/>
    <n v="0"/>
    <s v="NULL"/>
    <s v="NULL"/>
    <n v="0"/>
    <n v="40200"/>
    <s v="SE DEVUELVE FACTURA FAVOR GESTIONAR CON EL AREA ENCARGADA AUTORIZACION PUES NO CUENTA CON AUTORIZACION GENERADA DE 15 DIGITOS PARA EL SERVICIO FACTURADO. MILENA"/>
    <d v="2021-01-29T00:00:00"/>
    <s v="NULL"/>
    <n v="9"/>
    <s v="NULL"/>
    <s v="SI"/>
    <n v="1"/>
    <n v="21001231"/>
    <n v="20210205"/>
    <n v="40200"/>
    <n v="0"/>
    <s v="NULL"/>
    <d v="2022-03-16T00:00:00"/>
  </r>
  <r>
    <n v="890399047"/>
    <s v="HOSPITAL MARIO CORREA RENGIFO"/>
    <s v="FEMC"/>
    <n v="14910"/>
    <s v="FEMC_14910"/>
    <s v="890399047_FEMC_14910"/>
    <s v="FEMC"/>
    <n v="14910"/>
    <s v="NULL"/>
    <d v="2021-01-29T00:00:00"/>
    <n v="611700"/>
    <n v="611700"/>
    <s v="C)Glosas total pendiente por respuesta de IPS"/>
    <x v="4"/>
    <n v="0"/>
    <s v="-"/>
    <s v="-"/>
    <n v="611700"/>
    <s v="DEVOLUCION"/>
    <s v="OK"/>
    <n v="611700"/>
    <n v="0"/>
    <n v="0"/>
    <n v="0"/>
    <n v="0"/>
    <n v="611700"/>
    <s v="NULL"/>
    <s v="NULL"/>
    <s v="NULL"/>
    <s v="NULL"/>
    <s v="NULL"/>
    <n v="0"/>
    <s v="-"/>
    <s v="-"/>
    <n v="0"/>
    <s v="NULL"/>
    <s v="NULL"/>
    <n v="0"/>
    <n v="611700"/>
    <s v="SE DEVUELVE FACTURA FAVOR GESTIONAR CON EL AREA ENCARGADA AUTORIZACION PUES NO CUENTA CON AUTORIZACION GENERADA DE 15 DIGITOS PARA EL SERVICIO FACTURADO. MILENA"/>
    <d v="2021-01-29T00:00:00"/>
    <s v="NULL"/>
    <n v="9"/>
    <s v="NULL"/>
    <s v="SI"/>
    <n v="1"/>
    <n v="21001231"/>
    <n v="20210205"/>
    <n v="611700"/>
    <n v="0"/>
    <s v="NULL"/>
    <d v="2022-03-16T00:00:00"/>
  </r>
  <r>
    <n v="890399047"/>
    <s v="HOSPITAL MARIO CORREA RENGIFO"/>
    <s v="FEMC"/>
    <n v="14913"/>
    <s v="FEMC_14913"/>
    <s v="890399047_FEMC_14913"/>
    <s v="FEMC"/>
    <n v="14913"/>
    <s v="NULL"/>
    <d v="2021-01-29T00:00:00"/>
    <n v="611700"/>
    <n v="611700"/>
    <s v="C)Glosas total pendiente por respuesta de IPS"/>
    <x v="4"/>
    <n v="0"/>
    <s v="-"/>
    <s v="-"/>
    <n v="611700"/>
    <s v="DEVOLUCION"/>
    <s v="OK"/>
    <n v="611700"/>
    <n v="0"/>
    <n v="0"/>
    <n v="0"/>
    <n v="0"/>
    <n v="611700"/>
    <s v="NULL"/>
    <s v="NULL"/>
    <s v="NULL"/>
    <s v="NULL"/>
    <s v="NULL"/>
    <n v="0"/>
    <s v="-"/>
    <s v="-"/>
    <n v="0"/>
    <s v="NULL"/>
    <s v="NULL"/>
    <n v="0"/>
    <n v="611700"/>
    <s v="SE DEVUELVE FACTURA FAVOR GESTIONAR CON EL AREA ENCARGADA AUTORIZACION PUES NO CUENTA CON AUTORIZACION GENERADA DE 15 DIGITOS PARA EL SERVICIO FACTURADO. MILENA"/>
    <d v="2021-01-29T00:00:00"/>
    <s v="NULL"/>
    <n v="9"/>
    <s v="NULL"/>
    <s v="SI"/>
    <n v="1"/>
    <n v="21001231"/>
    <n v="20210205"/>
    <n v="611700"/>
    <n v="0"/>
    <s v="NULL"/>
    <d v="2022-03-16T00:00:00"/>
  </r>
  <r>
    <n v="890399047"/>
    <s v="HOSPITAL MARIO CORREA RENGIFO"/>
    <s v="FEMC"/>
    <n v="14937"/>
    <s v="FEMC_14937"/>
    <s v="890399047_FEMC_14937"/>
    <s v="FEMC"/>
    <n v="14937"/>
    <s v="NULL"/>
    <d v="2021-01-29T00:00:00"/>
    <n v="7716200"/>
    <n v="7716200"/>
    <s v="C)Glosas total pendiente por respuesta de IPS"/>
    <x v="4"/>
    <n v="0"/>
    <s v="-"/>
    <s v="-"/>
    <n v="7716200"/>
    <s v="DEVOLUCION"/>
    <s v="OK"/>
    <n v="7716200"/>
    <n v="0"/>
    <n v="0"/>
    <n v="0"/>
    <n v="0"/>
    <n v="7716200"/>
    <s v="NULL"/>
    <s v="NULL"/>
    <s v="NULL"/>
    <s v="NULL"/>
    <s v="NULL"/>
    <n v="0"/>
    <s v="-"/>
    <s v="-"/>
    <n v="0"/>
    <s v="NULL"/>
    <s v="NULL"/>
    <n v="0"/>
    <n v="7716200"/>
    <s v="SE DEVUELVE FACTURA FAVOR GESTIONAR CON EL AREA ENCARGADA AUTORIZACION PUES NO CUENTA CON AUTORIZACION GENERADA DE 15 DIGITOS PARA EL SERVICIO FACTURADO. MILENA"/>
    <d v="2021-01-29T00:00:00"/>
    <s v="NULL"/>
    <n v="9"/>
    <s v="NULL"/>
    <s v="SI"/>
    <n v="1"/>
    <n v="21001231"/>
    <n v="20210205"/>
    <n v="7716200"/>
    <n v="0"/>
    <s v="NULL"/>
    <d v="2022-03-16T00:00:00"/>
  </r>
  <r>
    <n v="890399047"/>
    <s v="HOSPITAL MARIO CORREA RENGIFO"/>
    <s v="FEMC"/>
    <n v="14969"/>
    <s v="FEMC_14969"/>
    <s v="890399047_FEMC_14969"/>
    <s v="FEMC"/>
    <n v="14969"/>
    <s v="NULL"/>
    <d v="2021-01-29T00:00:00"/>
    <n v="1269700"/>
    <n v="1269700"/>
    <s v="C)Glosas total pendiente por respuesta de IPS"/>
    <x v="4"/>
    <n v="0"/>
    <s v="-"/>
    <s v="-"/>
    <n v="1269700"/>
    <s v="DEVOLUCION"/>
    <s v="OK"/>
    <n v="1269700"/>
    <n v="0"/>
    <n v="0"/>
    <n v="0"/>
    <n v="0"/>
    <n v="1269700"/>
    <s v="NULL"/>
    <s v="NULL"/>
    <s v="NULL"/>
    <s v="NULL"/>
    <s v="NULL"/>
    <n v="0"/>
    <s v="-"/>
    <s v="-"/>
    <n v="0"/>
    <s v="NULL"/>
    <s v="NULL"/>
    <n v="0"/>
    <n v="1269700"/>
    <s v="SE DEVUELVE FACTURA FAVOR GESTIONAR CON EL AREA ENCARGADA AUTORIZACION PUES NO CUENTA CON AUTORIZACION GENERADA DE 15 DIGITOS PARA EL SERVICIO FACTURADO. MILENA"/>
    <d v="2021-01-29T00:00:00"/>
    <s v="NULL"/>
    <n v="9"/>
    <s v="NULL"/>
    <s v="SI"/>
    <n v="1"/>
    <n v="21001231"/>
    <n v="20210205"/>
    <n v="1269700"/>
    <n v="0"/>
    <s v="NULL"/>
    <d v="2022-03-16T00:00:00"/>
  </r>
  <r>
    <n v="890399047"/>
    <s v="HOSPITAL MARIO CORREA RENGIFO"/>
    <s v="FEMC"/>
    <n v="36993"/>
    <s v="FEMC_36993"/>
    <s v="890399047_FEMC_36993"/>
    <s v="FEMC"/>
    <n v="36993"/>
    <s v="NULL"/>
    <d v="2021-07-29T00:00:00"/>
    <n v="40200"/>
    <n v="40200"/>
    <s v="C)Glosas total pendiente por respuesta de IPS"/>
    <x v="4"/>
    <n v="0"/>
    <s v="-"/>
    <s v="-"/>
    <n v="40200"/>
    <s v="DEVOLUCION"/>
    <s v="OK"/>
    <n v="40200"/>
    <n v="0"/>
    <n v="0"/>
    <n v="0"/>
    <n v="0"/>
    <n v="40200"/>
    <s v="NULL"/>
    <s v="NULL"/>
    <s v="NULL"/>
    <s v="NULL"/>
    <s v="NULL"/>
    <n v="0"/>
    <s v="-"/>
    <s v="-"/>
    <n v="0"/>
    <s v="NULL"/>
    <s v="NULL"/>
    <n v="0"/>
    <n v="40200"/>
    <s v="SE DEVUELVE FACTURA CON SOPORTES ORIGINALES NO SE EVIDENCIAAUTORIZACION POR LOS SERVICIOS PRESTADOR NI TAMPOCO ANEXAN CORREO DE SOLICITUD FAVOR VALIDAR Y SOLICITAR AL CORREO YYMURILLOC@EPSCOMFENALCOVALLE.COM.CO PARA DAR TRAMITE.JENNIFER REBOLLEDO VALDERRAMA"/>
    <d v="2021-07-29T00:00:00"/>
    <s v="NULL"/>
    <n v="9"/>
    <s v="NULL"/>
    <s v="SI"/>
    <n v="1"/>
    <n v="21001231"/>
    <n v="20210817"/>
    <n v="40200"/>
    <n v="0"/>
    <s v="NULL"/>
    <d v="2022-03-16T00:00:00"/>
  </r>
  <r>
    <n v="890399047"/>
    <s v="HOSPITAL MARIO CORREA RENGIFO"/>
    <s v="FEMC"/>
    <n v="36994"/>
    <s v="FEMC_36994"/>
    <s v="890399047_FEMC_36994"/>
    <s v="FEMC"/>
    <n v="36994"/>
    <s v="NULL"/>
    <d v="2021-07-29T00:00:00"/>
    <n v="40200"/>
    <n v="40200"/>
    <s v="C)Glosas total pendiente por respuesta de IPS"/>
    <x v="4"/>
    <n v="0"/>
    <s v="-"/>
    <s v="-"/>
    <n v="40200"/>
    <s v="DEVOLUCION"/>
    <s v="OK"/>
    <n v="40200"/>
    <n v="0"/>
    <n v="0"/>
    <n v="0"/>
    <n v="0"/>
    <n v="40200"/>
    <s v="NULL"/>
    <s v="NULL"/>
    <s v="NULL"/>
    <s v="NULL"/>
    <s v="NULL"/>
    <n v="0"/>
    <s v="-"/>
    <s v="-"/>
    <n v="0"/>
    <s v="NULL"/>
    <s v="NULL"/>
    <n v="0"/>
    <n v="40200"/>
    <s v="SE DEVUELVE FACTURA CON SOPORTES ORIGINALES AL VALIDAR NO CUENTA CON AUTORIZACION POR LOS SERVICIOS PRESTADOS NI TAMPOCO SE EVIDENCIA CORREO DE SOLICITUD FAVOR VALIDAR Y SOLICITARAL CORREO yymurilloc@epscomfenalcovalle.com.co PARA DAR TRAMITE.JENNIFER REBOLLEDO"/>
    <d v="2021-07-29T00:00:00"/>
    <s v="NULL"/>
    <n v="9"/>
    <s v="NULL"/>
    <s v="SI"/>
    <n v="1"/>
    <n v="21001231"/>
    <n v="20210817"/>
    <n v="40200"/>
    <n v="0"/>
    <s v="NULL"/>
    <d v="2022-03-16T00:00:00"/>
  </r>
  <r>
    <n v="890399047"/>
    <s v="HOSPITAL MARIO CORREA RENGIFO"/>
    <s v="FEMC"/>
    <n v="30873"/>
    <s v="FEMC_30873"/>
    <s v="890399047_FEMC_30873"/>
    <s v="FEMC"/>
    <n v="30873"/>
    <s v="NULL"/>
    <d v="2021-05-31T00:00:00"/>
    <n v="40200"/>
    <n v="40200"/>
    <s v="C)Glosas total pendiente por respuesta de IPS"/>
    <x v="4"/>
    <n v="0"/>
    <s v="-"/>
    <s v="-"/>
    <n v="40200"/>
    <s v="DEVOLUCION"/>
    <s v="OK"/>
    <n v="40200"/>
    <n v="0"/>
    <n v="0"/>
    <n v="0"/>
    <n v="0"/>
    <n v="40200"/>
    <s v="NULL"/>
    <s v="NULL"/>
    <s v="NULL"/>
    <s v="NULL"/>
    <s v="NULL"/>
    <n v="0"/>
    <s v="-"/>
    <s v="-"/>
    <n v="0"/>
    <s v="NULL"/>
    <s v="NULL"/>
    <n v="0"/>
    <n v="40200"/>
    <s v="SE DEVUELVE FACTURA CON SOPORTES ORIGINALES NO SE EVIDENCIAAUTORIZACION POR EL SERVICIO PRESTADO FAVOR SOLICITAR AL CORREO DE LA COORDINADORA DE AUTORIZACIONES AMBULATORIAS PATRIVINOC@EPSCOMFENALCOVALLE.COM.CO  PARA DAR TRAMITE.JENNIFER R"/>
    <d v="2021-05-31T00:00:00"/>
    <s v="NULL"/>
    <n v="9"/>
    <s v="NULL"/>
    <s v="SI"/>
    <n v="1"/>
    <n v="21001231"/>
    <n v="20210608"/>
    <n v="40200"/>
    <n v="0"/>
    <s v="NULL"/>
    <d v="2022-03-16T00:00:00"/>
  </r>
  <r>
    <n v="890399047"/>
    <s v="HOSPITAL MARIO CORREA RENGIFO"/>
    <s v="FEMC"/>
    <n v="30882"/>
    <s v="FEMC_30882"/>
    <s v="890399047_FEMC_30882"/>
    <s v="FEMC"/>
    <n v="30882"/>
    <s v="NULL"/>
    <d v="2021-05-31T00:00:00"/>
    <n v="40200"/>
    <n v="40200"/>
    <s v="C)Glosas total pendiente por respuesta de IPS"/>
    <x v="4"/>
    <n v="0"/>
    <s v="-"/>
    <s v="-"/>
    <n v="40200"/>
    <s v="DEVOLUCION"/>
    <s v="OK"/>
    <n v="40200"/>
    <n v="0"/>
    <n v="0"/>
    <n v="0"/>
    <n v="0"/>
    <n v="40200"/>
    <s v="NULL"/>
    <s v="NULL"/>
    <s v="NULL"/>
    <s v="NULL"/>
    <s v="NULL"/>
    <n v="0"/>
    <s v="-"/>
    <s v="-"/>
    <n v="0"/>
    <s v="NULL"/>
    <s v="NULL"/>
    <n v="0"/>
    <n v="40200"/>
    <s v="SE DEVUELVE FACTURA CON SOPORTES ORIGINALES NO SE EVIDENCIAAUTORIZACION POR LOS SERVICIOS FACTURADOS FAVOR SOLICITAR AL CORREO DE AUTORIZACIONES O VALIDAR CON LA COORDINADORA DE AUTORIZACIONES AL CORREO PATRIVINOC@EPSCOMFENALCOVALLE.COM.COPARA DAR TRAMITE.JENNIFER REBOLLEDO"/>
    <d v="2021-05-31T00:00:00"/>
    <s v="NULL"/>
    <n v="9"/>
    <s v="NULL"/>
    <s v="SI"/>
    <n v="1"/>
    <n v="21001231"/>
    <n v="20210608"/>
    <n v="40200"/>
    <n v="0"/>
    <s v="NULL"/>
    <d v="2022-03-16T00:00:00"/>
  </r>
  <r>
    <n v="890399047"/>
    <s v="HOSPITAL MARIO CORREA RENGIFO"/>
    <s v="FEMC"/>
    <n v="34089"/>
    <s v="FEMC_34089"/>
    <s v="890399047_FEMC_34089"/>
    <s v="FEMC"/>
    <n v="34089"/>
    <s v="NULL"/>
    <d v="2021-06-30T00:00:00"/>
    <n v="40200"/>
    <n v="40200"/>
    <s v="C)Glosas total pendiente por respuesta de IPS"/>
    <x v="4"/>
    <n v="0"/>
    <s v="-"/>
    <s v="-"/>
    <n v="40200"/>
    <s v="DEVOLUCION"/>
    <s v="OK"/>
    <n v="40200"/>
    <n v="0"/>
    <n v="0"/>
    <n v="0"/>
    <n v="0"/>
    <n v="40200"/>
    <s v="NULL"/>
    <s v="NULL"/>
    <s v="NULL"/>
    <s v="NULL"/>
    <s v="NULL"/>
    <n v="0"/>
    <s v="-"/>
    <s v="-"/>
    <n v="0"/>
    <s v="NULL"/>
    <s v="NULL"/>
    <n v="0"/>
    <n v="40200"/>
    <s v="Se devuelve factura con soportes originales, porque no seevidencia la autorizacion para la prestacion del servicio,favor solicitar autorizacion para dar tramite de pago.NC"/>
    <d v="2021-06-30T00:00:00"/>
    <s v="NULL"/>
    <n v="9"/>
    <s v="NULL"/>
    <s v="SI"/>
    <n v="1"/>
    <n v="21001231"/>
    <n v="20210707"/>
    <n v="40200"/>
    <n v="0"/>
    <s v="NULL"/>
    <d v="2022-03-16T00:00:00"/>
  </r>
  <r>
    <n v="890399047"/>
    <s v="HOSPITAL MARIO CORREA RENGIFO"/>
    <s v="FEMC"/>
    <n v="34189"/>
    <s v="FEMC_34189"/>
    <s v="890399047_FEMC_34189"/>
    <s v="FEMC"/>
    <n v="34189"/>
    <s v="NULL"/>
    <d v="2021-06-30T00:00:00"/>
    <n v="40200"/>
    <n v="40200"/>
    <s v="C)Glosas total pendiente por respuesta de IPS"/>
    <x v="4"/>
    <n v="0"/>
    <s v="-"/>
    <s v="-"/>
    <n v="40200"/>
    <s v="DEVOLUCION"/>
    <s v="OK"/>
    <n v="40200"/>
    <n v="0"/>
    <n v="0"/>
    <n v="0"/>
    <n v="0"/>
    <n v="40200"/>
    <s v="NULL"/>
    <s v="NULL"/>
    <s v="NULL"/>
    <s v="NULL"/>
    <s v="NULL"/>
    <n v="0"/>
    <s v="-"/>
    <s v="-"/>
    <n v="0"/>
    <s v="NULL"/>
    <s v="NULL"/>
    <n v="0"/>
    <n v="40200"/>
    <s v="Se devuelve factura con soportes originales, porque no seevidencia la autorizacion del servicio de urgencias, ni elcorreo de solictud de autorizacion, favor solictar autorizacpara tramite de pago.                      nc"/>
    <d v="2021-06-30T00:00:00"/>
    <s v="NULL"/>
    <n v="9"/>
    <s v="NULL"/>
    <s v="SI"/>
    <n v="1"/>
    <n v="21001231"/>
    <n v="20210707"/>
    <n v="40200"/>
    <n v="0"/>
    <s v="NULL"/>
    <d v="2022-03-16T00:00:00"/>
  </r>
  <r>
    <n v="890399047"/>
    <s v="HOSPITAL MARIO CORREA RENGIFO"/>
    <s v="FEMC"/>
    <n v="29020"/>
    <s v="FEMC_29020"/>
    <s v="890399047_FEMC_29020"/>
    <s v="FEMC"/>
    <n v="29020"/>
    <s v="NULL"/>
    <d v="2021-05-12T00:00:00"/>
    <n v="200832"/>
    <n v="200832"/>
    <s v="C)Glosas total pendiente por respuesta de IPS"/>
    <x v="4"/>
    <n v="0"/>
    <s v="-"/>
    <s v="-"/>
    <n v="200832"/>
    <s v="DEVOLUCION"/>
    <s v="OK"/>
    <n v="200832"/>
    <n v="0"/>
    <n v="0"/>
    <n v="0"/>
    <n v="0"/>
    <n v="200832"/>
    <s v="NULL"/>
    <s v="NULL"/>
    <s v="NULL"/>
    <s v="NULL"/>
    <s v="NULL"/>
    <n v="0"/>
    <s v="-"/>
    <s v="-"/>
    <n v="0"/>
    <s v="NULL"/>
    <s v="NULL"/>
    <n v="0"/>
    <n v="200832"/>
    <s v="SE DEVUELVE FACTURA CON SOPORTES ORIGINALES , PACIENTE FACTURADO ES TRABAJADOR DEL AREA DE LA SALUD SEGUN DECRETO 676 DEL 2020 NO PROCEDE A COBRO A EPS , VALIDAR CASO CON ARL DEL PACIENTE.JENNIFER REBOLLEDO"/>
    <d v="2021-05-12T00:00:00"/>
    <s v="NULL"/>
    <n v="9"/>
    <s v="NULL"/>
    <s v="SI"/>
    <n v="1"/>
    <n v="21001231"/>
    <n v="20210608"/>
    <n v="200832"/>
    <n v="0"/>
    <s v="NULL"/>
    <d v="2022-03-16T00:00:00"/>
  </r>
  <r>
    <n v="890399047"/>
    <s v="HOSPITAL MARIO CORREA RENGIFO"/>
    <s v="FEMC"/>
    <n v="29376"/>
    <s v="FEMC_29376"/>
    <s v="890399047_FEMC_29376"/>
    <s v="FEMC"/>
    <n v="29376"/>
    <s v="NULL"/>
    <d v="2021-05-17T00:00:00"/>
    <n v="144000"/>
    <n v="144000"/>
    <s v="C)Glosas total pendiente por respuesta de IPS"/>
    <x v="4"/>
    <n v="0"/>
    <s v="-"/>
    <s v="-"/>
    <n v="144000"/>
    <s v="DEVOLUCION"/>
    <s v="OK"/>
    <n v="144000"/>
    <n v="0"/>
    <n v="0"/>
    <n v="0"/>
    <n v="0"/>
    <n v="144000"/>
    <s v="NULL"/>
    <s v="NULL"/>
    <s v="NULL"/>
    <s v="NULL"/>
    <s v="NULL"/>
    <n v="0"/>
    <s v="-"/>
    <s v="-"/>
    <n v="0"/>
    <s v="NULL"/>
    <s v="NULL"/>
    <n v="0"/>
    <n v="144000"/>
    <s v="SE DEVUELVE FACTURA CON SOPORTES ORIGINALES NO SE EVIDENCISAUTORIZACION POR EL TRASLADO FAVOR VALIDAR Y SOLICITAR AL CORREO CAPAUTORIZACIONES@EPSCOMFENALCOVALLE.COM.CO PARA DAR TRAMITE.JENNIFER REBOLLEOD"/>
    <d v="2021-05-17T00:00:00"/>
    <s v="NULL"/>
    <n v="9"/>
    <s v="NULL"/>
    <s v="SI"/>
    <n v="1"/>
    <n v="21001231"/>
    <n v="20210608"/>
    <n v="144000"/>
    <n v="0"/>
    <s v="NULL"/>
    <d v="2022-03-16T00:00:00"/>
  </r>
  <r>
    <n v="890399047"/>
    <s v="HOSPITAL MARIO CORREA RENGIFO"/>
    <s v="FEMC"/>
    <n v="28358"/>
    <s v="FEMC_28358"/>
    <s v="890399047_FEMC_28358"/>
    <s v="FEMC"/>
    <n v="28358"/>
    <s v="NULL"/>
    <d v="2021-04-30T00:00:00"/>
    <n v="40200"/>
    <n v="40200"/>
    <s v="C)Glosas total pendiente por respuesta de IPS"/>
    <x v="4"/>
    <n v="0"/>
    <s v="-"/>
    <s v="-"/>
    <n v="40200"/>
    <s v="DEVOLUCION"/>
    <s v="OK"/>
    <n v="40200"/>
    <n v="0"/>
    <n v="0"/>
    <n v="0"/>
    <n v="0"/>
    <n v="40200"/>
    <s v="NULL"/>
    <s v="NULL"/>
    <s v="NULL"/>
    <s v="NULL"/>
    <s v="NULL"/>
    <n v="0"/>
    <s v="-"/>
    <s v="-"/>
    <n v="0"/>
    <s v="NULL"/>
    <s v="NULL"/>
    <n v="0"/>
    <n v="40200"/>
    <s v="SE DEVUELVE FACTURA: NO SE EVIDENCIA AUTORIZACION PARALA PRESTACION DE ESTE SERVICIO (ATENCION DOMICILIARIA)NO SE EVIDENCIA LOS COOREOS DE LA SOLICITUD DE AUTORIZACION."/>
    <d v="2021-04-30T00:00:00"/>
    <s v="NULL"/>
    <n v="9"/>
    <s v="NULL"/>
    <s v="SI"/>
    <n v="1"/>
    <n v="21001231"/>
    <n v="20210511"/>
    <n v="40200"/>
    <n v="0"/>
    <s v="NULL"/>
    <d v="2022-03-16T00:00:00"/>
  </r>
  <r>
    <n v="890399047"/>
    <s v="HOSPITAL MARIO CORREA RENGIFO"/>
    <s v="FEMC"/>
    <n v="28368"/>
    <s v="FEMC_28368"/>
    <s v="890399047_FEMC_28368"/>
    <s v="FEMC"/>
    <n v="28368"/>
    <s v="NULL"/>
    <d v="2021-04-30T00:00:00"/>
    <n v="40200"/>
    <n v="40200"/>
    <s v="C)Glosas total pendiente por respuesta de IPS"/>
    <x v="4"/>
    <n v="0"/>
    <s v="-"/>
    <s v="-"/>
    <n v="40200"/>
    <s v="DEVOLUCION"/>
    <s v="OK"/>
    <n v="40200"/>
    <n v="0"/>
    <n v="0"/>
    <n v="0"/>
    <n v="0"/>
    <n v="40200"/>
    <s v="NULL"/>
    <s v="NULL"/>
    <s v="NULL"/>
    <s v="NULL"/>
    <s v="NULL"/>
    <n v="0"/>
    <s v="-"/>
    <s v="-"/>
    <n v="0"/>
    <s v="NULL"/>
    <s v="NULL"/>
    <n v="0"/>
    <n v="40200"/>
    <s v="SE DEVUELVE FACTURA, NO SE EVIDENCIA AUTORIZACION PARA ELSERVICIO ATENCION DOMICILIARIA, NO SE EVIDENCIA EL CORREO DODONDE SE SOLICITA LA AUTORIZACION.NC"/>
    <d v="2021-04-30T00:00:00"/>
    <s v="NULL"/>
    <n v="9"/>
    <s v="NULL"/>
    <s v="SI"/>
    <n v="1"/>
    <n v="21001231"/>
    <n v="20210511"/>
    <n v="40200"/>
    <n v="0"/>
    <s v="NULL"/>
    <d v="2022-03-16T00:00:00"/>
  </r>
  <r>
    <n v="890399047"/>
    <s v="HOSPITAL MARIO CORREA RENGIFO"/>
    <s v="FEMC"/>
    <n v="28405"/>
    <s v="FEMC_28405"/>
    <s v="890399047_FEMC_28405"/>
    <s v="FEMC"/>
    <n v="28405"/>
    <s v="NULL"/>
    <d v="2021-04-30T00:00:00"/>
    <n v="40200"/>
    <n v="40200"/>
    <s v="C)Glosas total pendiente por respuesta de IPS"/>
    <x v="4"/>
    <n v="0"/>
    <s v="-"/>
    <s v="-"/>
    <n v="40200"/>
    <s v="DEVOLUCION"/>
    <s v="OK"/>
    <n v="40200"/>
    <n v="0"/>
    <n v="0"/>
    <n v="0"/>
    <n v="0"/>
    <n v="40200"/>
    <s v="NULL"/>
    <s v="NULL"/>
    <s v="NULL"/>
    <s v="NULL"/>
    <s v="NULL"/>
    <n v="0"/>
    <s v="-"/>
    <s v="-"/>
    <n v="0"/>
    <s v="NULL"/>
    <s v="NULL"/>
    <n v="0"/>
    <n v="40200"/>
    <s v="SE DEVUELVE FACTURA NO SE EVIDENCIA AUTORIZACION DELSERVICIO PRESTADO ATENCIO DOMICILIARIA, NO SE EVIDENCIACORREO DE SOLICITUD DE AUTORIZACION.NC"/>
    <d v="2021-04-30T00:00:00"/>
    <s v="NULL"/>
    <n v="9"/>
    <s v="NULL"/>
    <s v="SI"/>
    <n v="1"/>
    <n v="21001231"/>
    <n v="20210511"/>
    <n v="40200"/>
    <n v="0"/>
    <s v="NULL"/>
    <d v="2022-03-16T00:00:00"/>
  </r>
  <r>
    <n v="890399047"/>
    <s v="HOSPITAL MARIO CORREA RENGIFO"/>
    <s v="FEMC"/>
    <n v="28561"/>
    <s v="FEMC_28561"/>
    <s v="890399047_FEMC_28561"/>
    <s v="FEMC"/>
    <n v="28561"/>
    <s v="NULL"/>
    <d v="2021-05-03T00:00:00"/>
    <n v="197332"/>
    <n v="197332"/>
    <s v="C)Glosas total pendiente por respuesta de IPS"/>
    <x v="4"/>
    <n v="0"/>
    <s v="-"/>
    <s v="-"/>
    <n v="197332"/>
    <s v="DEVOLUCION"/>
    <s v="OK"/>
    <n v="197332"/>
    <n v="0"/>
    <n v="0"/>
    <n v="0"/>
    <n v="0"/>
    <n v="197332"/>
    <s v="NULL"/>
    <s v="NULL"/>
    <s v="NULL"/>
    <s v="NULL"/>
    <s v="NULL"/>
    <n v="0"/>
    <s v="-"/>
    <s v="-"/>
    <n v="0"/>
    <s v="NULL"/>
    <s v="NULL"/>
    <n v="0"/>
    <n v="197332"/>
    <s v="SE DEVUELVE FACTURA CON SOPORTES ORIGINALES NO SE EVIDENCIAREPORTADO EN SISMUESTRAS EL CUPS 906340 SARS COV2 ANTIGENOFAVOR VALIDAR Y REPORTAR PARA DAR TRAMITE.JENNIFER REBOLLEDO"/>
    <d v="2021-05-03T00:00:00"/>
    <s v="NULL"/>
    <n v="9"/>
    <s v="NULL"/>
    <s v="SI"/>
    <n v="1"/>
    <n v="21001231"/>
    <n v="20210608"/>
    <n v="197332"/>
    <n v="0"/>
    <s v="NULL"/>
    <d v="2022-03-16T00:00:00"/>
  </r>
  <r>
    <n v="890399047"/>
    <s v="HOSPITAL MARIO CORREA RENGIFO"/>
    <s v="FEMC"/>
    <n v="38234"/>
    <s v="FEMC_38234"/>
    <s v="890399047_FEMC_38234"/>
    <s v="FEMC"/>
    <n v="38234"/>
    <s v="NULL"/>
    <d v="2021-08-09T00:00:00"/>
    <n v="39116720"/>
    <n v="39116720"/>
    <s v="C)Glosas total pendiente por respuesta de IPS"/>
    <x v="4"/>
    <n v="0"/>
    <s v="-"/>
    <s v="-"/>
    <n v="39116720"/>
    <s v="DEVOLUCION"/>
    <s v="OK"/>
    <n v="39116720"/>
    <n v="0"/>
    <n v="0"/>
    <n v="0"/>
    <n v="0"/>
    <n v="39116720"/>
    <s v="NULL"/>
    <s v="NULL"/>
    <s v="NULL"/>
    <s v="NULL"/>
    <s v="NULL"/>
    <n v="0"/>
    <s v="-"/>
    <s v="-"/>
    <n v="0"/>
    <s v="NULL"/>
    <s v="NULL"/>
    <n v="0"/>
    <n v="39116720"/>
    <s v="SE DEVUELVE FACTURA CON SOPORTES ORIGINALES NO CUENTA CON AUTORIZACION PARA LOS SERVICIOS PRESTADOS FAVOR SOLICITAR AL CORREO CAPAUTORIZACIONES@EPSCOMFENALCOVALLE.COM.CO O AL CORREO DE LA COORDINADORA GELOPEZM@EPSCOMFENALCOVALLE.COM.CO VALIDAR LAS OBJECCIONES REALIZADAS POR AUDITORIA MEDICA POR VALOR DE $398.400 , SE OBJETA MAYOR VALOR COBRADO EN ESTANCIA UCI VC $2.458.848 X 10 DIAS SE RECONOCE EL VALOR UCI SOAT $1.505.400 DIFERENCIA POR 10 $15.054.000 , 3 DIAS DE UCI VC $1.844.136 SE RECONOCE UCI $1.505.400 X 3 DIAS DIFERENCIA POR $4.516.200 , LABORATORIO GRAM NO SOPORTADO $13.100 TOTAL GLOSA ADMINISTRATIVA $19.583.300 FAVOR VALIDAR Y ANEXAR TODO LO REQUERIDO PARA DAR TRAMITE.JENNIFER REBOLLEDO"/>
    <d v="2021-08-09T00:00:00"/>
    <s v="NULL"/>
    <n v="9"/>
    <s v="NULL"/>
    <s v="SI"/>
    <n v="1"/>
    <n v="21001231"/>
    <n v="20210910"/>
    <n v="39116720"/>
    <n v="0"/>
    <s v="NULL"/>
    <d v="2022-03-16T00:00:00"/>
  </r>
  <r>
    <n v="890399047"/>
    <s v="HOSPITAL MARIO CORREA RENGIFO"/>
    <s v="FEMC"/>
    <n v="38401"/>
    <s v="FEMC_38401"/>
    <s v="890399047_FEMC_38401"/>
    <s v="FEMC"/>
    <n v="38401"/>
    <s v="NULL"/>
    <d v="2021-08-10T00:00:00"/>
    <n v="2268520"/>
    <n v="2268520"/>
    <s v="C)Glosas total pendiente por respuesta de IPS"/>
    <x v="4"/>
    <n v="0"/>
    <s v="-"/>
    <s v="-"/>
    <n v="2268520"/>
    <s v="DEVOLUCION"/>
    <s v="OK"/>
    <n v="2268520"/>
    <n v="0"/>
    <n v="0"/>
    <n v="0"/>
    <n v="0"/>
    <n v="2268520"/>
    <s v="NULL"/>
    <s v="NULL"/>
    <s v="NULL"/>
    <s v="NULL"/>
    <s v="NULL"/>
    <n v="0"/>
    <s v="-"/>
    <s v="-"/>
    <n v="0"/>
    <s v="NULL"/>
    <s v="NULL"/>
    <n v="0"/>
    <n v="2268520"/>
    <s v="SE DEVUEVE FACTURA CON SOPORTES ORIGINALES NO CUENTA CON AUTORIZACION POR LOS SERVICIOS PRESTADOS FAVOR SOLICITAR AL CORREO CAPAUTORIZACIONES@EPSCOMFENALCOVALLE.COM.CO PARA DAR TRAMITE.JENNIFER REBOLLEDO"/>
    <d v="2021-08-10T00:00:00"/>
    <s v="NULL"/>
    <n v="9"/>
    <s v="NULL"/>
    <s v="SI"/>
    <n v="1"/>
    <n v="21001231"/>
    <n v="20210910"/>
    <n v="2268520"/>
    <n v="0"/>
    <s v="NULL"/>
    <d v="2022-03-16T00:00:00"/>
  </r>
  <r>
    <n v="890399047"/>
    <s v="HOSPITAL MARIO CORREA RENGIFO"/>
    <s v="FEMC"/>
    <n v="38955"/>
    <s v="FEMC_38955"/>
    <s v="890399047_FEMC_38955"/>
    <s v="FEMC"/>
    <n v="38955"/>
    <s v="NULL"/>
    <d v="2021-08-15T00:00:00"/>
    <n v="200832"/>
    <n v="200832"/>
    <s v="C)Glosas total pendiente por respuesta de IPS"/>
    <x v="4"/>
    <n v="0"/>
    <s v="-"/>
    <s v="-"/>
    <n v="200832"/>
    <s v="DEVOLUCION"/>
    <s v="OK"/>
    <n v="200832"/>
    <n v="0"/>
    <n v="0"/>
    <n v="0"/>
    <n v="0"/>
    <n v="200832"/>
    <s v="NULL"/>
    <s v="NULL"/>
    <s v="NULL"/>
    <s v="NULL"/>
    <s v="NULL"/>
    <n v="0"/>
    <s v="-"/>
    <s v="-"/>
    <n v="0"/>
    <s v="NULL"/>
    <s v="NULL"/>
    <n v="0"/>
    <n v="200832"/>
    <s v="SE DEVUELVE FACTURA SE VALIDA CON AUDITORIA MEDICA No son pepertinentes los Anticuerpos, el paciente lleva menos de 11 ddías de síntomas Según los lineamientos del Ministerio no soson pruebas diagnósticas. Se acepta sólo el Antigeno para Covid 2-no se encuentra reportado en la base de sismuestras favor validar para dar tramite.jennifer rebolledo"/>
    <d v="2021-08-15T00:00:00"/>
    <s v="NULL"/>
    <n v="9"/>
    <s v="NULL"/>
    <s v="SI"/>
    <n v="1"/>
    <n v="21001231"/>
    <n v="20210910"/>
    <n v="200832"/>
    <n v="0"/>
    <s v="NULL"/>
    <d v="2022-03-16T00:00:00"/>
  </r>
  <r>
    <n v="890399047"/>
    <s v="HOSPITAL MARIO CORREA RENGIFO"/>
    <s v="FEMC"/>
    <n v="40759"/>
    <s v="FEMC_40759"/>
    <s v="890399047_FEMC_40759"/>
    <s v="FEMC"/>
    <n v="40759"/>
    <s v="NULL"/>
    <d v="2021-08-31T00:00:00"/>
    <n v="40200"/>
    <n v="40200"/>
    <s v="C)Glosas total pendiente por respuesta de IPS"/>
    <x v="4"/>
    <n v="0"/>
    <s v="-"/>
    <s v="-"/>
    <n v="40200"/>
    <s v="DEVOLUCION"/>
    <s v="OK"/>
    <n v="40200"/>
    <n v="0"/>
    <n v="0"/>
    <n v="0"/>
    <n v="0"/>
    <n v="40200"/>
    <s v="NULL"/>
    <s v="NULL"/>
    <s v="NULL"/>
    <s v="NULL"/>
    <s v="NULL"/>
    <n v="0"/>
    <s v="-"/>
    <s v="-"/>
    <n v="0"/>
    <s v="NULL"/>
    <s v="NULL"/>
    <n v="0"/>
    <n v="40200"/>
    <s v="SE DEVUELVE FACTURA CON SOPORTES ORIGINALES AL VALIDAR NO CUENTA CON AUTORIZACION POR LOS SERVICIOS PRESTADOS FAVOR SOLICITAR AL CORREO YYMURILLOC@EPSCOMFENALCOVALLE.COM.CO FAVOR VALIDAR PARA DAR TRAMITE.JENNIFER REBOLLEDO"/>
    <d v="2021-08-31T00:00:00"/>
    <s v="NULL"/>
    <n v="9"/>
    <s v="NULL"/>
    <s v="SI"/>
    <n v="1"/>
    <n v="21001231"/>
    <n v="20210910"/>
    <n v="40200"/>
    <n v="0"/>
    <s v="NULL"/>
    <d v="2022-03-16T00:00:00"/>
  </r>
  <r>
    <n v="890399047"/>
    <s v="HOSPITAL MARIO CORREA RENGIFO"/>
    <s v="FEMC"/>
    <n v="40906"/>
    <s v="FEMC_40906"/>
    <s v="890399047_FEMC_40906"/>
    <s v="FEMC"/>
    <n v="40906"/>
    <s v="NULL"/>
    <d v="2021-08-31T00:00:00"/>
    <n v="372600"/>
    <n v="372600"/>
    <s v="C)Glosas total pendiente por respuesta de IPS"/>
    <x v="4"/>
    <n v="0"/>
    <s v="-"/>
    <s v="-"/>
    <n v="372600"/>
    <s v="DEVOLUCION"/>
    <s v="OK"/>
    <n v="372600"/>
    <n v="0"/>
    <n v="0"/>
    <n v="0"/>
    <n v="0"/>
    <n v="372600"/>
    <s v="NULL"/>
    <s v="NULL"/>
    <s v="NULL"/>
    <s v="NULL"/>
    <s v="NULL"/>
    <n v="0"/>
    <s v="-"/>
    <s v="-"/>
    <n v="0"/>
    <s v="NULL"/>
    <s v="NULL"/>
    <n v="0"/>
    <n v="372600"/>
    <s v="SE DEVUELVE FACTURA CON SOPORTES ORIGINALES NO CUENTA CON AUTORIZACION POR LOS SERVICIOS PRESTADOS FAVOR SOLICITAR AL CORREO YYMURILLOC@EPSCOMFENALCOVALLE.COM.CO PARA DAR TRAMITE.JENNIFER REBOLLEDO"/>
    <d v="2021-08-31T00:00:00"/>
    <s v="NULL"/>
    <n v="9"/>
    <s v="NULL"/>
    <s v="SI"/>
    <n v="1"/>
    <n v="21001231"/>
    <n v="20210910"/>
    <n v="372600"/>
    <n v="0"/>
    <s v="NULL"/>
    <d v="2022-03-16T00:00:00"/>
  </r>
  <r>
    <n v="890399047"/>
    <s v="HOSPITAL MARIO CORREA RENGIFO"/>
    <s v="FEMC"/>
    <n v="26191"/>
    <s v="FEMC_26191"/>
    <s v="890399047_FEMC_26191"/>
    <s v="FEMC"/>
    <n v="26191"/>
    <s v="NULL"/>
    <d v="2021-04-19T00:00:00"/>
    <n v="120000"/>
    <n v="120000"/>
    <s v="C)Glosas total pendiente por respuesta de IPS"/>
    <x v="4"/>
    <n v="0"/>
    <s v="-"/>
    <s v="-"/>
    <n v="120000"/>
    <s v="DEVOLUCION"/>
    <s v="OK"/>
    <n v="120000"/>
    <n v="0"/>
    <n v="0"/>
    <n v="0"/>
    <n v="0"/>
    <n v="120000"/>
    <s v="NULL"/>
    <s v="NULL"/>
    <s v="NULL"/>
    <s v="NULL"/>
    <s v="NULL"/>
    <n v="0"/>
    <s v="-"/>
    <s v="-"/>
    <n v="0"/>
    <s v="NULL"/>
    <s v="NULL"/>
    <n v="0"/>
    <n v="120000"/>
    <s v="SE DEVUELVE FACTURA NO POS COVID SE VALIDA EN BASE SISMUESTRA NO SE ENCUENTRA NI ANEXAN SOPORTES DE LA MISMAse evidencia soporte sismuestra, no se evidencia en bases si sismuestra del MS, ( Ministerio Salud) favor dar cumplimenta resolución 1463/20 .MILENA"/>
    <d v="2021-04-19T00:00:00"/>
    <s v="NULL"/>
    <n v="9"/>
    <s v="NULL"/>
    <s v="SI"/>
    <n v="1"/>
    <n v="21001231"/>
    <n v="20210511"/>
    <n v="120000"/>
    <n v="0"/>
    <s v="NULL"/>
    <d v="2022-03-16T00:00:00"/>
  </r>
  <r>
    <n v="890399047"/>
    <s v="HOSPITAL MARIO CORREA RENGIFO"/>
    <s v="FEMC"/>
    <n v="53082"/>
    <s v="FEMC_53082"/>
    <s v="890399047_FEMC_53082"/>
    <s v="FEMC"/>
    <n v="53082"/>
    <s v="NULL"/>
    <d v="2021-11-30T00:00:00"/>
    <n v="7496797"/>
    <n v="7496797"/>
    <s v="C)Glosas total pendiente por respuesta de IPS"/>
    <x v="4"/>
    <n v="0"/>
    <s v="-"/>
    <s v="-"/>
    <n v="7496797"/>
    <s v="DEVOLUCION"/>
    <s v="OK"/>
    <n v="7496797"/>
    <n v="0"/>
    <n v="0"/>
    <n v="0"/>
    <n v="0"/>
    <n v="7496797"/>
    <s v="NULL"/>
    <s v="NULL"/>
    <s v="NULL"/>
    <s v="NULL"/>
    <s v="NULL"/>
    <n v="0"/>
    <s v="-"/>
    <s v="-"/>
    <n v="0"/>
    <s v="NULL"/>
    <s v="NULL"/>
    <n v="0"/>
    <n v="7496797"/>
    <s v="SE DEVUELVE FACTURA CON SOPORTES ORIGINALES NO CUENTA CIN AUTORIZACION POR LOS SERVICIOS FACTURADOS SE DEBE DE SOLICITAR AL CORREO CAPAUTORIZACIONES@EPSCOMFENALCOVALLE.COM.CO ,VALIDAR OBJECCIONES REALIZADAS POR AUDITORIA MEDICA 608 Paraclínnicos no interpretados en la HC: Fosfatasa alcalina- Hemografacturan 2 interpretan 1 (HG 15,1). $43.600 , 302- 111 Interconsulta Cirugía General: No soportada. No facturable. Paciente en UCI.  $52.400 TOTAL OBJECCION $96.000 FAVOR VALIDAR PARA DAR TRAMITE.JENNIFER REBOLLEDO"/>
    <d v="2021-11-30T00:00:00"/>
    <s v="NULL"/>
    <n v="9"/>
    <s v="NULL"/>
    <s v="SI"/>
    <n v="1"/>
    <n v="21001231"/>
    <n v="20211222"/>
    <n v="7496797"/>
    <n v="0"/>
    <s v="NULL"/>
    <d v="2022-03-16T00:00:00"/>
  </r>
  <r>
    <n v="890399047"/>
    <s v="HOSPITAL MARIO CORREA RENGIFO"/>
    <s v="FEMC"/>
    <n v="53544"/>
    <s v="FEMC_53544"/>
    <s v="890399047_FEMC_53544"/>
    <s v="FEMC"/>
    <n v="53544"/>
    <s v="NULL"/>
    <d v="2021-12-02T00:00:00"/>
    <n v="112000"/>
    <n v="112000"/>
    <s v="C)Glosas total pendiente por respuesta de IPS"/>
    <x v="5"/>
    <n v="0"/>
    <s v="-"/>
    <s v="-"/>
    <n v="0"/>
    <s v="-"/>
    <s v="OK"/>
    <n v="112000"/>
    <n v="0"/>
    <n v="0"/>
    <n v="0"/>
    <n v="0"/>
    <n v="112000"/>
    <s v="NULL"/>
    <s v="NULL"/>
    <s v="NULL"/>
    <s v="NULL"/>
    <s v="NULL"/>
    <n v="0"/>
    <s v="-"/>
    <s v="-"/>
    <n v="0"/>
    <s v="NULL"/>
    <s v="NULL"/>
    <n v="0"/>
    <n v="112000"/>
    <s v="AUT_DEVOLUCION DE FACTURA CON SOPORTES COMPLETOS: NO SE EVIDNCIA AUTORIZACION-SOLICITUD DE AUTORIZACION REALIZARLA AL CORREO  capautorizaciones@epscomfenalcovalle.com.coPara información y solicitud de atención inicial de urgenciaLínea Nacional: 6023865308-  018000413751Kevin Yalanda"/>
    <d v="2021-12-02T00:00:00"/>
    <s v="NULL"/>
    <n v="9"/>
    <s v="NULL"/>
    <s v="SI"/>
    <n v="1"/>
    <n v="21001231"/>
    <n v="20220218"/>
    <n v="112000"/>
    <n v="0"/>
    <s v="NULL"/>
    <d v="2022-03-16T00:00:00"/>
  </r>
  <r>
    <n v="890399047"/>
    <s v="HOSPITAL MARIO CORREA RENGIFO"/>
    <s v="FEMC"/>
    <n v="45347"/>
    <s v="FEMC_45347"/>
    <s v="890399047_FEMC_45347"/>
    <s v="FEMC"/>
    <n v="45347"/>
    <s v="NULL"/>
    <d v="2021-09-30T00:00:00"/>
    <n v="40200"/>
    <n v="40200"/>
    <s v="C)Glosas total pendiente por respuesta de IPS"/>
    <x v="4"/>
    <n v="0"/>
    <s v="-"/>
    <s v="-"/>
    <n v="40200"/>
    <s v="DEVOLUCION"/>
    <s v="OK"/>
    <n v="40200"/>
    <n v="0"/>
    <n v="0"/>
    <n v="0"/>
    <n v="0"/>
    <n v="40200"/>
    <s v="NULL"/>
    <s v="NULL"/>
    <s v="NULL"/>
    <s v="NULL"/>
    <s v="NULL"/>
    <n v="0"/>
    <s v="-"/>
    <s v="-"/>
    <n v="0"/>
    <s v="NULL"/>
    <s v="NULL"/>
    <n v="0"/>
    <n v="40200"/>
    <s v="Se devuelve factura con soportes originales, porque no seevidencia la autorizacion del servicio de urgencias,favorsolicitar autorizacion para dar tramite de pago al correocapautorizaciones@epscomfenalcovalle.com.co             NC"/>
    <d v="2021-09-30T00:00:00"/>
    <s v="NULL"/>
    <n v="9"/>
    <s v="NULL"/>
    <s v="SI"/>
    <n v="1"/>
    <n v="21001231"/>
    <n v="20211011"/>
    <n v="40200"/>
    <n v="0"/>
    <s v="NULL"/>
    <d v="2022-03-16T00:00:00"/>
  </r>
  <r>
    <n v="890399047"/>
    <s v="HOSPITAL MARIO CORREA RENGIFO"/>
    <s v="FEMC"/>
    <n v="49542"/>
    <s v="FEMC_49542"/>
    <s v="890399047_FEMC_49542"/>
    <s v="FEMC"/>
    <n v="49542"/>
    <s v="NULL"/>
    <d v="2021-10-29T00:00:00"/>
    <n v="372600"/>
    <n v="372600"/>
    <s v="C)Glosas total pendiente por respuesta de IPS"/>
    <x v="4"/>
    <n v="0"/>
    <s v="-"/>
    <s v="-"/>
    <n v="372600"/>
    <s v="DEVOLUCION"/>
    <s v="OK"/>
    <n v="372600"/>
    <n v="0"/>
    <n v="0"/>
    <n v="0"/>
    <n v="0"/>
    <n v="372600"/>
    <s v="NULL"/>
    <s v="NULL"/>
    <s v="NULL"/>
    <s v="NULL"/>
    <s v="NULL"/>
    <n v="0"/>
    <s v="-"/>
    <s v="-"/>
    <n v="0"/>
    <s v="NULL"/>
    <s v="NULL"/>
    <n v="0"/>
    <n v="372600"/>
    <s v="SE DEVUELVE FACTURA AL VALIDAR NO CUENTA CON AUTORIZACION POR LOS SERVICIOS PRESTADOS FAVOR SOLICITAR AL CORREO CAPAUTORIZACIONES@EPSCOMFENALCOVALLE.COM.CO PARA DAR TRAMITE.JENNIFER REBOLLEDO"/>
    <d v="2021-10-29T00:00:00"/>
    <s v="NULL"/>
    <n v="9"/>
    <s v="NULL"/>
    <s v="SI"/>
    <n v="1"/>
    <n v="21001231"/>
    <n v="20211108"/>
    <n v="372600"/>
    <n v="0"/>
    <s v="NULL"/>
    <d v="2022-03-16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4" cacheId="111"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location ref="A3:E10" firstHeaderRow="0" firstDataRow="1" firstDataCol="1"/>
  <pivotFields count="52">
    <pivotField showAll="0"/>
    <pivotField showAll="0"/>
    <pivotField showAll="0"/>
    <pivotField showAll="0"/>
    <pivotField showAll="0"/>
    <pivotField dataField="1" showAll="0"/>
    <pivotField showAll="0" defaultSubtotal="0"/>
    <pivotField showAll="0"/>
    <pivotField showAll="0"/>
    <pivotField numFmtId="14" showAll="0"/>
    <pivotField showAll="0"/>
    <pivotField dataField="1" showAll="0"/>
    <pivotField showAll="0"/>
    <pivotField axis="axisRow" showAll="0" defaultSubtotal="0">
      <items count="7">
        <item m="1" x="6"/>
        <item x="0"/>
        <item x="1"/>
        <item x="2"/>
        <item x="3"/>
        <item x="4"/>
        <item x="5"/>
      </items>
    </pivotField>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showAll="0"/>
    <pivotField numFmtId="14" showAll="0"/>
    <pivotField showAll="0"/>
    <pivotField showAll="0"/>
    <pivotField showAll="0"/>
    <pivotField showAll="0"/>
    <pivotField showAll="0"/>
    <pivotField showAll="0"/>
    <pivotField showAll="0"/>
    <pivotField showAll="0"/>
    <pivotField showAll="0"/>
    <pivotField showAll="0"/>
    <pivotField numFmtId="14" showAll="0"/>
  </pivotFields>
  <rowFields count="1">
    <field x="13"/>
  </rowFields>
  <rowItems count="7">
    <i>
      <x v="1"/>
    </i>
    <i>
      <x v="2"/>
    </i>
    <i>
      <x v="3"/>
    </i>
    <i>
      <x v="4"/>
    </i>
    <i>
      <x v="5"/>
    </i>
    <i>
      <x v="6"/>
    </i>
    <i t="grand">
      <x/>
    </i>
  </rowItems>
  <colFields count="1">
    <field x="-2"/>
  </colFields>
  <colItems count="4">
    <i>
      <x/>
    </i>
    <i i="1">
      <x v="1"/>
    </i>
    <i i="2">
      <x v="2"/>
    </i>
    <i i="3">
      <x v="3"/>
    </i>
  </colItems>
  <dataFields count="4">
    <dataField name="Cuenta de LLAVE" fld="5" subtotal="count" baseField="0" baseItem="0"/>
    <dataField name="Suma de SALDO_FACT_IPS" fld="11" baseField="13" baseItem="0" numFmtId="42"/>
    <dataField name="Suma de POR PAGAR SAP" fld="14" baseField="13" baseItem="0" numFmtId="44"/>
    <dataField name="Suma de VALOR_GLOSA_DV" fld="38" baseField="13" baseItem="0" numFmtId="44"/>
  </dataFields>
  <formats count="4">
    <format dxfId="5">
      <pivotArea outline="0" collapsedLevelsAreSubtotals="1" fieldPosition="0">
        <references count="1">
          <reference field="4294967294" count="1" selected="0">
            <x v="1"/>
          </reference>
        </references>
      </pivotArea>
    </format>
    <format dxfId="4">
      <pivotArea outline="0" collapsedLevelsAreSubtotals="1" fieldPosition="0">
        <references count="1">
          <reference field="4294967294" count="1" selected="0">
            <x v="2"/>
          </reference>
        </references>
      </pivotArea>
    </format>
    <format dxfId="3">
      <pivotArea outline="0" collapsedLevelsAreSubtotals="1" fieldPosition="0">
        <references count="1">
          <reference field="4294967294" count="1" selected="0">
            <x v="3"/>
          </reference>
        </references>
      </pivotArea>
    </format>
    <format dxfId="2">
      <pivotArea outline="0" fieldPosition="0">
        <references count="1">
          <reference field="4294967294" count="1">
            <x v="1"/>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I236"/>
  <sheetViews>
    <sheetView topLeftCell="A206" zoomScale="82" zoomScaleNormal="82" workbookViewId="0">
      <pane xSplit="10" topLeftCell="K1" activePane="topRight" state="frozen"/>
      <selection pane="topRight" activeCell="I11" sqref="I11:I223"/>
    </sheetView>
  </sheetViews>
  <sheetFormatPr baseColWidth="10" defaultRowHeight="15" x14ac:dyDescent="0.25"/>
  <cols>
    <col min="1" max="1" width="15.7109375" style="127" customWidth="1"/>
    <col min="2" max="2" width="11.5703125" style="127" bestFit="1" customWidth="1"/>
    <col min="3" max="3" width="19.140625" style="127" customWidth="1"/>
    <col min="4" max="4" width="24.5703125" style="134" customWidth="1"/>
    <col min="5" max="5" width="16.85546875" style="59" customWidth="1"/>
    <col min="6" max="6" width="18.85546875" style="132" customWidth="1"/>
    <col min="7" max="7" width="20.28515625" style="132" customWidth="1"/>
    <col min="8" max="8" width="25.5703125" style="57" customWidth="1"/>
    <col min="9" max="9" width="17.85546875" style="57" customWidth="1"/>
    <col min="10" max="10" width="16.5703125" style="59" customWidth="1"/>
    <col min="11" max="11" width="17" style="59" hidden="1" customWidth="1"/>
    <col min="12" max="12" width="16.42578125" style="136" hidden="1" customWidth="1"/>
    <col min="13" max="13" width="17.28515625" style="136" hidden="1" customWidth="1"/>
    <col min="14" max="14" width="16.140625" style="136" hidden="1" customWidth="1"/>
    <col min="15" max="15" width="15" style="59" hidden="1" customWidth="1"/>
    <col min="16" max="16" width="43" style="59" hidden="1" customWidth="1"/>
    <col min="17" max="23" width="0" style="59" hidden="1" customWidth="1"/>
    <col min="24" max="61" width="11.42578125" style="94"/>
    <col min="62" max="16384" width="11.42578125" style="59"/>
  </cols>
  <sheetData>
    <row r="1" spans="1:18" ht="16.5" x14ac:dyDescent="0.3">
      <c r="A1" s="150"/>
      <c r="B1" s="151"/>
      <c r="C1" s="151"/>
      <c r="D1" s="151"/>
      <c r="E1" s="151"/>
      <c r="F1" s="151"/>
      <c r="G1" s="151"/>
      <c r="H1" s="151"/>
      <c r="I1" s="151"/>
      <c r="J1" s="152"/>
      <c r="K1" s="68"/>
      <c r="L1" s="69"/>
      <c r="M1" s="70"/>
      <c r="N1" s="70"/>
      <c r="O1" s="71"/>
    </row>
    <row r="2" spans="1:18" ht="16.5" x14ac:dyDescent="0.3">
      <c r="A2" s="153"/>
      <c r="B2" s="154"/>
      <c r="C2" s="154"/>
      <c r="D2" s="154"/>
      <c r="E2" s="154"/>
      <c r="F2" s="154"/>
      <c r="G2" s="154"/>
      <c r="H2" s="154"/>
      <c r="I2" s="154"/>
      <c r="J2" s="155"/>
      <c r="K2" s="68"/>
      <c r="L2" s="69"/>
      <c r="M2" s="70"/>
      <c r="N2" s="70"/>
      <c r="O2" s="71"/>
    </row>
    <row r="3" spans="1:18" ht="16.5" x14ac:dyDescent="0.3">
      <c r="A3" s="153"/>
      <c r="B3" s="154"/>
      <c r="C3" s="154"/>
      <c r="D3" s="154"/>
      <c r="E3" s="154"/>
      <c r="F3" s="154"/>
      <c r="G3" s="154"/>
      <c r="H3" s="154"/>
      <c r="I3" s="154"/>
      <c r="J3" s="155"/>
      <c r="K3" s="68"/>
      <c r="L3" s="69"/>
      <c r="M3" s="70"/>
      <c r="N3" s="70"/>
      <c r="O3" s="71"/>
    </row>
    <row r="4" spans="1:18" ht="16.5" x14ac:dyDescent="0.3">
      <c r="A4" s="153"/>
      <c r="B4" s="154"/>
      <c r="C4" s="154"/>
      <c r="D4" s="154"/>
      <c r="E4" s="154"/>
      <c r="F4" s="154"/>
      <c r="G4" s="154"/>
      <c r="H4" s="154"/>
      <c r="I4" s="154"/>
      <c r="J4" s="155"/>
      <c r="K4" s="68"/>
      <c r="L4" s="69"/>
      <c r="M4" s="70"/>
      <c r="N4" s="70"/>
      <c r="O4" s="71"/>
    </row>
    <row r="5" spans="1:18" ht="16.5" x14ac:dyDescent="0.3">
      <c r="A5" s="153"/>
      <c r="B5" s="154"/>
      <c r="C5" s="154"/>
      <c r="D5" s="154"/>
      <c r="E5" s="154"/>
      <c r="F5" s="154"/>
      <c r="G5" s="154"/>
      <c r="H5" s="154"/>
      <c r="I5" s="154"/>
      <c r="J5" s="155"/>
      <c r="K5" s="68"/>
      <c r="L5" s="69"/>
      <c r="M5" s="70"/>
      <c r="N5" s="70"/>
      <c r="O5" s="71"/>
    </row>
    <row r="6" spans="1:18" ht="16.5" x14ac:dyDescent="0.3">
      <c r="A6" s="156" t="s">
        <v>164</v>
      </c>
      <c r="B6" s="157"/>
      <c r="C6" s="157"/>
      <c r="D6" s="157"/>
      <c r="E6" s="157"/>
      <c r="F6" s="157"/>
      <c r="G6" s="157"/>
      <c r="H6" s="157"/>
      <c r="I6" s="157"/>
      <c r="J6" s="158"/>
      <c r="K6" s="68"/>
      <c r="L6" s="69"/>
      <c r="M6" s="70"/>
      <c r="N6" s="70"/>
      <c r="O6" s="71"/>
    </row>
    <row r="7" spans="1:18" ht="16.5" x14ac:dyDescent="0.3">
      <c r="A7" s="156" t="s">
        <v>165</v>
      </c>
      <c r="B7" s="157"/>
      <c r="C7" s="157"/>
      <c r="D7" s="157"/>
      <c r="E7" s="157"/>
      <c r="F7" s="157"/>
      <c r="G7" s="157"/>
      <c r="H7" s="157"/>
      <c r="I7" s="157"/>
      <c r="J7" s="158"/>
      <c r="K7" s="68"/>
      <c r="L7" s="69"/>
      <c r="M7" s="70"/>
      <c r="N7" s="70"/>
      <c r="O7" s="71"/>
    </row>
    <row r="8" spans="1:18" ht="16.5" x14ac:dyDescent="0.3">
      <c r="A8" s="156" t="s">
        <v>166</v>
      </c>
      <c r="B8" s="157"/>
      <c r="C8" s="157"/>
      <c r="D8" s="157"/>
      <c r="E8" s="157"/>
      <c r="F8" s="157"/>
      <c r="G8" s="157"/>
      <c r="H8" s="157"/>
      <c r="I8" s="157"/>
      <c r="J8" s="158"/>
      <c r="K8" s="68"/>
      <c r="L8" s="69"/>
      <c r="M8" s="70"/>
      <c r="N8" s="70"/>
      <c r="O8" s="71"/>
    </row>
    <row r="9" spans="1:18" ht="16.5" x14ac:dyDescent="0.3">
      <c r="A9" s="159">
        <v>44561</v>
      </c>
      <c r="B9" s="160"/>
      <c r="C9" s="160"/>
      <c r="D9" s="160"/>
      <c r="E9" s="160"/>
      <c r="F9" s="160"/>
      <c r="G9" s="160"/>
      <c r="H9" s="160"/>
      <c r="I9" s="160"/>
      <c r="J9" s="161"/>
      <c r="K9" s="68"/>
      <c r="L9" s="69"/>
      <c r="M9" s="70"/>
      <c r="N9" s="70"/>
      <c r="O9" s="71"/>
    </row>
    <row r="10" spans="1:18" ht="49.5" x14ac:dyDescent="0.3">
      <c r="A10" s="72" t="s">
        <v>167</v>
      </c>
      <c r="B10" s="72" t="s">
        <v>168</v>
      </c>
      <c r="C10" s="72" t="s">
        <v>35</v>
      </c>
      <c r="D10" s="73" t="s">
        <v>169</v>
      </c>
      <c r="E10" s="74" t="s">
        <v>170</v>
      </c>
      <c r="F10" s="75" t="s">
        <v>171</v>
      </c>
      <c r="G10" s="75" t="s">
        <v>172</v>
      </c>
      <c r="H10" s="75" t="s">
        <v>42</v>
      </c>
      <c r="I10" s="75" t="s">
        <v>173</v>
      </c>
      <c r="J10" s="76" t="s">
        <v>174</v>
      </c>
      <c r="K10" s="77" t="s">
        <v>175</v>
      </c>
      <c r="L10" s="78" t="s">
        <v>176</v>
      </c>
      <c r="M10" s="79" t="s">
        <v>177</v>
      </c>
      <c r="N10" s="80" t="s">
        <v>178</v>
      </c>
      <c r="O10" s="81" t="s">
        <v>179</v>
      </c>
      <c r="P10" s="82" t="s">
        <v>180</v>
      </c>
    </row>
    <row r="11" spans="1:18" ht="16.5" x14ac:dyDescent="0.3">
      <c r="A11" s="83" t="s">
        <v>81</v>
      </c>
      <c r="B11" s="83">
        <v>20024</v>
      </c>
      <c r="C11" s="83" t="str">
        <f>CONCATENATE(A11,B11)</f>
        <v>FV20024</v>
      </c>
      <c r="D11" s="84" t="s">
        <v>181</v>
      </c>
      <c r="E11" s="56"/>
      <c r="F11" s="85">
        <v>633499</v>
      </c>
      <c r="G11" s="86">
        <v>81140</v>
      </c>
      <c r="H11" s="86">
        <f>VLOOKUP(B11,'[1]EC DIC 31 2021'!$B$11:$AA$224,26,0)</f>
        <v>552359</v>
      </c>
      <c r="I11" s="86">
        <f>F11-G11-H11</f>
        <v>0</v>
      </c>
      <c r="J11" s="87">
        <f>DATEDIF(D11,$A$9,"d")</f>
        <v>3015</v>
      </c>
      <c r="K11" s="88" t="str">
        <f>VLOOKUP(C11,'[2]ESTADO DE CADA FACTURA'!$G$3:$G$204,1,0)</f>
        <v>FV20024</v>
      </c>
      <c r="L11" s="69">
        <f>VLOOKUP(C11,'[2]ESTADO DE CADA FACTURA'!$G$3:$U$204,15,0)</f>
        <v>1617500</v>
      </c>
      <c r="M11" s="70">
        <f>VLOOKUP(C11,'[2]ESTADO DE CADA FACTURA'!$G$9:$Y$21,19,0)</f>
        <v>552359</v>
      </c>
      <c r="N11" s="70">
        <f>VLOOKUP(C11,'[2]ESTADO DE CADA FACTURA'!$G$3:$AE$204,25,0)</f>
        <v>1065141</v>
      </c>
      <c r="O11" s="70">
        <f t="shared" ref="O11:O74" si="0">L11-N11-M11</f>
        <v>0</v>
      </c>
      <c r="P11" s="59" t="s">
        <v>182</v>
      </c>
      <c r="R11" s="89">
        <v>42857</v>
      </c>
    </row>
    <row r="12" spans="1:18" ht="16.5" x14ac:dyDescent="0.3">
      <c r="A12" s="83" t="s">
        <v>81</v>
      </c>
      <c r="B12" s="83">
        <v>20885</v>
      </c>
      <c r="C12" s="83" t="str">
        <f t="shared" ref="C12:C64" si="1">CONCATENATE(A12,B12)</f>
        <v>FV20885</v>
      </c>
      <c r="D12" s="84" t="s">
        <v>183</v>
      </c>
      <c r="E12" s="56"/>
      <c r="F12" s="85">
        <v>937900</v>
      </c>
      <c r="G12" s="86">
        <f>VLOOKUP(B12,'[1]EC DIC 31 2021'!$B$11:$Z$224,25,0)</f>
        <v>874900</v>
      </c>
      <c r="H12" s="86">
        <f>VLOOKUP(B12,'[1]EC DIC 31 2021'!$B$11:$AA$224,26,0)</f>
        <v>63000</v>
      </c>
      <c r="I12" s="86">
        <f>F12-G12-H12</f>
        <v>0</v>
      </c>
      <c r="J12" s="87">
        <f t="shared" ref="J12:J75" si="2">DATEDIF(D12,$A$9,"d")</f>
        <v>2619</v>
      </c>
      <c r="K12" s="88" t="str">
        <f>VLOOKUP(C12,'[2]ESTADO DE CADA FACTURA'!$G$3:$G$204,1,0)</f>
        <v>FV20885</v>
      </c>
      <c r="L12" s="69">
        <f>VLOOKUP(C12,'[2]ESTADO DE CADA FACTURA'!$G$3:$U$204,15,0)</f>
        <v>937900</v>
      </c>
      <c r="M12" s="70">
        <f>VLOOKUP(C12,'[2]ESTADO DE CADA FACTURA'!$G$9:$Y$21,19,0)</f>
        <v>63000</v>
      </c>
      <c r="N12" s="70">
        <f>VLOOKUP(C12,'[2]ESTADO DE CADA FACTURA'!$G$3:$AE$204,25,0)</f>
        <v>874900</v>
      </c>
      <c r="O12" s="70">
        <f t="shared" si="0"/>
        <v>0</v>
      </c>
      <c r="P12" s="59" t="s">
        <v>182</v>
      </c>
      <c r="R12" s="59">
        <v>42857</v>
      </c>
    </row>
    <row r="13" spans="1:18" ht="16.5" x14ac:dyDescent="0.3">
      <c r="A13" s="90" t="s">
        <v>81</v>
      </c>
      <c r="B13" s="90">
        <v>21267</v>
      </c>
      <c r="C13" s="83" t="str">
        <f>CONCATENATE(A13,B13)</f>
        <v>FV21267</v>
      </c>
      <c r="D13" s="84">
        <v>42124.999988425989</v>
      </c>
      <c r="E13" s="56"/>
      <c r="F13" s="91">
        <v>2654300</v>
      </c>
      <c r="G13" s="92">
        <f>VLOOKUP(B13,'[1]EC DIC 31 2021'!$B$11:$Z$224,25,0)</f>
        <v>2398400</v>
      </c>
      <c r="H13" s="92">
        <f>VLOOKUP(B13,'[1]EC DIC 31 2021'!$B$11:$AA$224,26,0)</f>
        <v>255900</v>
      </c>
      <c r="I13" s="92">
        <v>0</v>
      </c>
      <c r="J13" s="87">
        <f t="shared" si="2"/>
        <v>2437</v>
      </c>
      <c r="K13" s="88" t="str">
        <f>VLOOKUP(C13,'[2]ESTADO DE CADA FACTURA'!$G$3:$G$204,1,0)</f>
        <v>FV21267</v>
      </c>
      <c r="L13" s="69">
        <f>VLOOKUP(C13,'[2]ESTADO DE CADA FACTURA'!$G$3:$U$204,15,0)</f>
        <v>2654300</v>
      </c>
      <c r="M13" s="70">
        <f>VLOOKUP(C13,'[2]ESTADO DE CADA FACTURA'!$G$9:$Y$21,19,0)</f>
        <v>255900</v>
      </c>
      <c r="N13" s="70">
        <f>VLOOKUP(C13,'[2]ESTADO DE CADA FACTURA'!$G$3:$AE$204,25,0)</f>
        <v>2398400</v>
      </c>
      <c r="O13" s="70">
        <f t="shared" si="0"/>
        <v>0</v>
      </c>
      <c r="P13" s="59" t="s">
        <v>182</v>
      </c>
    </row>
    <row r="14" spans="1:18" ht="16.5" x14ac:dyDescent="0.3">
      <c r="A14" s="83" t="s">
        <v>81</v>
      </c>
      <c r="B14" s="83">
        <v>21269</v>
      </c>
      <c r="C14" s="83" t="str">
        <f t="shared" ref="C14:C48" si="3">CONCATENATE(A14,B14)</f>
        <v>FV21269</v>
      </c>
      <c r="D14" s="84">
        <v>42124.999988425989</v>
      </c>
      <c r="E14" s="56"/>
      <c r="F14" s="91">
        <v>157800</v>
      </c>
      <c r="G14" s="86">
        <v>157800</v>
      </c>
      <c r="H14" s="86">
        <f>VLOOKUP(B14,'[1]EC DIC 31 2021'!$B$11:$AA$224,26,0)</f>
        <v>0</v>
      </c>
      <c r="I14" s="86">
        <f>F14-G14-H14</f>
        <v>0</v>
      </c>
      <c r="J14" s="87">
        <f t="shared" si="2"/>
        <v>2437</v>
      </c>
      <c r="K14" s="88" t="str">
        <f>VLOOKUP(C14,'[2]ESTADO DE CADA FACTURA'!$G$3:$G$204,1,0)</f>
        <v>FV21269</v>
      </c>
      <c r="L14" s="69">
        <f>VLOOKUP(C14,'[2]ESTADO DE CADA FACTURA'!$G$3:$U$204,15,0)</f>
        <v>249100</v>
      </c>
      <c r="M14" s="70">
        <v>0</v>
      </c>
      <c r="N14" s="70">
        <f>VLOOKUP(C14,'[2]ESTADO DE CADA FACTURA'!$G$3:$AE$204,25,0)</f>
        <v>249100</v>
      </c>
      <c r="O14" s="70">
        <f t="shared" si="0"/>
        <v>0</v>
      </c>
      <c r="P14" s="59" t="s">
        <v>184</v>
      </c>
    </row>
    <row r="15" spans="1:18" ht="15.75" customHeight="1" x14ac:dyDescent="0.3">
      <c r="A15" s="90" t="s">
        <v>81</v>
      </c>
      <c r="B15" s="90">
        <v>21403</v>
      </c>
      <c r="C15" s="83" t="str">
        <f t="shared" si="3"/>
        <v>FV21403</v>
      </c>
      <c r="D15" s="84">
        <v>42185.999988425989</v>
      </c>
      <c r="E15" s="56"/>
      <c r="F15" s="91">
        <v>123800</v>
      </c>
      <c r="G15" s="86">
        <f>VLOOKUP(B15,'[1]EC DIC 31 2021'!$B$11:$Z$224,25,0)</f>
        <v>0</v>
      </c>
      <c r="H15" s="86">
        <f>VLOOKUP(B15,'[1]EC DIC 31 2021'!$B$11:$AA$224,26,0)</f>
        <v>0</v>
      </c>
      <c r="I15" s="86">
        <f t="shared" ref="I15" si="4">F15-G15-H15</f>
        <v>123800</v>
      </c>
      <c r="J15" s="87">
        <f t="shared" si="2"/>
        <v>2376</v>
      </c>
      <c r="K15" s="88" t="str">
        <f>VLOOKUP(C15,'[2]ESTADO DE CADA FACTURA'!$G$3:$G$204,1,0)</f>
        <v>FV21403</v>
      </c>
      <c r="L15" s="69">
        <f>VLOOKUP(C15,'[2]ESTADO DE CADA FACTURA'!$G$3:$U$204,15,0)</f>
        <v>123800</v>
      </c>
      <c r="M15" s="70">
        <v>0</v>
      </c>
      <c r="N15" s="70">
        <f>VLOOKUP(C15,'[2]ESTADO DE CADA FACTURA'!$G$3:$AE$204,25,0)</f>
        <v>0</v>
      </c>
      <c r="O15" s="70">
        <f t="shared" si="0"/>
        <v>123800</v>
      </c>
      <c r="P15" s="59" t="s">
        <v>185</v>
      </c>
    </row>
    <row r="16" spans="1:18" ht="15.75" customHeight="1" x14ac:dyDescent="0.3">
      <c r="A16" s="90" t="s">
        <v>81</v>
      </c>
      <c r="B16" s="90">
        <v>21509</v>
      </c>
      <c r="C16" s="83" t="str">
        <f t="shared" si="3"/>
        <v>FV21509</v>
      </c>
      <c r="D16" s="84">
        <v>42216.999988425989</v>
      </c>
      <c r="E16" s="56"/>
      <c r="F16" s="91">
        <v>1371000</v>
      </c>
      <c r="G16" s="92">
        <f>VLOOKUP(B16,'[1]EC DIC 31 2021'!$B$11:$Z$224,25,0)</f>
        <v>1269900</v>
      </c>
      <c r="H16" s="93">
        <f>VLOOKUP(B16,'[1]EC DIC 31 2021'!$B$11:$AA$224,26,0)</f>
        <v>0</v>
      </c>
      <c r="I16" s="92">
        <v>101100</v>
      </c>
      <c r="J16" s="87">
        <f t="shared" si="2"/>
        <v>2345</v>
      </c>
      <c r="K16" s="88"/>
      <c r="L16" s="69"/>
      <c r="M16" s="70"/>
      <c r="N16" s="70"/>
      <c r="O16" s="70"/>
    </row>
    <row r="17" spans="1:61" ht="17.25" customHeight="1" x14ac:dyDescent="0.3">
      <c r="A17" s="90" t="s">
        <v>81</v>
      </c>
      <c r="B17" s="90">
        <v>21546</v>
      </c>
      <c r="C17" s="83" t="str">
        <f t="shared" si="3"/>
        <v>FV21546</v>
      </c>
      <c r="D17" s="84">
        <v>42247.999988425989</v>
      </c>
      <c r="E17" s="56"/>
      <c r="F17" s="91">
        <v>2550700</v>
      </c>
      <c r="G17" s="92">
        <f>VLOOKUP(B17,'[1]EC DIC 31 2021'!$B$11:$Z$224,25,0)</f>
        <v>2379400</v>
      </c>
      <c r="H17" s="92">
        <f>VLOOKUP(B17,'[1]EC DIC 31 2021'!$B$11:$AA$224,26,0)</f>
        <v>96600</v>
      </c>
      <c r="I17" s="92">
        <f>F17-G17-H17</f>
        <v>74700</v>
      </c>
      <c r="J17" s="87">
        <f t="shared" si="2"/>
        <v>2314</v>
      </c>
      <c r="K17" s="88"/>
      <c r="L17" s="69"/>
      <c r="M17" s="70"/>
      <c r="N17" s="70"/>
      <c r="O17" s="70"/>
    </row>
    <row r="18" spans="1:61" ht="17.25" customHeight="1" x14ac:dyDescent="0.3">
      <c r="A18" s="90" t="s">
        <v>81</v>
      </c>
      <c r="B18" s="90">
        <v>21545</v>
      </c>
      <c r="C18" s="83" t="str">
        <f t="shared" si="3"/>
        <v>FV21545</v>
      </c>
      <c r="D18" s="84">
        <v>42247.999988425989</v>
      </c>
      <c r="E18" s="56"/>
      <c r="F18" s="91">
        <v>573300</v>
      </c>
      <c r="G18" s="92">
        <f>VLOOKUP(B18,'[1]EC DIC 31 2021'!$B$11:$Z$224,25,0)</f>
        <v>573300</v>
      </c>
      <c r="H18" s="92">
        <f>VLOOKUP(B18,'[1]EC DIC 31 2021'!$B$11:$AA$224,26,0)</f>
        <v>0</v>
      </c>
      <c r="I18" s="92">
        <f t="shared" ref="I18:I19" si="5">F18-G18-H18</f>
        <v>0</v>
      </c>
      <c r="J18" s="87">
        <f t="shared" si="2"/>
        <v>2314</v>
      </c>
      <c r="K18" s="88"/>
      <c r="L18" s="69"/>
      <c r="M18" s="70"/>
      <c r="N18" s="70"/>
      <c r="O18" s="70"/>
    </row>
    <row r="19" spans="1:61" s="98" customFormat="1" ht="20.25" customHeight="1" x14ac:dyDescent="0.3">
      <c r="A19" s="90" t="s">
        <v>81</v>
      </c>
      <c r="B19" s="90">
        <v>21755</v>
      </c>
      <c r="C19" s="83" t="str">
        <f t="shared" si="3"/>
        <v>FV21755</v>
      </c>
      <c r="D19" s="84">
        <v>42338.999988425989</v>
      </c>
      <c r="E19" s="56"/>
      <c r="F19" s="91">
        <v>1695400</v>
      </c>
      <c r="G19" s="92">
        <f>VLOOKUP(B19,'[1]EC DIC 31 2021'!$B$11:$Z$224,25,0)</f>
        <v>1061300</v>
      </c>
      <c r="H19" s="92">
        <f>VLOOKUP(B19,'[1]EC DIC 31 2021'!$B$11:$AA$224,26,0)</f>
        <v>0</v>
      </c>
      <c r="I19" s="92">
        <f t="shared" si="5"/>
        <v>634100</v>
      </c>
      <c r="J19" s="87">
        <f t="shared" si="2"/>
        <v>2223</v>
      </c>
      <c r="K19" s="95" t="str">
        <f>VLOOKUP(C19,'[2]ESTADO DE CADA FACTURA'!$G$3:$G$204,1,0)</f>
        <v>FV21755</v>
      </c>
      <c r="L19" s="96">
        <f>VLOOKUP(C19,'[2]ESTADO DE CADA FACTURA'!$G$3:$U$204,15,0)</f>
        <v>1695400</v>
      </c>
      <c r="M19" s="97">
        <f>VLOOKUP(C19,'[2]ESTADO DE CADA FACTURA'!$G$9:$Y$21,19,0)</f>
        <v>634100</v>
      </c>
      <c r="N19" s="97">
        <f>VLOOKUP(C19,'[2]ESTADO DE CADA FACTURA'!$G$3:$AE$204,25,0)</f>
        <v>1061300</v>
      </c>
      <c r="O19" s="97">
        <f t="shared" si="0"/>
        <v>0</v>
      </c>
      <c r="P19" s="98" t="s">
        <v>186</v>
      </c>
      <c r="X19" s="94"/>
      <c r="Y19" s="94"/>
      <c r="Z19" s="94"/>
      <c r="AA19" s="94"/>
      <c r="AB19" s="94"/>
      <c r="AC19" s="94"/>
      <c r="AD19" s="94"/>
      <c r="AE19" s="94"/>
      <c r="AF19" s="94"/>
      <c r="AG19" s="94"/>
      <c r="AH19" s="94"/>
      <c r="AI19" s="94"/>
      <c r="AJ19" s="94"/>
      <c r="AK19" s="94"/>
      <c r="AL19" s="94"/>
      <c r="AM19" s="94"/>
      <c r="AN19" s="94"/>
      <c r="AO19" s="94"/>
      <c r="AP19" s="94"/>
      <c r="AQ19" s="94"/>
      <c r="AR19" s="94"/>
      <c r="AS19" s="94"/>
      <c r="AT19" s="94"/>
      <c r="AU19" s="94"/>
      <c r="AV19" s="94"/>
      <c r="AW19" s="94"/>
      <c r="AX19" s="94"/>
      <c r="AY19" s="94"/>
      <c r="AZ19" s="94"/>
      <c r="BA19" s="94"/>
      <c r="BB19" s="94"/>
      <c r="BC19" s="94"/>
      <c r="BD19" s="94"/>
      <c r="BE19" s="94"/>
      <c r="BF19" s="94"/>
      <c r="BG19" s="94"/>
      <c r="BH19" s="94"/>
      <c r="BI19" s="94"/>
    </row>
    <row r="20" spans="1:61" s="98" customFormat="1" ht="20.25" customHeight="1" x14ac:dyDescent="0.3">
      <c r="A20" s="90" t="s">
        <v>81</v>
      </c>
      <c r="B20" s="90">
        <v>21885</v>
      </c>
      <c r="C20" s="83" t="str">
        <f t="shared" si="3"/>
        <v>FV21885</v>
      </c>
      <c r="D20" s="84">
        <v>42400.999988425989</v>
      </c>
      <c r="E20" s="56"/>
      <c r="F20" s="91">
        <v>933600</v>
      </c>
      <c r="G20" s="92">
        <f>VLOOKUP(B20,'[1]EC DIC 31 2021'!$B$11:$Z$224,25,0)</f>
        <v>600300</v>
      </c>
      <c r="H20" s="92">
        <f>VLOOKUP(B20,'[1]EC DIC 31 2021'!$B$11:$AA$224,26,0)</f>
        <v>0</v>
      </c>
      <c r="I20" s="92">
        <v>333300</v>
      </c>
      <c r="J20" s="87">
        <f t="shared" si="2"/>
        <v>2161</v>
      </c>
      <c r="K20" s="95"/>
      <c r="L20" s="96"/>
      <c r="M20" s="97"/>
      <c r="N20" s="97"/>
      <c r="O20" s="97"/>
      <c r="X20" s="94"/>
      <c r="Y20" s="94"/>
      <c r="Z20" s="94"/>
      <c r="AA20" s="94"/>
      <c r="AB20" s="94"/>
      <c r="AC20" s="94"/>
      <c r="AD20" s="94"/>
      <c r="AE20" s="94"/>
      <c r="AF20" s="94"/>
      <c r="AG20" s="94"/>
      <c r="AH20" s="94"/>
      <c r="AI20" s="94"/>
      <c r="AJ20" s="94"/>
      <c r="AK20" s="94"/>
      <c r="AL20" s="94"/>
      <c r="AM20" s="94"/>
      <c r="AN20" s="94"/>
      <c r="AO20" s="94"/>
      <c r="AP20" s="94"/>
      <c r="AQ20" s="94"/>
      <c r="AR20" s="94"/>
      <c r="AS20" s="94"/>
      <c r="AT20" s="94"/>
      <c r="AU20" s="94"/>
      <c r="AV20" s="94"/>
      <c r="AW20" s="94"/>
      <c r="AX20" s="94"/>
      <c r="AY20" s="94"/>
      <c r="AZ20" s="94"/>
      <c r="BA20" s="94"/>
      <c r="BB20" s="94"/>
      <c r="BC20" s="94"/>
      <c r="BD20" s="94"/>
      <c r="BE20" s="94"/>
      <c r="BF20" s="94"/>
      <c r="BG20" s="94"/>
      <c r="BH20" s="94"/>
      <c r="BI20" s="94"/>
    </row>
    <row r="21" spans="1:61" s="98" customFormat="1" ht="16.5" customHeight="1" x14ac:dyDescent="0.3">
      <c r="A21" s="83" t="s">
        <v>81</v>
      </c>
      <c r="B21" s="83">
        <v>21884</v>
      </c>
      <c r="C21" s="83" t="str">
        <f t="shared" si="3"/>
        <v>FV21884</v>
      </c>
      <c r="D21" s="99">
        <v>42400.999988425989</v>
      </c>
      <c r="E21" s="56"/>
      <c r="F21" s="91">
        <v>322100</v>
      </c>
      <c r="G21" s="86">
        <f>VLOOKUP(B21,'[1]EC DIC 31 2021'!$B$11:$Z$224,25,0)</f>
        <v>245800</v>
      </c>
      <c r="H21" s="86">
        <f>VLOOKUP(B21,'[1]EC DIC 31 2021'!$B$11:$AA$224,26,0)</f>
        <v>76300</v>
      </c>
      <c r="I21" s="86">
        <f>F21-G21-H21</f>
        <v>0</v>
      </c>
      <c r="J21" s="87">
        <f t="shared" si="2"/>
        <v>2161</v>
      </c>
      <c r="K21" s="95"/>
      <c r="L21" s="96"/>
      <c r="M21" s="97"/>
      <c r="N21" s="97"/>
      <c r="O21" s="97"/>
      <c r="X21" s="94"/>
      <c r="Y21" s="94"/>
      <c r="Z21" s="94"/>
      <c r="AA21" s="94"/>
      <c r="AB21" s="94"/>
      <c r="AC21" s="94"/>
      <c r="AD21" s="94"/>
      <c r="AE21" s="94"/>
      <c r="AF21" s="94"/>
      <c r="AG21" s="94"/>
      <c r="AH21" s="94"/>
      <c r="AI21" s="94"/>
      <c r="AJ21" s="94"/>
      <c r="AK21" s="94"/>
      <c r="AL21" s="94"/>
      <c r="AM21" s="94"/>
      <c r="AN21" s="94"/>
      <c r="AO21" s="94"/>
      <c r="AP21" s="94"/>
      <c r="AQ21" s="94"/>
      <c r="AR21" s="94"/>
      <c r="AS21" s="94"/>
      <c r="AT21" s="94"/>
      <c r="AU21" s="94"/>
      <c r="AV21" s="94"/>
      <c r="AW21" s="94"/>
      <c r="AX21" s="94"/>
      <c r="AY21" s="94"/>
      <c r="AZ21" s="94"/>
      <c r="BA21" s="94"/>
      <c r="BB21" s="94"/>
      <c r="BC21" s="94"/>
      <c r="BD21" s="94"/>
      <c r="BE21" s="94"/>
      <c r="BF21" s="94"/>
      <c r="BG21" s="94"/>
      <c r="BH21" s="94"/>
      <c r="BI21" s="94"/>
    </row>
    <row r="22" spans="1:61" s="98" customFormat="1" ht="16.5" customHeight="1" x14ac:dyDescent="0.3">
      <c r="A22" s="90" t="s">
        <v>81</v>
      </c>
      <c r="B22" s="90">
        <v>21955</v>
      </c>
      <c r="C22" s="83" t="str">
        <f t="shared" si="3"/>
        <v>FV21955</v>
      </c>
      <c r="D22" s="99">
        <v>42429.999988425989</v>
      </c>
      <c r="E22" s="56"/>
      <c r="F22" s="100">
        <v>1581100</v>
      </c>
      <c r="G22" s="92">
        <f>VLOOKUP(B22,'[1]EC DIC 31 2021'!$B$11:$Z$224,25,0)</f>
        <v>1464500</v>
      </c>
      <c r="H22" s="92">
        <f>VLOOKUP(B22,'[1]EC DIC 31 2021'!$B$11:$AA$224,26,0)</f>
        <v>116600</v>
      </c>
      <c r="I22" s="92">
        <v>0</v>
      </c>
      <c r="J22" s="87">
        <f t="shared" si="2"/>
        <v>2132</v>
      </c>
      <c r="K22" s="95"/>
      <c r="L22" s="96"/>
      <c r="M22" s="97"/>
      <c r="N22" s="97"/>
      <c r="O22" s="97"/>
      <c r="X22" s="94"/>
      <c r="Y22" s="94"/>
      <c r="Z22" s="94"/>
      <c r="AA22" s="94"/>
      <c r="AB22" s="94"/>
      <c r="AC22" s="94"/>
      <c r="AD22" s="94"/>
      <c r="AE22" s="94"/>
      <c r="AF22" s="94"/>
      <c r="AG22" s="94"/>
      <c r="AH22" s="94"/>
      <c r="AI22" s="94"/>
      <c r="AJ22" s="94"/>
      <c r="AK22" s="94"/>
      <c r="AL22" s="94"/>
      <c r="AM22" s="94"/>
      <c r="AN22" s="94"/>
      <c r="AO22" s="94"/>
      <c r="AP22" s="94"/>
      <c r="AQ22" s="94"/>
      <c r="AR22" s="94"/>
      <c r="AS22" s="94"/>
      <c r="AT22" s="94"/>
      <c r="AU22" s="94"/>
      <c r="AV22" s="94"/>
      <c r="AW22" s="94"/>
      <c r="AX22" s="94"/>
      <c r="AY22" s="94"/>
      <c r="AZ22" s="94"/>
      <c r="BA22" s="94"/>
      <c r="BB22" s="94"/>
      <c r="BC22" s="94"/>
      <c r="BD22" s="94"/>
      <c r="BE22" s="94"/>
      <c r="BF22" s="94"/>
      <c r="BG22" s="94"/>
      <c r="BH22" s="94"/>
      <c r="BI22" s="94"/>
    </row>
    <row r="23" spans="1:61" s="98" customFormat="1" ht="16.5" customHeight="1" x14ac:dyDescent="0.3">
      <c r="A23" s="83" t="s">
        <v>81</v>
      </c>
      <c r="B23" s="83">
        <v>21954</v>
      </c>
      <c r="C23" s="83" t="str">
        <f t="shared" si="3"/>
        <v>FV21954</v>
      </c>
      <c r="D23" s="99">
        <v>42429.999988425989</v>
      </c>
      <c r="E23" s="56"/>
      <c r="F23" s="100">
        <v>89200</v>
      </c>
      <c r="G23" s="86">
        <f>VLOOKUP(B23,'[1]EC DIC 31 2021'!$B$11:$Z$224,25,0)</f>
        <v>89200</v>
      </c>
      <c r="H23" s="86">
        <f>VLOOKUP(B23,'[1]EC DIC 31 2021'!$B$11:$AA$224,26,0)</f>
        <v>0</v>
      </c>
      <c r="I23" s="86">
        <f>F23-G23-H23</f>
        <v>0</v>
      </c>
      <c r="J23" s="87">
        <f t="shared" si="2"/>
        <v>2132</v>
      </c>
      <c r="K23" s="95"/>
      <c r="L23" s="96"/>
      <c r="M23" s="97"/>
      <c r="N23" s="97"/>
      <c r="O23" s="97"/>
      <c r="X23" s="94"/>
      <c r="Y23" s="94"/>
      <c r="Z23" s="94"/>
      <c r="AA23" s="94"/>
      <c r="AB23" s="94"/>
      <c r="AC23" s="94"/>
      <c r="AD23" s="94"/>
      <c r="AE23" s="94"/>
      <c r="AF23" s="94"/>
      <c r="AG23" s="94"/>
      <c r="AH23" s="94"/>
      <c r="AI23" s="94"/>
      <c r="AJ23" s="94"/>
      <c r="AK23" s="94"/>
      <c r="AL23" s="94"/>
      <c r="AM23" s="94"/>
      <c r="AN23" s="94"/>
      <c r="AO23" s="94"/>
      <c r="AP23" s="94"/>
      <c r="AQ23" s="94"/>
      <c r="AR23" s="94"/>
      <c r="AS23" s="94"/>
      <c r="AT23" s="94"/>
      <c r="AU23" s="94"/>
      <c r="AV23" s="94"/>
      <c r="AW23" s="94"/>
      <c r="AX23" s="94"/>
      <c r="AY23" s="94"/>
      <c r="AZ23" s="94"/>
      <c r="BA23" s="94"/>
      <c r="BB23" s="94"/>
      <c r="BC23" s="94"/>
      <c r="BD23" s="94"/>
      <c r="BE23" s="94"/>
      <c r="BF23" s="94"/>
      <c r="BG23" s="94"/>
      <c r="BH23" s="94"/>
      <c r="BI23" s="94"/>
    </row>
    <row r="24" spans="1:61" s="98" customFormat="1" ht="16.5" customHeight="1" x14ac:dyDescent="0.3">
      <c r="A24" s="101" t="s">
        <v>81</v>
      </c>
      <c r="B24" s="101">
        <v>22048</v>
      </c>
      <c r="C24" s="83" t="str">
        <f t="shared" si="3"/>
        <v>FV22048</v>
      </c>
      <c r="D24" s="99">
        <v>42460.999988425989</v>
      </c>
      <c r="E24" s="56"/>
      <c r="F24" s="102">
        <v>6107800</v>
      </c>
      <c r="G24" s="86">
        <f>VLOOKUP(B24,'[1]EC DIC 31 2021'!$B$11:$Z$224,25,0)</f>
        <v>0</v>
      </c>
      <c r="H24" s="86">
        <f>VLOOKUP(B24,'[1]EC DIC 31 2021'!$B$11:$AA$224,26,0)</f>
        <v>0</v>
      </c>
      <c r="I24" s="86">
        <f t="shared" ref="I24:I87" si="6">F24-G24-H24</f>
        <v>6107800</v>
      </c>
      <c r="J24" s="87">
        <f t="shared" si="2"/>
        <v>2101</v>
      </c>
      <c r="K24" s="95"/>
      <c r="L24" s="96"/>
      <c r="M24" s="97"/>
      <c r="N24" s="97"/>
      <c r="O24" s="97"/>
      <c r="X24" s="94"/>
      <c r="Y24" s="94"/>
      <c r="Z24" s="94"/>
      <c r="AA24" s="94"/>
      <c r="AB24" s="94"/>
      <c r="AC24" s="94"/>
      <c r="AD24" s="94"/>
      <c r="AE24" s="94"/>
      <c r="AF24" s="94"/>
      <c r="AG24" s="94"/>
      <c r="AH24" s="94"/>
      <c r="AI24" s="94"/>
      <c r="AJ24" s="94"/>
      <c r="AK24" s="94"/>
      <c r="AL24" s="94"/>
      <c r="AM24" s="94"/>
      <c r="AN24" s="94"/>
      <c r="AO24" s="94"/>
      <c r="AP24" s="94"/>
      <c r="AQ24" s="94"/>
      <c r="AR24" s="94"/>
      <c r="AS24" s="94"/>
      <c r="AT24" s="94"/>
      <c r="AU24" s="94"/>
      <c r="AV24" s="94"/>
      <c r="AW24" s="94"/>
      <c r="AX24" s="94"/>
      <c r="AY24" s="94"/>
      <c r="AZ24" s="94"/>
      <c r="BA24" s="94"/>
      <c r="BB24" s="94"/>
      <c r="BC24" s="94"/>
      <c r="BD24" s="94"/>
      <c r="BE24" s="94"/>
      <c r="BF24" s="94"/>
      <c r="BG24" s="94"/>
      <c r="BH24" s="94"/>
      <c r="BI24" s="94"/>
    </row>
    <row r="25" spans="1:61" ht="16.5" x14ac:dyDescent="0.3">
      <c r="A25" s="101" t="s">
        <v>81</v>
      </c>
      <c r="B25" s="101">
        <v>22097</v>
      </c>
      <c r="C25" s="83" t="str">
        <f t="shared" si="3"/>
        <v>FV22097</v>
      </c>
      <c r="D25" s="84">
        <v>42490.999988425989</v>
      </c>
      <c r="E25" s="56"/>
      <c r="F25" s="91">
        <v>717100</v>
      </c>
      <c r="G25" s="86">
        <f>VLOOKUP(B25,'[1]EC DIC 31 2021'!$B$11:$Z$224,25,0)</f>
        <v>0</v>
      </c>
      <c r="H25" s="86">
        <f>VLOOKUP(B25,'[1]EC DIC 31 2021'!$B$11:$AA$224,26,0)</f>
        <v>0</v>
      </c>
      <c r="I25" s="86">
        <f t="shared" si="6"/>
        <v>717100</v>
      </c>
      <c r="J25" s="87">
        <f t="shared" si="2"/>
        <v>2071</v>
      </c>
      <c r="K25" s="103" t="str">
        <f>VLOOKUP(C25,'[2]ESTADO DE CADA FACTURA'!$G$3:$G$204,1,0)</f>
        <v>FV22097</v>
      </c>
      <c r="L25" s="104">
        <v>717100</v>
      </c>
      <c r="M25" s="105">
        <v>0</v>
      </c>
      <c r="N25" s="105">
        <f>VLOOKUP(C25,'[2]ESTADO DE CADA FACTURA'!$G$3:$AE$204,25,0)</f>
        <v>0</v>
      </c>
      <c r="O25" s="105">
        <f t="shared" si="0"/>
        <v>717100</v>
      </c>
      <c r="P25" s="56" t="s">
        <v>187</v>
      </c>
    </row>
    <row r="26" spans="1:61" ht="16.5" x14ac:dyDescent="0.3">
      <c r="A26" s="101" t="s">
        <v>81</v>
      </c>
      <c r="B26" s="101">
        <v>22096</v>
      </c>
      <c r="C26" s="83" t="str">
        <f t="shared" si="3"/>
        <v>FV22096</v>
      </c>
      <c r="D26" s="84">
        <v>42490.999988425989</v>
      </c>
      <c r="E26" s="56"/>
      <c r="F26" s="91">
        <v>598200</v>
      </c>
      <c r="G26" s="86">
        <f>VLOOKUP(B26,'[1]EC DIC 31 2021'!$B$11:$Z$224,25,0)</f>
        <v>0</v>
      </c>
      <c r="H26" s="86">
        <f>VLOOKUP(B26,'[1]EC DIC 31 2021'!$B$11:$AA$224,26,0)</f>
        <v>0</v>
      </c>
      <c r="I26" s="86">
        <f t="shared" si="6"/>
        <v>598200</v>
      </c>
      <c r="J26" s="87">
        <f t="shared" si="2"/>
        <v>2071</v>
      </c>
      <c r="K26" s="103"/>
      <c r="L26" s="104"/>
      <c r="M26" s="105"/>
      <c r="N26" s="105"/>
      <c r="O26" s="105"/>
      <c r="P26" s="56"/>
    </row>
    <row r="27" spans="1:61" ht="16.5" x14ac:dyDescent="0.3">
      <c r="A27" s="101" t="s">
        <v>81</v>
      </c>
      <c r="B27" s="101">
        <v>22144</v>
      </c>
      <c r="C27" s="83" t="str">
        <f t="shared" si="3"/>
        <v>FV22144</v>
      </c>
      <c r="D27" s="84">
        <v>42521.999988425989</v>
      </c>
      <c r="E27" s="56"/>
      <c r="F27" s="91">
        <v>1903400</v>
      </c>
      <c r="G27" s="86">
        <f>VLOOKUP(B27,'[1]EC DIC 31 2021'!$B$11:$Z$224,25,0)</f>
        <v>0</v>
      </c>
      <c r="H27" s="86">
        <f>VLOOKUP(B27,'[1]EC DIC 31 2021'!$B$11:$AA$224,26,0)</f>
        <v>0</v>
      </c>
      <c r="I27" s="86">
        <f t="shared" si="6"/>
        <v>1903400</v>
      </c>
      <c r="J27" s="87">
        <f t="shared" si="2"/>
        <v>2040</v>
      </c>
      <c r="K27" s="103"/>
      <c r="L27" s="104"/>
      <c r="M27" s="105"/>
      <c r="N27" s="105"/>
      <c r="O27" s="105"/>
      <c r="P27" s="56"/>
    </row>
    <row r="28" spans="1:61" ht="16.5" x14ac:dyDescent="0.3">
      <c r="A28" s="101" t="s">
        <v>81</v>
      </c>
      <c r="B28" s="101">
        <v>22143</v>
      </c>
      <c r="C28" s="83" t="str">
        <f t="shared" si="3"/>
        <v>FV22143</v>
      </c>
      <c r="D28" s="84">
        <v>42521.999988425989</v>
      </c>
      <c r="E28" s="56"/>
      <c r="F28" s="91">
        <v>487200</v>
      </c>
      <c r="G28" s="86">
        <f>VLOOKUP(B28,'[1]EC DIC 31 2021'!$B$11:$Z$224,25,0)</f>
        <v>0</v>
      </c>
      <c r="H28" s="86">
        <f>VLOOKUP(B28,'[1]EC DIC 31 2021'!$B$11:$AA$224,26,0)</f>
        <v>0</v>
      </c>
      <c r="I28" s="86">
        <f t="shared" si="6"/>
        <v>487200</v>
      </c>
      <c r="J28" s="87">
        <f t="shared" si="2"/>
        <v>2040</v>
      </c>
      <c r="K28" s="103"/>
      <c r="L28" s="104"/>
      <c r="M28" s="105"/>
      <c r="N28" s="105"/>
      <c r="O28" s="105"/>
      <c r="P28" s="56"/>
    </row>
    <row r="29" spans="1:61" ht="16.5" x14ac:dyDescent="0.3">
      <c r="A29" s="101" t="s">
        <v>81</v>
      </c>
      <c r="B29" s="101">
        <v>22234</v>
      </c>
      <c r="C29" s="83" t="str">
        <f t="shared" si="3"/>
        <v>FV22234</v>
      </c>
      <c r="D29" s="84">
        <v>42551.999988425989</v>
      </c>
      <c r="E29" s="56"/>
      <c r="F29" s="106">
        <v>2202600</v>
      </c>
      <c r="G29" s="86">
        <f>VLOOKUP(B29,'[1]EC DIC 31 2021'!$B$11:$Z$224,25,0)</f>
        <v>0</v>
      </c>
      <c r="H29" s="86">
        <f>VLOOKUP(B29,'[1]EC DIC 31 2021'!$B$11:$AA$224,26,0)</f>
        <v>0</v>
      </c>
      <c r="I29" s="86">
        <f t="shared" si="6"/>
        <v>2202600</v>
      </c>
      <c r="J29" s="87">
        <f t="shared" si="2"/>
        <v>2010</v>
      </c>
      <c r="K29" s="103"/>
      <c r="L29" s="104"/>
      <c r="M29" s="105"/>
      <c r="N29" s="105"/>
      <c r="O29" s="105"/>
      <c r="P29" s="56"/>
    </row>
    <row r="30" spans="1:61" ht="16.5" x14ac:dyDescent="0.3">
      <c r="A30" s="101" t="s">
        <v>81</v>
      </c>
      <c r="B30" s="83">
        <v>22301</v>
      </c>
      <c r="C30" s="83" t="str">
        <f t="shared" si="3"/>
        <v>FV22301</v>
      </c>
      <c r="D30" s="84">
        <v>42551.999988425989</v>
      </c>
      <c r="E30" s="56"/>
      <c r="F30" s="107">
        <v>305500</v>
      </c>
      <c r="G30" s="86">
        <f>VLOOKUP(B30,'[1]EC DIC 31 2021'!$B$11:$Z$224,25,0)</f>
        <v>0</v>
      </c>
      <c r="H30" s="86">
        <f>VLOOKUP(B30,'[1]EC DIC 31 2021'!$B$11:$AA$224,26,0)</f>
        <v>0</v>
      </c>
      <c r="I30" s="86">
        <f t="shared" si="6"/>
        <v>305500</v>
      </c>
      <c r="J30" s="87">
        <f t="shared" si="2"/>
        <v>2010</v>
      </c>
      <c r="K30" s="103"/>
      <c r="L30" s="104"/>
      <c r="M30" s="105"/>
      <c r="N30" s="105"/>
      <c r="O30" s="105"/>
      <c r="P30" s="56"/>
    </row>
    <row r="31" spans="1:61" ht="16.5" x14ac:dyDescent="0.3">
      <c r="A31" s="101" t="s">
        <v>81</v>
      </c>
      <c r="B31" s="101">
        <v>22321</v>
      </c>
      <c r="C31" s="83" t="str">
        <f t="shared" si="3"/>
        <v>FV22321</v>
      </c>
      <c r="D31" s="108">
        <v>42582.999988425989</v>
      </c>
      <c r="E31" s="109"/>
      <c r="F31" s="110">
        <v>1111300</v>
      </c>
      <c r="G31" s="111">
        <f>VLOOKUP(B31,'[1]EC DIC 31 2021'!$B$11:$Z$224,25,0)</f>
        <v>0</v>
      </c>
      <c r="H31" s="111">
        <f>VLOOKUP(B31,'[1]EC DIC 31 2021'!$B$11:$AA$224,26,0)</f>
        <v>0</v>
      </c>
      <c r="I31" s="111">
        <f t="shared" si="6"/>
        <v>1111300</v>
      </c>
      <c r="J31" s="112">
        <f t="shared" si="2"/>
        <v>1979</v>
      </c>
      <c r="K31" s="103"/>
      <c r="L31" s="104"/>
      <c r="M31" s="105"/>
      <c r="N31" s="105"/>
      <c r="O31" s="105"/>
      <c r="P31" s="56"/>
    </row>
    <row r="32" spans="1:61" ht="16.5" x14ac:dyDescent="0.3">
      <c r="A32" s="101" t="s">
        <v>81</v>
      </c>
      <c r="B32" s="101">
        <v>22322</v>
      </c>
      <c r="C32" s="83" t="str">
        <f t="shared" si="3"/>
        <v>FV22322</v>
      </c>
      <c r="D32" s="84">
        <v>42582.999988425989</v>
      </c>
      <c r="E32" s="56"/>
      <c r="F32" s="107">
        <v>64300</v>
      </c>
      <c r="G32" s="86">
        <f>VLOOKUP(B32,'[1]EC DIC 31 2021'!$B$11:$Z$224,25,0)</f>
        <v>64300</v>
      </c>
      <c r="H32" s="86">
        <f>VLOOKUP(B32,'[1]EC DIC 31 2021'!$B$11:$AA$224,26,0)</f>
        <v>0</v>
      </c>
      <c r="I32" s="86">
        <f t="shared" si="6"/>
        <v>0</v>
      </c>
      <c r="J32" s="87">
        <f t="shared" si="2"/>
        <v>1979</v>
      </c>
      <c r="K32" s="103"/>
      <c r="L32" s="104"/>
      <c r="M32" s="105"/>
      <c r="N32" s="105"/>
      <c r="O32" s="105"/>
      <c r="P32" s="56"/>
    </row>
    <row r="33" spans="1:16" ht="16.5" x14ac:dyDescent="0.3">
      <c r="A33" s="101" t="s">
        <v>81</v>
      </c>
      <c r="B33" s="101">
        <v>22436</v>
      </c>
      <c r="C33" s="83" t="str">
        <f t="shared" si="3"/>
        <v>FV22436</v>
      </c>
      <c r="D33" s="84">
        <v>42613.999988425989</v>
      </c>
      <c r="E33" s="56"/>
      <c r="F33" s="91">
        <v>1233200</v>
      </c>
      <c r="G33" s="86">
        <f>VLOOKUP(B33,'[1]EC DIC 31 2021'!$B$11:$Z$224,25,0)</f>
        <v>0</v>
      </c>
      <c r="H33" s="86">
        <f>VLOOKUP(B33,'[1]EC DIC 31 2021'!$B$11:$AA$224,26,0)</f>
        <v>0</v>
      </c>
      <c r="I33" s="86">
        <f t="shared" si="6"/>
        <v>1233200</v>
      </c>
      <c r="J33" s="87">
        <f t="shared" si="2"/>
        <v>1948</v>
      </c>
      <c r="K33" s="103"/>
      <c r="L33" s="104"/>
      <c r="M33" s="105"/>
      <c r="N33" s="105"/>
      <c r="O33" s="105"/>
      <c r="P33" s="56"/>
    </row>
    <row r="34" spans="1:16" ht="16.5" x14ac:dyDescent="0.3">
      <c r="A34" s="101" t="s">
        <v>81</v>
      </c>
      <c r="B34" s="101">
        <v>22430</v>
      </c>
      <c r="C34" s="83" t="str">
        <f t="shared" si="3"/>
        <v>FV22430</v>
      </c>
      <c r="D34" s="84">
        <v>42613.999988425989</v>
      </c>
      <c r="E34" s="56"/>
      <c r="F34" s="107">
        <v>46400</v>
      </c>
      <c r="G34" s="86">
        <f>VLOOKUP(B34,'[1]EC DIC 31 2021'!$B$11:$Z$224,25,0)</f>
        <v>0</v>
      </c>
      <c r="H34" s="86">
        <f>VLOOKUP(B34,'[1]EC DIC 31 2021'!$B$11:$AA$224,26,0)</f>
        <v>0</v>
      </c>
      <c r="I34" s="86">
        <f t="shared" si="6"/>
        <v>46400</v>
      </c>
      <c r="J34" s="87">
        <f t="shared" si="2"/>
        <v>1948</v>
      </c>
      <c r="K34" s="103"/>
      <c r="L34" s="104"/>
      <c r="M34" s="105"/>
      <c r="N34" s="105"/>
      <c r="O34" s="105"/>
      <c r="P34" s="56"/>
    </row>
    <row r="35" spans="1:16" ht="16.5" x14ac:dyDescent="0.3">
      <c r="A35" s="101" t="s">
        <v>81</v>
      </c>
      <c r="B35" s="101">
        <v>22475</v>
      </c>
      <c r="C35" s="83" t="str">
        <f t="shared" si="3"/>
        <v>FV22475</v>
      </c>
      <c r="D35" s="84">
        <v>42643.999988425989</v>
      </c>
      <c r="E35" s="56"/>
      <c r="F35" s="91">
        <v>1323800</v>
      </c>
      <c r="G35" s="86">
        <f>VLOOKUP(B35,'[1]EC DIC 31 2021'!$B$11:$Z$224,25,0)</f>
        <v>0</v>
      </c>
      <c r="H35" s="86">
        <f>VLOOKUP(B35,'[1]EC DIC 31 2021'!$B$11:$AA$224,26,0)</f>
        <v>0</v>
      </c>
      <c r="I35" s="86">
        <f t="shared" si="6"/>
        <v>1323800</v>
      </c>
      <c r="J35" s="87">
        <f t="shared" si="2"/>
        <v>1918</v>
      </c>
      <c r="K35" s="103"/>
      <c r="L35" s="104"/>
      <c r="M35" s="105"/>
      <c r="N35" s="105"/>
      <c r="O35" s="105"/>
      <c r="P35" s="56"/>
    </row>
    <row r="36" spans="1:16" ht="16.5" x14ac:dyDescent="0.3">
      <c r="A36" s="101" t="s">
        <v>81</v>
      </c>
      <c r="B36" s="101">
        <v>22473</v>
      </c>
      <c r="C36" s="83" t="str">
        <f t="shared" si="3"/>
        <v>FV22473</v>
      </c>
      <c r="D36" s="84">
        <v>42643.999988425989</v>
      </c>
      <c r="E36" s="56"/>
      <c r="F36" s="91">
        <v>2352600</v>
      </c>
      <c r="G36" s="86">
        <f>VLOOKUP(B36,'[1]EC DIC 31 2021'!$B$11:$Z$224,25,0)</f>
        <v>0</v>
      </c>
      <c r="H36" s="86">
        <f>VLOOKUP(B36,'[1]EC DIC 31 2021'!$B$11:$AA$224,26,0)</f>
        <v>0</v>
      </c>
      <c r="I36" s="86">
        <f t="shared" si="6"/>
        <v>2352600</v>
      </c>
      <c r="J36" s="87">
        <f t="shared" si="2"/>
        <v>1918</v>
      </c>
      <c r="K36" s="103"/>
      <c r="L36" s="104"/>
      <c r="M36" s="105"/>
      <c r="N36" s="105"/>
      <c r="O36" s="105"/>
      <c r="P36" s="56"/>
    </row>
    <row r="37" spans="1:16" ht="16.5" x14ac:dyDescent="0.3">
      <c r="A37" s="101" t="s">
        <v>81</v>
      </c>
      <c r="B37" s="101">
        <v>22576</v>
      </c>
      <c r="C37" s="83" t="str">
        <f t="shared" si="3"/>
        <v>FV22576</v>
      </c>
      <c r="D37" s="84">
        <v>42674.999988425989</v>
      </c>
      <c r="E37" s="56"/>
      <c r="F37" s="91">
        <v>925600</v>
      </c>
      <c r="G37" s="86">
        <f>VLOOKUP(B37,'[1]EC DIC 31 2021'!$B$11:$Z$224,25,0)</f>
        <v>0</v>
      </c>
      <c r="H37" s="86">
        <f>VLOOKUP(B37,'[1]EC DIC 31 2021'!$B$11:$AA$224,26,0)</f>
        <v>0</v>
      </c>
      <c r="I37" s="86">
        <f t="shared" si="6"/>
        <v>925600</v>
      </c>
      <c r="J37" s="87">
        <f t="shared" si="2"/>
        <v>1887</v>
      </c>
      <c r="K37" s="103"/>
      <c r="L37" s="104"/>
      <c r="M37" s="105"/>
      <c r="N37" s="105"/>
      <c r="O37" s="105"/>
      <c r="P37" s="56"/>
    </row>
    <row r="38" spans="1:16" ht="16.5" x14ac:dyDescent="0.3">
      <c r="A38" s="101" t="s">
        <v>81</v>
      </c>
      <c r="B38" s="101">
        <v>22667</v>
      </c>
      <c r="C38" s="83" t="str">
        <f t="shared" si="3"/>
        <v>FV22667</v>
      </c>
      <c r="D38" s="84">
        <v>42704.999988425989</v>
      </c>
      <c r="E38" s="56"/>
      <c r="F38" s="91">
        <v>294800</v>
      </c>
      <c r="G38" s="86">
        <f>VLOOKUP(B38,'[1]EC DIC 31 2021'!$B$11:$Z$224,25,0)</f>
        <v>0</v>
      </c>
      <c r="H38" s="86">
        <f>VLOOKUP(B38,'[1]EC DIC 31 2021'!$B$11:$AA$224,26,0)</f>
        <v>0</v>
      </c>
      <c r="I38" s="86">
        <f t="shared" si="6"/>
        <v>294800</v>
      </c>
      <c r="J38" s="87">
        <f t="shared" si="2"/>
        <v>1857</v>
      </c>
      <c r="K38" s="103"/>
      <c r="L38" s="104"/>
      <c r="M38" s="105"/>
      <c r="N38" s="105"/>
      <c r="O38" s="105"/>
      <c r="P38" s="56"/>
    </row>
    <row r="39" spans="1:16" ht="16.5" x14ac:dyDescent="0.3">
      <c r="A39" s="83" t="s">
        <v>81</v>
      </c>
      <c r="B39" s="83">
        <v>22666</v>
      </c>
      <c r="C39" s="83" t="str">
        <f t="shared" si="3"/>
        <v>FV22666</v>
      </c>
      <c r="D39" s="84">
        <v>42488</v>
      </c>
      <c r="E39" s="56"/>
      <c r="F39" s="91">
        <v>22666</v>
      </c>
      <c r="G39" s="86">
        <f>VLOOKUP(B39,'[1]EC DIC 31 2021'!$B$11:$Z$224,25,0)</f>
        <v>0</v>
      </c>
      <c r="H39" s="86">
        <f>VLOOKUP(B39,'[1]EC DIC 31 2021'!$B$11:$AA$224,26,0)</f>
        <v>0</v>
      </c>
      <c r="I39" s="86">
        <f t="shared" si="6"/>
        <v>22666</v>
      </c>
      <c r="J39" s="87">
        <f t="shared" si="2"/>
        <v>2073</v>
      </c>
      <c r="K39" s="103"/>
      <c r="L39" s="104"/>
      <c r="M39" s="105"/>
      <c r="N39" s="105"/>
      <c r="O39" s="105"/>
      <c r="P39" s="56"/>
    </row>
    <row r="40" spans="1:16" ht="16.5" x14ac:dyDescent="0.3">
      <c r="A40" s="101" t="s">
        <v>81</v>
      </c>
      <c r="B40" s="101">
        <v>22771</v>
      </c>
      <c r="C40" s="83" t="str">
        <f t="shared" si="3"/>
        <v>FV22771</v>
      </c>
      <c r="D40" s="84">
        <v>42733.999988425989</v>
      </c>
      <c r="E40" s="56"/>
      <c r="F40" s="91">
        <v>1556000</v>
      </c>
      <c r="G40" s="86">
        <f>VLOOKUP(B40,'[1]EC DIC 31 2021'!$B$11:$Z$224,25,0)</f>
        <v>0</v>
      </c>
      <c r="H40" s="86">
        <f>VLOOKUP(B40,'[1]EC DIC 31 2021'!$B$11:$AA$224,26,0)</f>
        <v>0</v>
      </c>
      <c r="I40" s="86">
        <f t="shared" si="6"/>
        <v>1556000</v>
      </c>
      <c r="J40" s="87">
        <f t="shared" si="2"/>
        <v>1828</v>
      </c>
      <c r="K40" s="103"/>
      <c r="L40" s="104"/>
      <c r="M40" s="105"/>
      <c r="N40" s="105"/>
      <c r="O40" s="105"/>
      <c r="P40" s="56"/>
    </row>
    <row r="41" spans="1:16" ht="16.5" x14ac:dyDescent="0.3">
      <c r="A41" s="83" t="s">
        <v>81</v>
      </c>
      <c r="B41" s="83">
        <v>22770</v>
      </c>
      <c r="C41" s="83" t="str">
        <f t="shared" si="3"/>
        <v>FV22770</v>
      </c>
      <c r="D41" s="84">
        <v>42733.999988425989</v>
      </c>
      <c r="E41" s="56"/>
      <c r="F41" s="91">
        <v>2352600</v>
      </c>
      <c r="G41" s="86">
        <f>VLOOKUP(B41,'[1]EC DIC 31 2021'!$B$11:$Z$224,25,0)</f>
        <v>0</v>
      </c>
      <c r="H41" s="86">
        <f>VLOOKUP(B41,'[1]EC DIC 31 2021'!$B$11:$AA$224,26,0)</f>
        <v>0</v>
      </c>
      <c r="I41" s="86">
        <f t="shared" si="6"/>
        <v>2352600</v>
      </c>
      <c r="J41" s="87">
        <f t="shared" si="2"/>
        <v>1828</v>
      </c>
      <c r="K41" s="103"/>
      <c r="L41" s="104"/>
      <c r="M41" s="105"/>
      <c r="N41" s="105"/>
      <c r="O41" s="105"/>
      <c r="P41" s="56"/>
    </row>
    <row r="42" spans="1:16" ht="16.5" x14ac:dyDescent="0.3">
      <c r="A42" s="101" t="s">
        <v>81</v>
      </c>
      <c r="B42" s="101">
        <v>22867</v>
      </c>
      <c r="C42" s="83" t="str">
        <f t="shared" si="3"/>
        <v>FV22867</v>
      </c>
      <c r="D42" s="84">
        <v>42766.999988425989</v>
      </c>
      <c r="E42" s="56"/>
      <c r="F42" s="91">
        <v>2817300</v>
      </c>
      <c r="G42" s="86">
        <f>VLOOKUP(B42,'[1]EC DIC 31 2021'!$B$11:$Z$224,25,0)</f>
        <v>0</v>
      </c>
      <c r="H42" s="86">
        <f>VLOOKUP(B42,'[1]EC DIC 31 2021'!$B$11:$AA$224,26,0)</f>
        <v>0</v>
      </c>
      <c r="I42" s="86">
        <f t="shared" si="6"/>
        <v>2817300</v>
      </c>
      <c r="J42" s="87">
        <f t="shared" si="2"/>
        <v>1795</v>
      </c>
      <c r="K42" s="103"/>
      <c r="L42" s="104"/>
      <c r="M42" s="105"/>
      <c r="N42" s="105"/>
      <c r="O42" s="105"/>
      <c r="P42" s="56"/>
    </row>
    <row r="43" spans="1:16" ht="16.5" x14ac:dyDescent="0.3">
      <c r="A43" s="101" t="s">
        <v>81</v>
      </c>
      <c r="B43" s="101">
        <v>22961</v>
      </c>
      <c r="C43" s="83" t="str">
        <f t="shared" si="3"/>
        <v>FV22961</v>
      </c>
      <c r="D43" s="84">
        <v>42794.999988425989</v>
      </c>
      <c r="E43" s="56"/>
      <c r="F43" s="91">
        <v>591000</v>
      </c>
      <c r="G43" s="86">
        <f>VLOOKUP(B43,'[1]EC DIC 31 2021'!$B$11:$Z$224,25,0)</f>
        <v>0</v>
      </c>
      <c r="H43" s="86">
        <f>VLOOKUP(B43,'[1]EC DIC 31 2021'!$B$11:$AA$224,26,0)</f>
        <v>0</v>
      </c>
      <c r="I43" s="86">
        <f t="shared" si="6"/>
        <v>591000</v>
      </c>
      <c r="J43" s="87">
        <f t="shared" si="2"/>
        <v>1767</v>
      </c>
      <c r="K43" s="103"/>
      <c r="L43" s="104"/>
      <c r="M43" s="105"/>
      <c r="N43" s="105"/>
      <c r="O43" s="105"/>
      <c r="P43" s="56"/>
    </row>
    <row r="44" spans="1:16" ht="16.5" x14ac:dyDescent="0.3">
      <c r="A44" s="101" t="s">
        <v>81</v>
      </c>
      <c r="B44" s="101">
        <v>23043</v>
      </c>
      <c r="C44" s="83" t="str">
        <f t="shared" si="3"/>
        <v>FV23043</v>
      </c>
      <c r="D44" s="84">
        <v>42825.999988425989</v>
      </c>
      <c r="E44" s="56"/>
      <c r="F44" s="91">
        <v>2686300</v>
      </c>
      <c r="G44" s="86">
        <f>VLOOKUP(B44,'[1]EC DIC 31 2021'!$B$11:$Z$224,25,0)</f>
        <v>0</v>
      </c>
      <c r="H44" s="86">
        <f>VLOOKUP(B44,'[1]EC DIC 31 2021'!$B$11:$AA$224,26,0)</f>
        <v>0</v>
      </c>
      <c r="I44" s="86">
        <f t="shared" si="6"/>
        <v>2686300</v>
      </c>
      <c r="J44" s="87">
        <f t="shared" si="2"/>
        <v>1736</v>
      </c>
      <c r="K44" s="103"/>
      <c r="L44" s="104"/>
      <c r="M44" s="105"/>
      <c r="N44" s="105"/>
      <c r="O44" s="105"/>
      <c r="P44" s="56"/>
    </row>
    <row r="45" spans="1:16" ht="16.5" x14ac:dyDescent="0.3">
      <c r="A45" s="101" t="s">
        <v>81</v>
      </c>
      <c r="B45" s="101">
        <v>23132</v>
      </c>
      <c r="C45" s="83" t="str">
        <f t="shared" si="3"/>
        <v>FV23132</v>
      </c>
      <c r="D45" s="84">
        <v>42855.999988425989</v>
      </c>
      <c r="E45" s="56"/>
      <c r="F45" s="91">
        <v>2521800</v>
      </c>
      <c r="G45" s="86">
        <f>VLOOKUP(B45,'[1]EC DIC 31 2021'!$B$11:$Z$224,25,0)</f>
        <v>0</v>
      </c>
      <c r="H45" s="86">
        <f>VLOOKUP(B45,'[1]EC DIC 31 2021'!$B$11:$AA$224,26,0)</f>
        <v>0</v>
      </c>
      <c r="I45" s="86">
        <f t="shared" si="6"/>
        <v>2521800</v>
      </c>
      <c r="J45" s="87">
        <f t="shared" si="2"/>
        <v>1706</v>
      </c>
      <c r="K45" s="103" t="str">
        <f>VLOOKUP(C45,'[2]ESTADO DE CADA FACTURA'!$G$3:$G$204,1,0)</f>
        <v>FV23132</v>
      </c>
      <c r="L45" s="104">
        <v>2521800</v>
      </c>
      <c r="M45" s="105">
        <v>0</v>
      </c>
      <c r="N45" s="105">
        <f>VLOOKUP(C45,'[2]ESTADO DE CADA FACTURA'!$G$3:$AE$204,25,0)</f>
        <v>0</v>
      </c>
      <c r="O45" s="105">
        <f t="shared" si="0"/>
        <v>2521800</v>
      </c>
      <c r="P45" s="56" t="s">
        <v>187</v>
      </c>
    </row>
    <row r="46" spans="1:16" ht="16.5" x14ac:dyDescent="0.3">
      <c r="A46" s="101" t="s">
        <v>81</v>
      </c>
      <c r="B46" s="101">
        <v>23213</v>
      </c>
      <c r="C46" s="83" t="str">
        <f t="shared" si="3"/>
        <v>FV23213</v>
      </c>
      <c r="D46" s="84">
        <v>42886.999988425989</v>
      </c>
      <c r="E46" s="56"/>
      <c r="F46" s="107">
        <v>1692100</v>
      </c>
      <c r="G46" s="86">
        <f>VLOOKUP(B46,'[1]EC DIC 31 2021'!$B$11:$Z$224,25,0)</f>
        <v>0</v>
      </c>
      <c r="H46" s="86">
        <f>VLOOKUP(B46,'[1]EC DIC 31 2021'!$B$11:$AA$224,26,0)</f>
        <v>0</v>
      </c>
      <c r="I46" s="86">
        <f t="shared" si="6"/>
        <v>1692100</v>
      </c>
      <c r="J46" s="87">
        <f t="shared" si="2"/>
        <v>1675</v>
      </c>
      <c r="K46" s="103"/>
      <c r="L46" s="104"/>
      <c r="M46" s="105"/>
      <c r="N46" s="105"/>
      <c r="O46" s="105"/>
      <c r="P46" s="56"/>
    </row>
    <row r="47" spans="1:16" ht="16.5" x14ac:dyDescent="0.3">
      <c r="A47" s="101" t="s">
        <v>81</v>
      </c>
      <c r="B47" s="101">
        <v>23317</v>
      </c>
      <c r="C47" s="83" t="str">
        <f t="shared" si="3"/>
        <v>FV23317</v>
      </c>
      <c r="D47" s="84">
        <v>42916.999988425989</v>
      </c>
      <c r="E47" s="56"/>
      <c r="F47" s="91">
        <v>1365400</v>
      </c>
      <c r="G47" s="86">
        <f>VLOOKUP(B47,'[1]EC DIC 31 2021'!$B$11:$Z$224,25,0)</f>
        <v>0</v>
      </c>
      <c r="H47" s="86">
        <f>VLOOKUP(B47,'[1]EC DIC 31 2021'!$B$11:$AA$224,26,0)</f>
        <v>0</v>
      </c>
      <c r="I47" s="86">
        <f t="shared" si="6"/>
        <v>1365400</v>
      </c>
      <c r="J47" s="87">
        <f t="shared" si="2"/>
        <v>1645</v>
      </c>
      <c r="K47" s="103"/>
      <c r="L47" s="104"/>
      <c r="M47" s="105"/>
      <c r="N47" s="105"/>
      <c r="O47" s="105"/>
      <c r="P47" s="56"/>
    </row>
    <row r="48" spans="1:16" ht="16.5" x14ac:dyDescent="0.3">
      <c r="A48" s="101" t="s">
        <v>81</v>
      </c>
      <c r="B48" s="101">
        <v>23485</v>
      </c>
      <c r="C48" s="83" t="str">
        <f t="shared" si="3"/>
        <v>FV23485</v>
      </c>
      <c r="D48" s="84">
        <v>42978.999988425989</v>
      </c>
      <c r="E48" s="56"/>
      <c r="F48" s="91">
        <v>2667800</v>
      </c>
      <c r="G48" s="86">
        <f>VLOOKUP(B48,'[1]EC DIC 31 2021'!$B$11:$Z$224,25,0)</f>
        <v>0</v>
      </c>
      <c r="H48" s="86">
        <f>VLOOKUP(B48,'[1]EC DIC 31 2021'!$B$11:$AA$224,26,0)</f>
        <v>0</v>
      </c>
      <c r="I48" s="86">
        <f t="shared" si="6"/>
        <v>2667800</v>
      </c>
      <c r="J48" s="87">
        <f t="shared" si="2"/>
        <v>1583</v>
      </c>
      <c r="K48" s="103"/>
      <c r="L48" s="104"/>
      <c r="M48" s="105"/>
      <c r="N48" s="105"/>
      <c r="O48" s="105"/>
      <c r="P48" s="56"/>
    </row>
    <row r="49" spans="1:61" ht="16.5" x14ac:dyDescent="0.3">
      <c r="A49" s="83" t="s">
        <v>81</v>
      </c>
      <c r="B49" s="83">
        <v>201804</v>
      </c>
      <c r="C49" s="83" t="str">
        <f t="shared" si="1"/>
        <v>FV201804</v>
      </c>
      <c r="D49" s="84">
        <v>43219</v>
      </c>
      <c r="E49" s="56"/>
      <c r="F49" s="85">
        <v>237460</v>
      </c>
      <c r="G49" s="86">
        <f>VLOOKUP(B49,'[1]EC DIC 31 2021'!$B$11:$Z$224,25,0)</f>
        <v>0</v>
      </c>
      <c r="H49" s="86">
        <f>VLOOKUP(B49,'[1]EC DIC 31 2021'!$B$11:$AA$224,26,0)</f>
        <v>0</v>
      </c>
      <c r="I49" s="86">
        <f t="shared" si="6"/>
        <v>237460</v>
      </c>
      <c r="J49" s="87">
        <f t="shared" si="2"/>
        <v>1342</v>
      </c>
      <c r="K49" s="103" t="str">
        <f>VLOOKUP(C49,'[2]ESTADO DE CADA FACTURA'!$G$3:$G$204,1,0)</f>
        <v>FV201804</v>
      </c>
      <c r="L49" s="104">
        <v>237460</v>
      </c>
      <c r="M49" s="105">
        <v>0</v>
      </c>
      <c r="N49" s="105">
        <f>VLOOKUP(C49,'[2]ESTADO DE CADA FACTURA'!$G$3:$AE$204,25,0)</f>
        <v>0</v>
      </c>
      <c r="O49" s="105">
        <f t="shared" si="0"/>
        <v>237460</v>
      </c>
      <c r="P49" s="56" t="s">
        <v>187</v>
      </c>
    </row>
    <row r="50" spans="1:61" ht="16.5" x14ac:dyDescent="0.3">
      <c r="A50" s="83" t="s">
        <v>81</v>
      </c>
      <c r="B50" s="83">
        <v>201805</v>
      </c>
      <c r="C50" s="83" t="str">
        <f t="shared" si="1"/>
        <v>FV201805</v>
      </c>
      <c r="D50" s="84">
        <v>43249</v>
      </c>
      <c r="E50" s="56"/>
      <c r="F50" s="85">
        <v>824100</v>
      </c>
      <c r="G50" s="86">
        <f>VLOOKUP(B50,'[1]EC DIC 31 2021'!$B$11:$Z$224,25,0)</f>
        <v>0</v>
      </c>
      <c r="H50" s="86">
        <f>VLOOKUP(B50,'[1]EC DIC 31 2021'!$B$11:$AA$224,26,0)</f>
        <v>0</v>
      </c>
      <c r="I50" s="86">
        <f t="shared" si="6"/>
        <v>824100</v>
      </c>
      <c r="J50" s="87">
        <f t="shared" si="2"/>
        <v>1312</v>
      </c>
      <c r="K50" s="103" t="str">
        <f>VLOOKUP(C50,'[2]ESTADO DE CADA FACTURA'!$G$3:$G$204,1,0)</f>
        <v>FV201805</v>
      </c>
      <c r="L50" s="104">
        <v>824100</v>
      </c>
      <c r="M50" s="105">
        <v>0</v>
      </c>
      <c r="N50" s="105">
        <f>VLOOKUP(C50,'[2]ESTADO DE CADA FACTURA'!$G$3:$AE$204,25,0)</f>
        <v>0</v>
      </c>
      <c r="O50" s="105">
        <f t="shared" si="0"/>
        <v>824100</v>
      </c>
      <c r="P50" s="56" t="s">
        <v>187</v>
      </c>
    </row>
    <row r="51" spans="1:61" ht="16.5" x14ac:dyDescent="0.3">
      <c r="A51" s="83" t="s">
        <v>81</v>
      </c>
      <c r="B51" s="83">
        <v>201806</v>
      </c>
      <c r="C51" s="83" t="str">
        <f t="shared" si="1"/>
        <v>FV201806</v>
      </c>
      <c r="D51" s="84">
        <v>43280</v>
      </c>
      <c r="E51" s="56"/>
      <c r="F51" s="85">
        <v>2275960</v>
      </c>
      <c r="G51" s="86">
        <f>VLOOKUP(B51,'[1]EC DIC 31 2021'!$B$11:$Z$224,25,0)</f>
        <v>0</v>
      </c>
      <c r="H51" s="86">
        <f>VLOOKUP(B51,'[1]EC DIC 31 2021'!$B$11:$AA$224,26,0)</f>
        <v>0</v>
      </c>
      <c r="I51" s="86">
        <f t="shared" si="6"/>
        <v>2275960</v>
      </c>
      <c r="J51" s="87">
        <f t="shared" si="2"/>
        <v>1281</v>
      </c>
      <c r="K51" s="103" t="str">
        <f>VLOOKUP(C51,'[2]ESTADO DE CADA FACTURA'!$G$3:$G$204,1,0)</f>
        <v>FV201806</v>
      </c>
      <c r="L51" s="104">
        <v>2275960</v>
      </c>
      <c r="M51" s="105">
        <v>0</v>
      </c>
      <c r="N51" s="105">
        <f>VLOOKUP(C51,'[2]ESTADO DE CADA FACTURA'!$G$3:$AE$204,25,0)</f>
        <v>0</v>
      </c>
      <c r="O51" s="105">
        <f t="shared" si="0"/>
        <v>2275960</v>
      </c>
      <c r="P51" s="56" t="s">
        <v>187</v>
      </c>
    </row>
    <row r="52" spans="1:61" ht="16.5" x14ac:dyDescent="0.3">
      <c r="A52" s="83" t="s">
        <v>81</v>
      </c>
      <c r="B52" s="83">
        <v>201807</v>
      </c>
      <c r="C52" s="83" t="str">
        <f t="shared" si="1"/>
        <v>FV201807</v>
      </c>
      <c r="D52" s="84">
        <v>43311</v>
      </c>
      <c r="E52" s="56"/>
      <c r="F52" s="85">
        <v>3138020</v>
      </c>
      <c r="G52" s="86">
        <f>VLOOKUP(B52,'[1]EC DIC 31 2021'!$B$11:$Z$224,25,0)</f>
        <v>0</v>
      </c>
      <c r="H52" s="86">
        <f>VLOOKUP(B52,'[1]EC DIC 31 2021'!$B$11:$AA$224,26,0)</f>
        <v>0</v>
      </c>
      <c r="I52" s="86">
        <f t="shared" si="6"/>
        <v>3138020</v>
      </c>
      <c r="J52" s="87">
        <f t="shared" si="2"/>
        <v>1250</v>
      </c>
      <c r="K52" s="103" t="str">
        <f>VLOOKUP(C52,'[2]ESTADO DE CADA FACTURA'!$G$3:$G$204,1,0)</f>
        <v>FV201807</v>
      </c>
      <c r="L52" s="104">
        <v>3138020</v>
      </c>
      <c r="M52" s="105">
        <v>0</v>
      </c>
      <c r="N52" s="105">
        <f>VLOOKUP(C52,'[2]ESTADO DE CADA FACTURA'!$G$3:$AE$204,25,0)</f>
        <v>0</v>
      </c>
      <c r="O52" s="105">
        <f t="shared" si="0"/>
        <v>3138020</v>
      </c>
      <c r="P52" s="56" t="s">
        <v>187</v>
      </c>
    </row>
    <row r="53" spans="1:61" ht="16.5" x14ac:dyDescent="0.3">
      <c r="A53" s="83" t="s">
        <v>81</v>
      </c>
      <c r="B53" s="83">
        <v>201808</v>
      </c>
      <c r="C53" s="83" t="str">
        <f t="shared" si="1"/>
        <v>FV201808</v>
      </c>
      <c r="D53" s="84">
        <v>43342</v>
      </c>
      <c r="E53" s="56"/>
      <c r="F53" s="85">
        <v>1298983</v>
      </c>
      <c r="G53" s="86">
        <f>VLOOKUP(B53,'[1]EC DIC 31 2021'!$B$11:$Z$224,25,0)</f>
        <v>0</v>
      </c>
      <c r="H53" s="86">
        <f>VLOOKUP(B53,'[1]EC DIC 31 2021'!$B$11:$AA$224,26,0)</f>
        <v>0</v>
      </c>
      <c r="I53" s="86">
        <f t="shared" si="6"/>
        <v>1298983</v>
      </c>
      <c r="J53" s="87">
        <f t="shared" si="2"/>
        <v>1219</v>
      </c>
      <c r="K53" s="103" t="str">
        <f>VLOOKUP(C53,'[2]ESTADO DE CADA FACTURA'!$G$3:$G$204,1,0)</f>
        <v>FV201808</v>
      </c>
      <c r="L53" s="104">
        <v>1298983</v>
      </c>
      <c r="M53" s="105">
        <v>0</v>
      </c>
      <c r="N53" s="105">
        <f>VLOOKUP(C53,'[2]ESTADO DE CADA FACTURA'!$G$3:$AE$204,25,0)</f>
        <v>0</v>
      </c>
      <c r="O53" s="105">
        <f t="shared" si="0"/>
        <v>1298983</v>
      </c>
      <c r="P53" s="56" t="s">
        <v>187</v>
      </c>
    </row>
    <row r="54" spans="1:61" ht="16.5" x14ac:dyDescent="0.3">
      <c r="A54" s="83" t="s">
        <v>81</v>
      </c>
      <c r="B54" s="83">
        <v>201809</v>
      </c>
      <c r="C54" s="83" t="str">
        <f t="shared" si="1"/>
        <v>FV201809</v>
      </c>
      <c r="D54" s="84">
        <v>43372</v>
      </c>
      <c r="E54" s="56"/>
      <c r="F54" s="85">
        <v>3464700</v>
      </c>
      <c r="G54" s="86">
        <f>VLOOKUP(B54,'[1]EC DIC 31 2021'!$B$11:$Z$224,25,0)</f>
        <v>0</v>
      </c>
      <c r="H54" s="86">
        <f>VLOOKUP(B54,'[1]EC DIC 31 2021'!$B$11:$AA$224,26,0)</f>
        <v>0</v>
      </c>
      <c r="I54" s="86">
        <f t="shared" si="6"/>
        <v>3464700</v>
      </c>
      <c r="J54" s="87">
        <f t="shared" si="2"/>
        <v>1189</v>
      </c>
      <c r="K54" s="103" t="str">
        <f>VLOOKUP(C54,'[2]ESTADO DE CADA FACTURA'!$G$3:$G$204,1,0)</f>
        <v>FV201809</v>
      </c>
      <c r="L54" s="104">
        <v>3464700</v>
      </c>
      <c r="M54" s="105">
        <v>0</v>
      </c>
      <c r="N54" s="105">
        <f>VLOOKUP(C54,'[2]ESTADO DE CADA FACTURA'!$G$3:$AE$204,25,0)</f>
        <v>0</v>
      </c>
      <c r="O54" s="105">
        <f t="shared" si="0"/>
        <v>3464700</v>
      </c>
      <c r="P54" s="56" t="s">
        <v>187</v>
      </c>
    </row>
    <row r="55" spans="1:61" ht="16.5" x14ac:dyDescent="0.3">
      <c r="A55" s="83" t="s">
        <v>81</v>
      </c>
      <c r="B55" s="83">
        <v>201810</v>
      </c>
      <c r="C55" s="83" t="str">
        <f t="shared" si="1"/>
        <v>FV201810</v>
      </c>
      <c r="D55" s="84">
        <v>43403</v>
      </c>
      <c r="E55" s="56"/>
      <c r="F55" s="85">
        <v>847717</v>
      </c>
      <c r="G55" s="86">
        <f>VLOOKUP(B55,'[1]EC DIC 31 2021'!$B$11:$Z$224,25,0)</f>
        <v>0</v>
      </c>
      <c r="H55" s="86">
        <f>VLOOKUP(B55,'[1]EC DIC 31 2021'!$B$11:$AA$224,26,0)</f>
        <v>0</v>
      </c>
      <c r="I55" s="86">
        <f t="shared" si="6"/>
        <v>847717</v>
      </c>
      <c r="J55" s="87">
        <f t="shared" si="2"/>
        <v>1158</v>
      </c>
      <c r="K55" s="103" t="str">
        <f>VLOOKUP(C55,'[2]ESTADO DE CADA FACTURA'!$G$3:$G$204,1,0)</f>
        <v>FV201810</v>
      </c>
      <c r="L55" s="104">
        <v>847717</v>
      </c>
      <c r="M55" s="105">
        <v>0</v>
      </c>
      <c r="N55" s="105">
        <f>VLOOKUP(C55,'[2]ESTADO DE CADA FACTURA'!$G$3:$AE$204,25,0)</f>
        <v>0</v>
      </c>
      <c r="O55" s="105">
        <f t="shared" si="0"/>
        <v>847717</v>
      </c>
      <c r="P55" s="56" t="s">
        <v>187</v>
      </c>
    </row>
    <row r="56" spans="1:61" s="116" customFormat="1" ht="16.5" x14ac:dyDescent="0.3">
      <c r="A56" s="103" t="s">
        <v>81</v>
      </c>
      <c r="B56" s="83">
        <v>116730</v>
      </c>
      <c r="C56" s="83" t="str">
        <f t="shared" si="1"/>
        <v>FV116730</v>
      </c>
      <c r="D56" s="84">
        <v>43433</v>
      </c>
      <c r="E56" s="56"/>
      <c r="F56" s="85">
        <v>871505</v>
      </c>
      <c r="G56" s="86">
        <f>VLOOKUP(B56,'[1]EC DIC 31 2021'!$B$11:$Z$224,25,0)</f>
        <v>0</v>
      </c>
      <c r="H56" s="86">
        <f>VLOOKUP(B56,'[1]EC DIC 31 2021'!$B$11:$AA$224,26,0)</f>
        <v>0</v>
      </c>
      <c r="I56" s="86">
        <f t="shared" si="6"/>
        <v>871505</v>
      </c>
      <c r="J56" s="87">
        <f t="shared" si="2"/>
        <v>1128</v>
      </c>
      <c r="K56" s="113" t="str">
        <f>VLOOKUP(C56,'[2]ESTADO DE CADA FACTURA'!$G$3:$G$204,1,0)</f>
        <v>FV116730</v>
      </c>
      <c r="L56" s="114">
        <v>3240159</v>
      </c>
      <c r="M56" s="115">
        <v>0</v>
      </c>
      <c r="N56" s="115">
        <f>VLOOKUP(C56,'[2]ESTADO DE CADA FACTURA'!$G$3:$AE$204,25,0)</f>
        <v>0</v>
      </c>
      <c r="O56" s="115">
        <f t="shared" si="0"/>
        <v>3240159</v>
      </c>
      <c r="P56" s="116" t="s">
        <v>184</v>
      </c>
      <c r="R56" s="116" t="s">
        <v>188</v>
      </c>
      <c r="X56" s="94"/>
      <c r="Y56" s="94"/>
      <c r="Z56" s="94"/>
      <c r="AA56" s="94"/>
      <c r="AB56" s="94"/>
      <c r="AC56" s="94"/>
      <c r="AD56" s="94"/>
      <c r="AE56" s="94"/>
      <c r="AF56" s="94"/>
      <c r="AG56" s="94"/>
      <c r="AH56" s="94"/>
      <c r="AI56" s="94"/>
      <c r="AJ56" s="94"/>
      <c r="AK56" s="94"/>
      <c r="AL56" s="94"/>
      <c r="AM56" s="94"/>
      <c r="AN56" s="94"/>
      <c r="AO56" s="94"/>
      <c r="AP56" s="94"/>
      <c r="AQ56" s="94"/>
      <c r="AR56" s="94"/>
      <c r="AS56" s="94"/>
      <c r="AT56" s="94"/>
      <c r="AU56" s="94"/>
      <c r="AV56" s="94"/>
      <c r="AW56" s="94"/>
      <c r="AX56" s="94"/>
      <c r="AY56" s="94"/>
      <c r="AZ56" s="94"/>
      <c r="BA56" s="94"/>
      <c r="BB56" s="94"/>
      <c r="BC56" s="94"/>
      <c r="BD56" s="94"/>
      <c r="BE56" s="94"/>
      <c r="BF56" s="94"/>
      <c r="BG56" s="94"/>
      <c r="BH56" s="94"/>
      <c r="BI56" s="94"/>
    </row>
    <row r="57" spans="1:61" ht="16.5" x14ac:dyDescent="0.3">
      <c r="A57" s="83" t="s">
        <v>81</v>
      </c>
      <c r="B57" s="83">
        <v>119574</v>
      </c>
      <c r="C57" s="83" t="str">
        <f t="shared" si="1"/>
        <v>FV119574</v>
      </c>
      <c r="D57" s="84" t="s">
        <v>189</v>
      </c>
      <c r="E57" s="56"/>
      <c r="F57" s="85">
        <v>50800</v>
      </c>
      <c r="G57" s="86">
        <f>VLOOKUP(B57,'[1]EC DIC 31 2021'!$B$11:$Z$224,25,0)</f>
        <v>50800</v>
      </c>
      <c r="H57" s="86">
        <f>VLOOKUP(B57,'[1]EC DIC 31 2021'!$B$11:$AA$224,26,0)</f>
        <v>0</v>
      </c>
      <c r="I57" s="86">
        <f t="shared" si="6"/>
        <v>0</v>
      </c>
      <c r="J57" s="87">
        <f t="shared" si="2"/>
        <v>1128</v>
      </c>
      <c r="K57" s="88">
        <v>0</v>
      </c>
      <c r="L57" s="69">
        <v>883751</v>
      </c>
      <c r="M57" s="70">
        <v>0</v>
      </c>
      <c r="N57" s="70">
        <v>0</v>
      </c>
      <c r="O57" s="70">
        <f t="shared" si="0"/>
        <v>883751</v>
      </c>
      <c r="P57" s="59" t="s">
        <v>190</v>
      </c>
    </row>
    <row r="58" spans="1:61" s="116" customFormat="1" ht="16.5" x14ac:dyDescent="0.3">
      <c r="A58" s="83" t="s">
        <v>81</v>
      </c>
      <c r="B58" s="83">
        <v>120541</v>
      </c>
      <c r="C58" s="83" t="str">
        <f t="shared" si="1"/>
        <v>FV120541</v>
      </c>
      <c r="D58" s="84">
        <v>43461</v>
      </c>
      <c r="E58" s="56"/>
      <c r="F58" s="85">
        <v>1129644</v>
      </c>
      <c r="G58" s="86">
        <f>VLOOKUP(B58,'[1]EC DIC 31 2021'!$B$11:$Z$224,25,0)</f>
        <v>0</v>
      </c>
      <c r="H58" s="86">
        <f>VLOOKUP(B58,'[1]EC DIC 31 2021'!$B$11:$AA$224,26,0)</f>
        <v>0</v>
      </c>
      <c r="I58" s="86">
        <f t="shared" si="6"/>
        <v>1129644</v>
      </c>
      <c r="J58" s="87">
        <f t="shared" si="2"/>
        <v>1100</v>
      </c>
      <c r="K58" s="113" t="str">
        <f>VLOOKUP(C58,'[2]ESTADO DE CADA FACTURA'!$G$3:$G$204,1,0)</f>
        <v>FV120541</v>
      </c>
      <c r="L58" s="114">
        <v>10029836</v>
      </c>
      <c r="M58" s="115">
        <v>0</v>
      </c>
      <c r="N58" s="115">
        <f>VLOOKUP(C58,'[2]ESTADO DE CADA FACTURA'!$G$3:$AE$204,25,0)</f>
        <v>0</v>
      </c>
      <c r="O58" s="115">
        <f t="shared" si="0"/>
        <v>10029836</v>
      </c>
      <c r="P58" s="116" t="s">
        <v>184</v>
      </c>
      <c r="R58" s="116" t="s">
        <v>191</v>
      </c>
      <c r="X58" s="94"/>
      <c r="Y58" s="94"/>
      <c r="Z58" s="94"/>
      <c r="AA58" s="94"/>
      <c r="AB58" s="94"/>
      <c r="AC58" s="94"/>
      <c r="AD58" s="94"/>
      <c r="AE58" s="94"/>
      <c r="AF58" s="94"/>
      <c r="AG58" s="94"/>
      <c r="AH58" s="94"/>
      <c r="AI58" s="94"/>
      <c r="AJ58" s="94"/>
      <c r="AK58" s="94"/>
      <c r="AL58" s="94"/>
      <c r="AM58" s="94"/>
      <c r="AN58" s="94"/>
      <c r="AO58" s="94"/>
      <c r="AP58" s="94"/>
      <c r="AQ58" s="94"/>
      <c r="AR58" s="94"/>
      <c r="AS58" s="94"/>
      <c r="AT58" s="94"/>
      <c r="AU58" s="94"/>
      <c r="AV58" s="94"/>
      <c r="AW58" s="94"/>
      <c r="AX58" s="94"/>
      <c r="AY58" s="94"/>
      <c r="AZ58" s="94"/>
      <c r="BA58" s="94"/>
      <c r="BB58" s="94"/>
      <c r="BC58" s="94"/>
      <c r="BD58" s="94"/>
      <c r="BE58" s="94"/>
      <c r="BF58" s="94"/>
      <c r="BG58" s="94"/>
      <c r="BH58" s="94"/>
      <c r="BI58" s="94"/>
    </row>
    <row r="59" spans="1:61" ht="16.5" x14ac:dyDescent="0.3">
      <c r="A59" s="83" t="s">
        <v>81</v>
      </c>
      <c r="B59" s="83">
        <v>201901</v>
      </c>
      <c r="C59" s="83" t="str">
        <f t="shared" si="1"/>
        <v>FV201901</v>
      </c>
      <c r="D59" s="84">
        <v>43489</v>
      </c>
      <c r="E59" s="56"/>
      <c r="F59" s="85">
        <v>3240159</v>
      </c>
      <c r="G59" s="86">
        <f>VLOOKUP(B59,'[1]EC DIC 31 2021'!$B$11:$Z$224,25,0)</f>
        <v>0</v>
      </c>
      <c r="H59" s="86">
        <f>VLOOKUP(B59,'[1]EC DIC 31 2021'!$B$11:$AA$224,26,0)</f>
        <v>0</v>
      </c>
      <c r="I59" s="86">
        <f t="shared" si="6"/>
        <v>3240159</v>
      </c>
      <c r="J59" s="87">
        <f t="shared" si="2"/>
        <v>1072</v>
      </c>
      <c r="K59" s="103" t="str">
        <f>VLOOKUP(C59,'[2]ESTADO DE CADA FACTURA'!$G$3:$G$204,1,0)</f>
        <v>FV201901</v>
      </c>
      <c r="L59" s="104">
        <v>3240159</v>
      </c>
      <c r="M59" s="105">
        <v>0</v>
      </c>
      <c r="N59" s="105">
        <f>VLOOKUP(C59,'[2]ESTADO DE CADA FACTURA'!$G$3:$AE$204,25,0)</f>
        <v>0</v>
      </c>
      <c r="O59" s="105">
        <f t="shared" si="0"/>
        <v>3240159</v>
      </c>
      <c r="P59" s="56" t="s">
        <v>187</v>
      </c>
    </row>
    <row r="60" spans="1:61" ht="16.5" x14ac:dyDescent="0.3">
      <c r="A60" s="83" t="s">
        <v>81</v>
      </c>
      <c r="B60" s="83">
        <v>201902</v>
      </c>
      <c r="C60" s="83" t="str">
        <f t="shared" si="1"/>
        <v>FV201902</v>
      </c>
      <c r="D60" s="84">
        <v>43520</v>
      </c>
      <c r="E60" s="56"/>
      <c r="F60" s="85">
        <v>883751</v>
      </c>
      <c r="G60" s="86">
        <f>VLOOKUP(B60,'[1]EC DIC 31 2021'!$B$11:$Z$224,25,0)</f>
        <v>0</v>
      </c>
      <c r="H60" s="86">
        <f>VLOOKUP(B60,'[1]EC DIC 31 2021'!$B$11:$AA$224,26,0)</f>
        <v>0</v>
      </c>
      <c r="I60" s="86">
        <f t="shared" si="6"/>
        <v>883751</v>
      </c>
      <c r="J60" s="87">
        <f t="shared" si="2"/>
        <v>1041</v>
      </c>
      <c r="K60" s="103" t="str">
        <f>VLOOKUP(C60,'[2]ESTADO DE CADA FACTURA'!$G$3:$G$204,1,0)</f>
        <v>FV201902</v>
      </c>
      <c r="L60" s="104">
        <v>883751</v>
      </c>
      <c r="M60" s="105">
        <v>0</v>
      </c>
      <c r="N60" s="105">
        <f>VLOOKUP(C60,'[2]ESTADO DE CADA FACTURA'!$G$3:$AE$204,25,0)</f>
        <v>0</v>
      </c>
      <c r="O60" s="105">
        <f t="shared" si="0"/>
        <v>883751</v>
      </c>
      <c r="P60" s="56" t="s">
        <v>187</v>
      </c>
    </row>
    <row r="61" spans="1:61" ht="16.5" x14ac:dyDescent="0.3">
      <c r="A61" s="83" t="s">
        <v>81</v>
      </c>
      <c r="B61" s="83">
        <v>201903</v>
      </c>
      <c r="C61" s="83" t="str">
        <f t="shared" si="1"/>
        <v>FV201903</v>
      </c>
      <c r="D61" s="84">
        <v>43548</v>
      </c>
      <c r="E61" s="56"/>
      <c r="F61" s="85">
        <v>10029836</v>
      </c>
      <c r="G61" s="86">
        <f>VLOOKUP(B61,'[1]EC DIC 31 2021'!$B$11:$Z$224,25,0)</f>
        <v>0</v>
      </c>
      <c r="H61" s="86">
        <f>VLOOKUP(B61,'[1]EC DIC 31 2021'!$B$11:$AA$224,26,0)</f>
        <v>0</v>
      </c>
      <c r="I61" s="86">
        <f t="shared" si="6"/>
        <v>10029836</v>
      </c>
      <c r="J61" s="87">
        <f t="shared" si="2"/>
        <v>1013</v>
      </c>
      <c r="K61" s="103" t="str">
        <f>VLOOKUP(C61,'[2]ESTADO DE CADA FACTURA'!$G$3:$G$204,1,0)</f>
        <v>FV201903</v>
      </c>
      <c r="L61" s="104">
        <v>10029836</v>
      </c>
      <c r="M61" s="105">
        <v>0</v>
      </c>
      <c r="N61" s="105">
        <f>VLOOKUP(C61,'[2]ESTADO DE CADA FACTURA'!$G$3:$AE$204,25,0)</f>
        <v>0</v>
      </c>
      <c r="O61" s="105">
        <f t="shared" si="0"/>
        <v>10029836</v>
      </c>
      <c r="P61" s="56" t="s">
        <v>187</v>
      </c>
    </row>
    <row r="62" spans="1:61" ht="16.5" x14ac:dyDescent="0.3">
      <c r="A62" s="83" t="s">
        <v>81</v>
      </c>
      <c r="B62" s="83">
        <v>201904</v>
      </c>
      <c r="C62" s="83" t="str">
        <f t="shared" si="1"/>
        <v>FV201904</v>
      </c>
      <c r="D62" s="84">
        <v>43579</v>
      </c>
      <c r="E62" s="56"/>
      <c r="F62" s="85">
        <v>301104</v>
      </c>
      <c r="G62" s="86">
        <f>VLOOKUP(B62,'[1]EC DIC 31 2021'!$B$11:$Z$224,25,0)</f>
        <v>0</v>
      </c>
      <c r="H62" s="86">
        <f>VLOOKUP(B62,'[1]EC DIC 31 2021'!$B$11:$AA$224,26,0)</f>
        <v>0</v>
      </c>
      <c r="I62" s="86">
        <f t="shared" si="6"/>
        <v>301104</v>
      </c>
      <c r="J62" s="87">
        <f t="shared" si="2"/>
        <v>982</v>
      </c>
      <c r="K62" s="103" t="str">
        <f>VLOOKUP(C62,'[2]ESTADO DE CADA FACTURA'!$G$3:$G$204,1,0)</f>
        <v>FV201904</v>
      </c>
      <c r="L62" s="104">
        <v>301104</v>
      </c>
      <c r="M62" s="105">
        <v>0</v>
      </c>
      <c r="N62" s="105">
        <f>VLOOKUP(C62,'[2]ESTADO DE CADA FACTURA'!$G$3:$AE$204,25,0)</f>
        <v>0</v>
      </c>
      <c r="O62" s="105">
        <f t="shared" si="0"/>
        <v>301104</v>
      </c>
      <c r="P62" s="56" t="s">
        <v>187</v>
      </c>
    </row>
    <row r="63" spans="1:61" ht="16.5" x14ac:dyDescent="0.3">
      <c r="A63" s="83" t="s">
        <v>81</v>
      </c>
      <c r="B63" s="83">
        <v>201906</v>
      </c>
      <c r="C63" s="83" t="str">
        <f t="shared" si="1"/>
        <v>FV201906</v>
      </c>
      <c r="D63" s="84">
        <v>43643</v>
      </c>
      <c r="E63" s="56"/>
      <c r="F63" s="85">
        <v>529820</v>
      </c>
      <c r="G63" s="86">
        <f>VLOOKUP(B63,'[1]EC DIC 31 2021'!$B$11:$Z$224,25,0)</f>
        <v>0</v>
      </c>
      <c r="H63" s="86">
        <f>VLOOKUP(B63,'[1]EC DIC 31 2021'!$B$11:$AA$224,26,0)</f>
        <v>0</v>
      </c>
      <c r="I63" s="86">
        <f t="shared" si="6"/>
        <v>529820</v>
      </c>
      <c r="J63" s="87">
        <f t="shared" si="2"/>
        <v>918</v>
      </c>
      <c r="K63" s="103" t="str">
        <f>VLOOKUP(C63,'[2]ESTADO DE CADA FACTURA'!$G$3:$G$204,1,0)</f>
        <v>FV201906</v>
      </c>
      <c r="L63" s="104">
        <v>529820</v>
      </c>
      <c r="M63" s="105">
        <v>0</v>
      </c>
      <c r="N63" s="105">
        <f>VLOOKUP(C63,'[2]ESTADO DE CADA FACTURA'!$G$3:$AE$204,25,0)</f>
        <v>0</v>
      </c>
      <c r="O63" s="105">
        <f t="shared" si="0"/>
        <v>529820</v>
      </c>
      <c r="P63" s="56" t="s">
        <v>187</v>
      </c>
    </row>
    <row r="64" spans="1:61" ht="16.5" x14ac:dyDescent="0.3">
      <c r="A64" s="83" t="s">
        <v>81</v>
      </c>
      <c r="B64" s="83">
        <v>201907</v>
      </c>
      <c r="C64" s="83" t="str">
        <f t="shared" si="1"/>
        <v>FV201907</v>
      </c>
      <c r="D64" s="84">
        <v>43674</v>
      </c>
      <c r="E64" s="56"/>
      <c r="F64" s="85">
        <v>50800</v>
      </c>
      <c r="G64" s="86">
        <f>VLOOKUP(B64,'[1]EC DIC 31 2021'!$B$11:$Z$224,25,0)</f>
        <v>0</v>
      </c>
      <c r="H64" s="86">
        <f>VLOOKUP(B64,'[1]EC DIC 31 2021'!$B$11:$AA$224,26,0)</f>
        <v>0</v>
      </c>
      <c r="I64" s="86">
        <f t="shared" si="6"/>
        <v>50800</v>
      </c>
      <c r="J64" s="87">
        <f t="shared" si="2"/>
        <v>887</v>
      </c>
      <c r="K64" s="103" t="str">
        <f>VLOOKUP(C64,'[2]ESTADO DE CADA FACTURA'!$G$3:$G$204,1,0)</f>
        <v>FV201907</v>
      </c>
      <c r="L64" s="104">
        <v>50800</v>
      </c>
      <c r="M64" s="105">
        <v>0</v>
      </c>
      <c r="N64" s="105">
        <f>VLOOKUP(C64,'[2]ESTADO DE CADA FACTURA'!$G$3:$AE$204,25,0)</f>
        <v>0</v>
      </c>
      <c r="O64" s="105">
        <f t="shared" si="0"/>
        <v>50800</v>
      </c>
      <c r="P64" s="56" t="s">
        <v>187</v>
      </c>
    </row>
    <row r="65" spans="1:16" ht="16.5" x14ac:dyDescent="0.3">
      <c r="A65" s="83" t="s">
        <v>85</v>
      </c>
      <c r="B65" s="83">
        <v>200997</v>
      </c>
      <c r="C65" s="83" t="s">
        <v>192</v>
      </c>
      <c r="D65" s="84" t="s">
        <v>193</v>
      </c>
      <c r="E65" s="56"/>
      <c r="F65" s="85">
        <v>91500</v>
      </c>
      <c r="G65" s="86">
        <f>VLOOKUP(B65,'[1]EC DIC 31 2021'!$B$11:$Z$224,25,0)</f>
        <v>91500</v>
      </c>
      <c r="H65" s="86">
        <f>VLOOKUP(B65,'[1]EC DIC 31 2021'!$B$11:$AA$224,26,0)</f>
        <v>0</v>
      </c>
      <c r="I65" s="86">
        <f t="shared" si="6"/>
        <v>0</v>
      </c>
      <c r="J65" s="87">
        <f t="shared" si="2"/>
        <v>870</v>
      </c>
      <c r="K65" s="88" t="str">
        <f>VLOOKUP(C65,'[2]ESTADO DE CADA FACTURA'!$G$3:$G$204,1,0)</f>
        <v>FVM200997</v>
      </c>
      <c r="L65" s="69">
        <f>VLOOKUP(C65,'[2]ESTADO DE CADA FACTURA'!$G$3:$U$204,15,0)</f>
        <v>91500</v>
      </c>
      <c r="M65" s="70">
        <v>0</v>
      </c>
      <c r="N65" s="70">
        <f>VLOOKUP(C65,'[2]ESTADO DE CADA FACTURA'!$G$3:$AE$204,25,0)</f>
        <v>91500</v>
      </c>
      <c r="O65" s="70">
        <f t="shared" si="0"/>
        <v>0</v>
      </c>
      <c r="P65" s="59" t="s">
        <v>184</v>
      </c>
    </row>
    <row r="66" spans="1:16" ht="16.5" x14ac:dyDescent="0.3">
      <c r="A66" s="83" t="s">
        <v>85</v>
      </c>
      <c r="B66" s="83">
        <v>201004</v>
      </c>
      <c r="C66" s="83" t="s">
        <v>194</v>
      </c>
      <c r="D66" s="84" t="s">
        <v>193</v>
      </c>
      <c r="E66" s="56"/>
      <c r="F66" s="85">
        <v>180100</v>
      </c>
      <c r="G66" s="86">
        <f>VLOOKUP(B66,'[1]EC DIC 31 2021'!$B$11:$Z$224,25,0)</f>
        <v>180100</v>
      </c>
      <c r="H66" s="86">
        <f>VLOOKUP(B66,'[1]EC DIC 31 2021'!$B$11:$AA$224,26,0)</f>
        <v>0</v>
      </c>
      <c r="I66" s="86">
        <f t="shared" si="6"/>
        <v>0</v>
      </c>
      <c r="J66" s="87">
        <f t="shared" si="2"/>
        <v>870</v>
      </c>
      <c r="K66" s="88" t="str">
        <f>VLOOKUP(C66,'[2]ESTADO DE CADA FACTURA'!$G$3:$G$204,1,0)</f>
        <v>FVM201004</v>
      </c>
      <c r="L66" s="69">
        <f>VLOOKUP(C66,'[2]ESTADO DE CADA FACTURA'!$G$3:$U$204,15,0)</f>
        <v>180100</v>
      </c>
      <c r="M66" s="70">
        <v>0</v>
      </c>
      <c r="N66" s="70">
        <f>VLOOKUP(C66,'[2]ESTADO DE CADA FACTURA'!$G$3:$AE$204,25,0)</f>
        <v>180100</v>
      </c>
      <c r="O66" s="70">
        <f t="shared" si="0"/>
        <v>0</v>
      </c>
      <c r="P66" s="59" t="s">
        <v>184</v>
      </c>
    </row>
    <row r="67" spans="1:16" ht="16.5" x14ac:dyDescent="0.3">
      <c r="A67" s="83" t="s">
        <v>85</v>
      </c>
      <c r="B67" s="83">
        <v>202108</v>
      </c>
      <c r="C67" s="83" t="s">
        <v>195</v>
      </c>
      <c r="D67" s="84" t="s">
        <v>196</v>
      </c>
      <c r="E67" s="56"/>
      <c r="F67" s="85">
        <v>168997</v>
      </c>
      <c r="G67" s="86">
        <f>VLOOKUP(B67,'[1]EC DIC 31 2021'!$B$11:$Z$224,25,0)</f>
        <v>168997</v>
      </c>
      <c r="H67" s="86">
        <f>VLOOKUP(B67,'[1]EC DIC 31 2021'!$B$11:$AA$224,26,0)</f>
        <v>0</v>
      </c>
      <c r="I67" s="86">
        <f t="shared" si="6"/>
        <v>0</v>
      </c>
      <c r="J67" s="87">
        <f t="shared" si="2"/>
        <v>869</v>
      </c>
      <c r="K67" s="88" t="str">
        <f>VLOOKUP(C67,'[2]ESTADO DE CADA FACTURA'!$G$3:$G$204,1,0)</f>
        <v>FVM202108</v>
      </c>
      <c r="L67" s="69">
        <f>VLOOKUP(C67,'[2]ESTADO DE CADA FACTURA'!$G$3:$U$204,15,0)</f>
        <v>168997</v>
      </c>
      <c r="M67" s="70">
        <v>0</v>
      </c>
      <c r="N67" s="70">
        <f>VLOOKUP(C67,'[2]ESTADO DE CADA FACTURA'!$G$3:$AE$204,25,0)</f>
        <v>168997</v>
      </c>
      <c r="O67" s="70">
        <f t="shared" si="0"/>
        <v>0</v>
      </c>
      <c r="P67" s="59" t="s">
        <v>184</v>
      </c>
    </row>
    <row r="68" spans="1:16" ht="16.5" x14ac:dyDescent="0.3">
      <c r="A68" s="83" t="s">
        <v>85</v>
      </c>
      <c r="B68" s="83">
        <v>202129</v>
      </c>
      <c r="C68" s="83" t="s">
        <v>197</v>
      </c>
      <c r="D68" s="84" t="s">
        <v>196</v>
      </c>
      <c r="E68" s="56"/>
      <c r="F68" s="85">
        <v>111481</v>
      </c>
      <c r="G68" s="86">
        <f>VLOOKUP(B68,'[1]EC DIC 31 2021'!$B$11:$Z$224,25,0)</f>
        <v>111481</v>
      </c>
      <c r="H68" s="86">
        <f>VLOOKUP(B68,'[1]EC DIC 31 2021'!$B$11:$AA$224,26,0)</f>
        <v>0</v>
      </c>
      <c r="I68" s="86">
        <f t="shared" si="6"/>
        <v>0</v>
      </c>
      <c r="J68" s="87">
        <f t="shared" si="2"/>
        <v>869</v>
      </c>
      <c r="K68" s="88" t="str">
        <f>VLOOKUP(C68,'[2]ESTADO DE CADA FACTURA'!$G$3:$G$204,1,0)</f>
        <v>FVM202129</v>
      </c>
      <c r="L68" s="69">
        <f>VLOOKUP(C68,'[2]ESTADO DE CADA FACTURA'!$G$3:$U$204,15,0)</f>
        <v>111481</v>
      </c>
      <c r="M68" s="70">
        <v>0</v>
      </c>
      <c r="N68" s="70">
        <f>VLOOKUP(C68,'[2]ESTADO DE CADA FACTURA'!$G$3:$AE$204,25,0)</f>
        <v>111481</v>
      </c>
      <c r="O68" s="70">
        <f t="shared" si="0"/>
        <v>0</v>
      </c>
      <c r="P68" s="59" t="s">
        <v>184</v>
      </c>
    </row>
    <row r="69" spans="1:16" ht="16.5" x14ac:dyDescent="0.3">
      <c r="A69" s="83" t="s">
        <v>85</v>
      </c>
      <c r="B69" s="83">
        <v>202617</v>
      </c>
      <c r="C69" s="83" t="s">
        <v>198</v>
      </c>
      <c r="D69" s="84" t="s">
        <v>199</v>
      </c>
      <c r="E69" s="56"/>
      <c r="F69" s="85">
        <v>135720</v>
      </c>
      <c r="G69" s="86">
        <f>VLOOKUP(B69,'[1]EC DIC 31 2021'!$B$11:$Z$224,25,0)</f>
        <v>135720</v>
      </c>
      <c r="H69" s="86">
        <f>VLOOKUP(B69,'[1]EC DIC 31 2021'!$B$11:$AA$224,26,0)</f>
        <v>0</v>
      </c>
      <c r="I69" s="86">
        <f t="shared" si="6"/>
        <v>0</v>
      </c>
      <c r="J69" s="87">
        <f t="shared" si="2"/>
        <v>868</v>
      </c>
      <c r="K69" s="88" t="str">
        <f>VLOOKUP(C69,'[2]ESTADO DE CADA FACTURA'!$G$3:$G$204,1,0)</f>
        <v>FVM202617</v>
      </c>
      <c r="L69" s="69">
        <f>VLOOKUP(C69,'[2]ESTADO DE CADA FACTURA'!$G$3:$U$204,15,0)</f>
        <v>135720</v>
      </c>
      <c r="M69" s="70">
        <v>0</v>
      </c>
      <c r="N69" s="70">
        <f>VLOOKUP(C69,'[2]ESTADO DE CADA FACTURA'!$G$3:$AE$204,25,0)</f>
        <v>135720</v>
      </c>
      <c r="O69" s="70">
        <f t="shared" si="0"/>
        <v>0</v>
      </c>
      <c r="P69" s="59" t="s">
        <v>184</v>
      </c>
    </row>
    <row r="70" spans="1:16" ht="16.5" x14ac:dyDescent="0.3">
      <c r="A70" s="83" t="s">
        <v>85</v>
      </c>
      <c r="B70" s="83">
        <v>203900</v>
      </c>
      <c r="C70" s="83" t="s">
        <v>200</v>
      </c>
      <c r="D70" s="84" t="s">
        <v>201</v>
      </c>
      <c r="E70" s="56"/>
      <c r="F70" s="85">
        <v>793780</v>
      </c>
      <c r="G70" s="86">
        <f>VLOOKUP(B70,'[1]EC DIC 31 2021'!$B$11:$Z$224,25,0)</f>
        <v>793780</v>
      </c>
      <c r="H70" s="86">
        <f>VLOOKUP(B70,'[1]EC DIC 31 2021'!$B$11:$AA$224,26,0)</f>
        <v>0</v>
      </c>
      <c r="I70" s="86">
        <f t="shared" si="6"/>
        <v>0</v>
      </c>
      <c r="J70" s="87">
        <f t="shared" si="2"/>
        <v>865</v>
      </c>
      <c r="K70" s="88" t="str">
        <f>VLOOKUP(C70,'[2]ESTADO DE CADA FACTURA'!$G$3:$G$204,1,0)</f>
        <v>FVM203900</v>
      </c>
      <c r="L70" s="69">
        <f>VLOOKUP(C70,'[2]ESTADO DE CADA FACTURA'!$G$3:$U$204,15,0)</f>
        <v>793780</v>
      </c>
      <c r="M70" s="70">
        <v>0</v>
      </c>
      <c r="N70" s="70">
        <f>VLOOKUP(C70,'[2]ESTADO DE CADA FACTURA'!$G$3:$AE$204,25,0)</f>
        <v>793780</v>
      </c>
      <c r="O70" s="70">
        <f t="shared" si="0"/>
        <v>0</v>
      </c>
      <c r="P70" s="59" t="s">
        <v>184</v>
      </c>
    </row>
    <row r="71" spans="1:16" ht="16.5" x14ac:dyDescent="0.3">
      <c r="A71" s="83" t="s">
        <v>85</v>
      </c>
      <c r="B71" s="83">
        <v>207124</v>
      </c>
      <c r="C71" s="83" t="s">
        <v>202</v>
      </c>
      <c r="D71" s="84" t="s">
        <v>203</v>
      </c>
      <c r="E71" s="56"/>
      <c r="F71" s="85">
        <v>59100</v>
      </c>
      <c r="G71" s="86">
        <f>VLOOKUP(B71,'[1]EC DIC 31 2021'!$B$11:$Z$224,25,0)</f>
        <v>59100</v>
      </c>
      <c r="H71" s="86">
        <f>VLOOKUP(B71,'[1]EC DIC 31 2021'!$B$11:$AA$224,26,0)</f>
        <v>0</v>
      </c>
      <c r="I71" s="86">
        <f t="shared" si="6"/>
        <v>0</v>
      </c>
      <c r="J71" s="87">
        <f t="shared" si="2"/>
        <v>859</v>
      </c>
      <c r="K71" s="88" t="str">
        <f>VLOOKUP(C71,'[2]ESTADO DE CADA FACTURA'!$G$3:$G$204,1,0)</f>
        <v>FVM207124</v>
      </c>
      <c r="L71" s="69">
        <f>VLOOKUP(C71,'[2]ESTADO DE CADA FACTURA'!$G$3:$U$204,15,0)</f>
        <v>59100</v>
      </c>
      <c r="M71" s="70">
        <v>0</v>
      </c>
      <c r="N71" s="70">
        <f>VLOOKUP(C71,'[2]ESTADO DE CADA FACTURA'!$G$3:$AE$204,25,0)</f>
        <v>59100</v>
      </c>
      <c r="O71" s="70">
        <f t="shared" si="0"/>
        <v>0</v>
      </c>
      <c r="P71" s="59" t="s">
        <v>184</v>
      </c>
    </row>
    <row r="72" spans="1:16" ht="16.5" x14ac:dyDescent="0.3">
      <c r="A72" s="83" t="s">
        <v>85</v>
      </c>
      <c r="B72" s="83">
        <v>213911</v>
      </c>
      <c r="C72" s="83" t="s">
        <v>204</v>
      </c>
      <c r="D72" s="84" t="s">
        <v>205</v>
      </c>
      <c r="E72" s="56"/>
      <c r="F72" s="85">
        <v>60200</v>
      </c>
      <c r="G72" s="86">
        <f>VLOOKUP(B72,'[1]EC DIC 31 2021'!$B$11:$Z$224,25,0)</f>
        <v>60200</v>
      </c>
      <c r="H72" s="86">
        <f>VLOOKUP(B72,'[1]EC DIC 31 2021'!$B$11:$AA$224,26,0)</f>
        <v>0</v>
      </c>
      <c r="I72" s="86">
        <f t="shared" si="6"/>
        <v>0</v>
      </c>
      <c r="J72" s="87">
        <f t="shared" si="2"/>
        <v>853</v>
      </c>
      <c r="K72" s="88" t="str">
        <f>VLOOKUP(C72,'[2]ESTADO DE CADA FACTURA'!$G$3:$G$204,1,0)</f>
        <v>FVM213911</v>
      </c>
      <c r="L72" s="69">
        <f>VLOOKUP(C72,'[2]ESTADO DE CADA FACTURA'!$G$3:$U$204,15,0)</f>
        <v>60200</v>
      </c>
      <c r="M72" s="70">
        <v>0</v>
      </c>
      <c r="N72" s="70">
        <f>VLOOKUP(C72,'[2]ESTADO DE CADA FACTURA'!$G$3:$AE$204,25,0)</f>
        <v>60200</v>
      </c>
      <c r="O72" s="70">
        <f t="shared" si="0"/>
        <v>0</v>
      </c>
      <c r="P72" s="59" t="s">
        <v>184</v>
      </c>
    </row>
    <row r="73" spans="1:16" ht="16.5" x14ac:dyDescent="0.3">
      <c r="A73" s="83" t="s">
        <v>85</v>
      </c>
      <c r="B73" s="83">
        <v>219305</v>
      </c>
      <c r="C73" s="83" t="s">
        <v>206</v>
      </c>
      <c r="D73" s="84" t="s">
        <v>207</v>
      </c>
      <c r="E73" s="56"/>
      <c r="F73" s="85">
        <v>208900</v>
      </c>
      <c r="G73" s="86">
        <f>VLOOKUP(B73,'[1]EC DIC 31 2021'!$B$11:$Z$224,25,0)</f>
        <v>208900</v>
      </c>
      <c r="H73" s="86">
        <f>VLOOKUP(B73,'[1]EC DIC 31 2021'!$B$11:$AA$224,26,0)</f>
        <v>0</v>
      </c>
      <c r="I73" s="86">
        <f t="shared" si="6"/>
        <v>0</v>
      </c>
      <c r="J73" s="87">
        <f t="shared" si="2"/>
        <v>831</v>
      </c>
      <c r="K73" s="88" t="str">
        <f>VLOOKUP(C73,'[2]ESTADO DE CADA FACTURA'!$G$3:$G$204,1,0)</f>
        <v>FVM219305</v>
      </c>
      <c r="L73" s="69">
        <f>VLOOKUP(C73,'[2]ESTADO DE CADA FACTURA'!$G$3:$U$204,15,0)</f>
        <v>208900</v>
      </c>
      <c r="M73" s="70">
        <v>0</v>
      </c>
      <c r="N73" s="70">
        <f>VLOOKUP(C73,'[2]ESTADO DE CADA FACTURA'!$G$3:$AE$204,25,0)</f>
        <v>208900</v>
      </c>
      <c r="O73" s="70">
        <f t="shared" si="0"/>
        <v>0</v>
      </c>
      <c r="P73" s="59" t="s">
        <v>184</v>
      </c>
    </row>
    <row r="74" spans="1:16" ht="16.5" x14ac:dyDescent="0.3">
      <c r="A74" s="83" t="s">
        <v>85</v>
      </c>
      <c r="B74" s="83">
        <v>220616</v>
      </c>
      <c r="C74" s="83" t="s">
        <v>208</v>
      </c>
      <c r="D74" s="84" t="s">
        <v>209</v>
      </c>
      <c r="E74" s="56"/>
      <c r="F74" s="85">
        <v>547273</v>
      </c>
      <c r="G74" s="86">
        <f>VLOOKUP(B74,'[1]EC DIC 31 2021'!$B$11:$Z$224,25,0)</f>
        <v>547273</v>
      </c>
      <c r="H74" s="86">
        <f>VLOOKUP(B74,'[1]EC DIC 31 2021'!$B$11:$AA$224,26,0)</f>
        <v>0</v>
      </c>
      <c r="I74" s="86">
        <f t="shared" si="6"/>
        <v>0</v>
      </c>
      <c r="J74" s="87">
        <f t="shared" si="2"/>
        <v>829</v>
      </c>
      <c r="K74" s="88" t="str">
        <f>VLOOKUP(C74,'[2]ESTADO DE CADA FACTURA'!$G$3:$G$204,1,0)</f>
        <v>FVM220616</v>
      </c>
      <c r="L74" s="69">
        <f>VLOOKUP(C74,'[2]ESTADO DE CADA FACTURA'!$G$3:$U$204,15,0)</f>
        <v>547273</v>
      </c>
      <c r="M74" s="70">
        <v>0</v>
      </c>
      <c r="N74" s="70">
        <f>VLOOKUP(C74,'[2]ESTADO DE CADA FACTURA'!$G$3:$AE$204,25,0)</f>
        <v>547273</v>
      </c>
      <c r="O74" s="70">
        <f t="shared" si="0"/>
        <v>0</v>
      </c>
      <c r="P74" s="59" t="s">
        <v>184</v>
      </c>
    </row>
    <row r="75" spans="1:16" ht="16.5" x14ac:dyDescent="0.3">
      <c r="A75" s="83" t="s">
        <v>85</v>
      </c>
      <c r="B75" s="83">
        <v>225822</v>
      </c>
      <c r="C75" s="83" t="s">
        <v>210</v>
      </c>
      <c r="D75" s="84" t="s">
        <v>211</v>
      </c>
      <c r="E75" s="56"/>
      <c r="F75" s="85">
        <v>151800</v>
      </c>
      <c r="G75" s="86">
        <f>VLOOKUP(B75,'[1]EC DIC 31 2021'!$B$11:$Z$224,25,0)</f>
        <v>151800</v>
      </c>
      <c r="H75" s="86">
        <f>VLOOKUP(B75,'[1]EC DIC 31 2021'!$B$11:$AA$224,26,0)</f>
        <v>0</v>
      </c>
      <c r="I75" s="86">
        <f t="shared" si="6"/>
        <v>0</v>
      </c>
      <c r="J75" s="87">
        <f t="shared" si="2"/>
        <v>821</v>
      </c>
      <c r="K75" s="88" t="str">
        <f>VLOOKUP(C75,'[2]ESTADO DE CADA FACTURA'!$G$3:$G$204,1,0)</f>
        <v>FVM225822</v>
      </c>
      <c r="L75" s="69">
        <f>VLOOKUP(C75,'[2]ESTADO DE CADA FACTURA'!$G$3:$U$204,15,0)</f>
        <v>151800</v>
      </c>
      <c r="M75" s="70">
        <v>0</v>
      </c>
      <c r="N75" s="70">
        <f>VLOOKUP(C75,'[2]ESTADO DE CADA FACTURA'!$G$3:$AE$204,25,0)</f>
        <v>151800</v>
      </c>
      <c r="O75" s="70">
        <f t="shared" ref="O75:O138" si="7">L75-N75-M75</f>
        <v>0</v>
      </c>
      <c r="P75" s="59" t="s">
        <v>184</v>
      </c>
    </row>
    <row r="76" spans="1:16" ht="16.5" x14ac:dyDescent="0.3">
      <c r="A76" s="83" t="s">
        <v>85</v>
      </c>
      <c r="B76" s="83">
        <v>227081</v>
      </c>
      <c r="C76" s="83" t="s">
        <v>212</v>
      </c>
      <c r="D76" s="84" t="s">
        <v>213</v>
      </c>
      <c r="E76" s="56"/>
      <c r="F76" s="85">
        <v>300971</v>
      </c>
      <c r="G76" s="86">
        <f>VLOOKUP(B76,'[1]EC DIC 31 2021'!$B$11:$Z$224,25,0)</f>
        <v>0</v>
      </c>
      <c r="H76" s="86">
        <f>VLOOKUP(B76,'[1]EC DIC 31 2021'!$B$11:$AA$224,26,0)</f>
        <v>0</v>
      </c>
      <c r="I76" s="86">
        <f t="shared" si="6"/>
        <v>300971</v>
      </c>
      <c r="J76" s="87">
        <f t="shared" ref="J76:J139" si="8">DATEDIF(D76,$A$9,"d")</f>
        <v>817</v>
      </c>
      <c r="K76" s="103" t="str">
        <f>VLOOKUP(C76,'[2]ESTADO DE CADA FACTURA'!$G$3:$G$204,1,0)</f>
        <v>FVM227081</v>
      </c>
      <c r="L76" s="104">
        <f>VLOOKUP(C76,'[2]ESTADO DE CADA FACTURA'!$G$3:$U$204,15,0)</f>
        <v>300971</v>
      </c>
      <c r="M76" s="105">
        <v>0</v>
      </c>
      <c r="N76" s="105">
        <f>VLOOKUP(C76,'[2]ESTADO DE CADA FACTURA'!$G$3:$AE$204,25,0)</f>
        <v>0</v>
      </c>
      <c r="O76" s="105">
        <f t="shared" si="7"/>
        <v>300971</v>
      </c>
      <c r="P76" s="56" t="s">
        <v>214</v>
      </c>
    </row>
    <row r="77" spans="1:16" ht="16.5" x14ac:dyDescent="0.3">
      <c r="A77" s="83" t="s">
        <v>85</v>
      </c>
      <c r="B77" s="83">
        <v>229639</v>
      </c>
      <c r="C77" s="83" t="s">
        <v>215</v>
      </c>
      <c r="D77" s="84" t="s">
        <v>216</v>
      </c>
      <c r="E77" s="56"/>
      <c r="F77" s="85">
        <v>177871</v>
      </c>
      <c r="G77" s="86">
        <f>VLOOKUP(B77,'[1]EC DIC 31 2021'!$B$11:$Z$224,25,0)</f>
        <v>177871</v>
      </c>
      <c r="H77" s="86">
        <f>VLOOKUP(B77,'[1]EC DIC 31 2021'!$B$11:$AA$224,26,0)</f>
        <v>0</v>
      </c>
      <c r="I77" s="86">
        <f t="shared" si="6"/>
        <v>0</v>
      </c>
      <c r="J77" s="87">
        <f t="shared" si="8"/>
        <v>808</v>
      </c>
      <c r="K77" s="88" t="str">
        <f>VLOOKUP(C77,'[2]ESTADO DE CADA FACTURA'!$G$3:$G$204,1,0)</f>
        <v>FVM229639</v>
      </c>
      <c r="L77" s="69">
        <f>VLOOKUP(C77,'[2]ESTADO DE CADA FACTURA'!$G$3:$U$204,15,0)</f>
        <v>177871</v>
      </c>
      <c r="M77" s="70">
        <v>0</v>
      </c>
      <c r="N77" s="70">
        <f>VLOOKUP(C77,'[2]ESTADO DE CADA FACTURA'!$G$3:$AE$204,25,0)</f>
        <v>177871</v>
      </c>
      <c r="O77" s="70">
        <f t="shared" si="7"/>
        <v>0</v>
      </c>
      <c r="P77" s="59" t="s">
        <v>184</v>
      </c>
    </row>
    <row r="78" spans="1:16" ht="16.5" x14ac:dyDescent="0.3">
      <c r="A78" s="83" t="s">
        <v>85</v>
      </c>
      <c r="B78" s="83">
        <v>235835</v>
      </c>
      <c r="C78" s="83" t="s">
        <v>217</v>
      </c>
      <c r="D78" s="84" t="s">
        <v>218</v>
      </c>
      <c r="E78" s="56"/>
      <c r="F78" s="85">
        <v>253140</v>
      </c>
      <c r="G78" s="86">
        <f>VLOOKUP(B78,'[1]EC DIC 31 2021'!$B$11:$Z$224,25,0)</f>
        <v>253140</v>
      </c>
      <c r="H78" s="86">
        <f>VLOOKUP(B78,'[1]EC DIC 31 2021'!$B$11:$AA$224,26,0)</f>
        <v>0</v>
      </c>
      <c r="I78" s="86">
        <f t="shared" si="6"/>
        <v>0</v>
      </c>
      <c r="J78" s="87">
        <f t="shared" si="8"/>
        <v>794</v>
      </c>
      <c r="K78" s="88" t="str">
        <f>VLOOKUP(C78,'[2]ESTADO DE CADA FACTURA'!$G$3:$G$204,1,0)</f>
        <v>FVM235835</v>
      </c>
      <c r="L78" s="69">
        <f>VLOOKUP(C78,'[2]ESTADO DE CADA FACTURA'!$G$3:$U$204,15,0)</f>
        <v>253140</v>
      </c>
      <c r="M78" s="70">
        <v>0</v>
      </c>
      <c r="N78" s="70">
        <f>VLOOKUP(C78,'[2]ESTADO DE CADA FACTURA'!$G$3:$AE$204,25,0)</f>
        <v>253140</v>
      </c>
      <c r="O78" s="70">
        <f t="shared" si="7"/>
        <v>0</v>
      </c>
      <c r="P78" s="59" t="s">
        <v>184</v>
      </c>
    </row>
    <row r="79" spans="1:16" ht="16.5" x14ac:dyDescent="0.3">
      <c r="A79" s="83" t="s">
        <v>85</v>
      </c>
      <c r="B79" s="83">
        <v>236866</v>
      </c>
      <c r="C79" s="83" t="s">
        <v>219</v>
      </c>
      <c r="D79" s="84" t="s">
        <v>220</v>
      </c>
      <c r="E79" s="56"/>
      <c r="F79" s="85">
        <v>251700</v>
      </c>
      <c r="G79" s="86">
        <f>VLOOKUP(B79,'[1]EC DIC 31 2021'!$B$11:$Z$224,25,0)</f>
        <v>251700</v>
      </c>
      <c r="H79" s="86">
        <f>VLOOKUP(B79,'[1]EC DIC 31 2021'!$B$11:$AA$224,26,0)</f>
        <v>0</v>
      </c>
      <c r="I79" s="86">
        <f t="shared" si="6"/>
        <v>0</v>
      </c>
      <c r="J79" s="87">
        <f t="shared" si="8"/>
        <v>793</v>
      </c>
      <c r="K79" s="88" t="str">
        <f>VLOOKUP(C79,'[2]ESTADO DE CADA FACTURA'!$G$3:$G$204,1,0)</f>
        <v>FVM236866</v>
      </c>
      <c r="L79" s="69">
        <f>VLOOKUP(C79,'[2]ESTADO DE CADA FACTURA'!$G$3:$U$204,15,0)</f>
        <v>251700</v>
      </c>
      <c r="M79" s="70">
        <v>0</v>
      </c>
      <c r="N79" s="70">
        <f>VLOOKUP(C79,'[2]ESTADO DE CADA FACTURA'!$G$3:$AE$204,25,0)</f>
        <v>251700</v>
      </c>
      <c r="O79" s="70">
        <f t="shared" si="7"/>
        <v>0</v>
      </c>
      <c r="P79" s="59" t="s">
        <v>184</v>
      </c>
    </row>
    <row r="80" spans="1:16" ht="16.5" x14ac:dyDescent="0.3">
      <c r="A80" s="83" t="s">
        <v>85</v>
      </c>
      <c r="B80" s="83">
        <v>238567</v>
      </c>
      <c r="C80" s="83" t="s">
        <v>221</v>
      </c>
      <c r="D80" s="84" t="s">
        <v>222</v>
      </c>
      <c r="E80" s="56"/>
      <c r="F80" s="85">
        <v>153574</v>
      </c>
      <c r="G80" s="86">
        <f>VLOOKUP(B80,'[1]EC DIC 31 2021'!$B$11:$Z$224,25,0)</f>
        <v>153574</v>
      </c>
      <c r="H80" s="86">
        <f>VLOOKUP(B80,'[1]EC DIC 31 2021'!$B$11:$AA$224,26,0)</f>
        <v>0</v>
      </c>
      <c r="I80" s="86">
        <f t="shared" si="6"/>
        <v>0</v>
      </c>
      <c r="J80" s="87">
        <f t="shared" si="8"/>
        <v>789</v>
      </c>
      <c r="K80" s="88" t="str">
        <f>VLOOKUP(C80,'[2]ESTADO DE CADA FACTURA'!$G$3:$G$204,1,0)</f>
        <v>FVM238567</v>
      </c>
      <c r="L80" s="69">
        <f>VLOOKUP(C80,'[2]ESTADO DE CADA FACTURA'!$G$3:$U$204,15,0)</f>
        <v>153574</v>
      </c>
      <c r="M80" s="70">
        <v>0</v>
      </c>
      <c r="N80" s="70">
        <f>VLOOKUP(C80,'[2]ESTADO DE CADA FACTURA'!$G$3:$AE$204,25,0)</f>
        <v>153574</v>
      </c>
      <c r="O80" s="70">
        <f t="shared" si="7"/>
        <v>0</v>
      </c>
      <c r="P80" s="59" t="s">
        <v>184</v>
      </c>
    </row>
    <row r="81" spans="1:16" ht="16.5" x14ac:dyDescent="0.3">
      <c r="A81" s="83" t="s">
        <v>85</v>
      </c>
      <c r="B81" s="83">
        <v>240189</v>
      </c>
      <c r="C81" s="83" t="s">
        <v>223</v>
      </c>
      <c r="D81" s="84" t="s">
        <v>224</v>
      </c>
      <c r="E81" s="56"/>
      <c r="F81" s="85">
        <v>532557</v>
      </c>
      <c r="G81" s="86">
        <f>VLOOKUP(B81,'[1]EC DIC 31 2021'!$B$11:$Z$224,25,0)</f>
        <v>532557</v>
      </c>
      <c r="H81" s="86">
        <f>VLOOKUP(B81,'[1]EC DIC 31 2021'!$B$11:$AA$224,26,0)</f>
        <v>0</v>
      </c>
      <c r="I81" s="86">
        <f t="shared" si="6"/>
        <v>0</v>
      </c>
      <c r="J81" s="87">
        <f t="shared" si="8"/>
        <v>784</v>
      </c>
      <c r="K81" s="88" t="str">
        <f>VLOOKUP(C81,'[2]ESTADO DE CADA FACTURA'!$G$3:$G$204,1,0)</f>
        <v>FVM240189</v>
      </c>
      <c r="L81" s="69">
        <f>VLOOKUP(C81,'[2]ESTADO DE CADA FACTURA'!$G$3:$U$204,15,0)</f>
        <v>532557</v>
      </c>
      <c r="M81" s="70">
        <v>0</v>
      </c>
      <c r="N81" s="70">
        <f>VLOOKUP(C81,'[2]ESTADO DE CADA FACTURA'!$G$3:$AE$204,25,0)</f>
        <v>532557</v>
      </c>
      <c r="O81" s="70">
        <f t="shared" si="7"/>
        <v>0</v>
      </c>
      <c r="P81" s="59" t="s">
        <v>184</v>
      </c>
    </row>
    <row r="82" spans="1:16" ht="16.5" x14ac:dyDescent="0.3">
      <c r="A82" s="83" t="s">
        <v>85</v>
      </c>
      <c r="B82" s="83">
        <v>257134</v>
      </c>
      <c r="C82" s="83" t="s">
        <v>225</v>
      </c>
      <c r="D82" s="84" t="s">
        <v>226</v>
      </c>
      <c r="E82" s="56"/>
      <c r="F82" s="85">
        <v>196752</v>
      </c>
      <c r="G82" s="86">
        <f>VLOOKUP(B82,'[1]EC DIC 31 2021'!$B$11:$Z$224,25,0)</f>
        <v>196752</v>
      </c>
      <c r="H82" s="86">
        <f>VLOOKUP(B82,'[1]EC DIC 31 2021'!$B$11:$AA$224,26,0)</f>
        <v>0</v>
      </c>
      <c r="I82" s="86">
        <f t="shared" si="6"/>
        <v>0</v>
      </c>
      <c r="J82" s="87">
        <f t="shared" si="8"/>
        <v>727</v>
      </c>
      <c r="K82" s="88" t="str">
        <f>VLOOKUP(C82,'[2]ESTADO DE CADA FACTURA'!$G$3:$G$204,1,0)</f>
        <v>FVM257134</v>
      </c>
      <c r="L82" s="69">
        <f>VLOOKUP(C82,'[2]ESTADO DE CADA FACTURA'!$G$3:$U$204,15,0)</f>
        <v>196752</v>
      </c>
      <c r="M82" s="70">
        <v>0</v>
      </c>
      <c r="N82" s="70">
        <f>VLOOKUP(C82,'[2]ESTADO DE CADA FACTURA'!$G$3:$AE$204,25,0)</f>
        <v>196752</v>
      </c>
      <c r="O82" s="70">
        <f t="shared" si="7"/>
        <v>0</v>
      </c>
      <c r="P82" s="59" t="s">
        <v>184</v>
      </c>
    </row>
    <row r="83" spans="1:16" ht="16.5" x14ac:dyDescent="0.3">
      <c r="A83" s="83" t="s">
        <v>85</v>
      </c>
      <c r="B83" s="83">
        <v>258214</v>
      </c>
      <c r="C83" s="83" t="s">
        <v>227</v>
      </c>
      <c r="D83" s="84" t="s">
        <v>228</v>
      </c>
      <c r="E83" s="56"/>
      <c r="F83" s="85">
        <v>103700</v>
      </c>
      <c r="G83" s="86">
        <f>VLOOKUP(B83,'[1]EC DIC 31 2021'!$B$11:$Z$224,25,0)</f>
        <v>103700</v>
      </c>
      <c r="H83" s="86">
        <f>VLOOKUP(B83,'[1]EC DIC 31 2021'!$B$11:$AA$224,26,0)</f>
        <v>0</v>
      </c>
      <c r="I83" s="86">
        <f t="shared" si="6"/>
        <v>0</v>
      </c>
      <c r="J83" s="87">
        <f t="shared" si="8"/>
        <v>722</v>
      </c>
      <c r="K83" s="88" t="str">
        <f>VLOOKUP(C83,'[2]ESTADO DE CADA FACTURA'!$G$3:$G$204,1,0)</f>
        <v>FVM258214</v>
      </c>
      <c r="L83" s="69">
        <f>VLOOKUP(C83,'[2]ESTADO DE CADA FACTURA'!$G$3:$U$204,15,0)</f>
        <v>103700</v>
      </c>
      <c r="M83" s="70">
        <v>0</v>
      </c>
      <c r="N83" s="70">
        <f>VLOOKUP(C83,'[2]ESTADO DE CADA FACTURA'!$G$3:$AE$204,25,0)</f>
        <v>103700</v>
      </c>
      <c r="O83" s="70">
        <f t="shared" si="7"/>
        <v>0</v>
      </c>
      <c r="P83" s="59" t="s">
        <v>184</v>
      </c>
    </row>
    <row r="84" spans="1:16" ht="16.5" x14ac:dyDescent="0.3">
      <c r="A84" s="83" t="s">
        <v>85</v>
      </c>
      <c r="B84" s="83">
        <v>258221</v>
      </c>
      <c r="C84" s="83" t="s">
        <v>229</v>
      </c>
      <c r="D84" s="84" t="s">
        <v>228</v>
      </c>
      <c r="E84" s="56"/>
      <c r="F84" s="85">
        <v>219634</v>
      </c>
      <c r="G84" s="86">
        <f>VLOOKUP(B84,'[1]EC DIC 31 2021'!$B$11:$Z$224,25,0)</f>
        <v>219634</v>
      </c>
      <c r="H84" s="86">
        <f>VLOOKUP(B84,'[1]EC DIC 31 2021'!$B$11:$AA$224,26,0)</f>
        <v>0</v>
      </c>
      <c r="I84" s="86">
        <f t="shared" si="6"/>
        <v>0</v>
      </c>
      <c r="J84" s="87">
        <f t="shared" si="8"/>
        <v>722</v>
      </c>
      <c r="K84" s="88" t="str">
        <f>VLOOKUP(C84,'[2]ESTADO DE CADA FACTURA'!$G$3:$G$204,1,0)</f>
        <v>FVM258221</v>
      </c>
      <c r="L84" s="69">
        <f>VLOOKUP(C84,'[2]ESTADO DE CADA FACTURA'!$G$3:$U$204,15,0)</f>
        <v>219634</v>
      </c>
      <c r="M84" s="70">
        <v>0</v>
      </c>
      <c r="N84" s="70">
        <f>VLOOKUP(C84,'[2]ESTADO DE CADA FACTURA'!$G$3:$AE$204,25,0)</f>
        <v>219634</v>
      </c>
      <c r="O84" s="70">
        <f t="shared" si="7"/>
        <v>0</v>
      </c>
      <c r="P84" s="59" t="s">
        <v>184</v>
      </c>
    </row>
    <row r="85" spans="1:16" ht="16.5" x14ac:dyDescent="0.3">
      <c r="A85" s="83" t="s">
        <v>85</v>
      </c>
      <c r="B85" s="83">
        <v>258212</v>
      </c>
      <c r="C85" s="83" t="s">
        <v>230</v>
      </c>
      <c r="D85" s="84" t="s">
        <v>228</v>
      </c>
      <c r="E85" s="117"/>
      <c r="F85" s="85">
        <v>95900</v>
      </c>
      <c r="G85" s="86">
        <f>VLOOKUP(B85,'[1]EC DIC 31 2021'!$B$11:$Z$224,25,0)</f>
        <v>95900</v>
      </c>
      <c r="H85" s="86">
        <f>VLOOKUP(B85,'[1]EC DIC 31 2021'!$B$11:$AA$224,26,0)</f>
        <v>0</v>
      </c>
      <c r="I85" s="86">
        <f t="shared" si="6"/>
        <v>0</v>
      </c>
      <c r="J85" s="87">
        <f t="shared" si="8"/>
        <v>722</v>
      </c>
      <c r="K85" s="88" t="str">
        <f>VLOOKUP(C85,'[2]ESTADO DE CADA FACTURA'!$G$3:$G$204,1,0)</f>
        <v>FVM258212</v>
      </c>
      <c r="L85" s="69">
        <f>VLOOKUP(C85,'[2]ESTADO DE CADA FACTURA'!$G$3:$U$204,15,0)</f>
        <v>95900</v>
      </c>
      <c r="M85" s="70">
        <v>0</v>
      </c>
      <c r="N85" s="70">
        <f>VLOOKUP(C85,'[2]ESTADO DE CADA FACTURA'!$G$3:$AE$204,25,0)</f>
        <v>95900</v>
      </c>
      <c r="O85" s="70">
        <f t="shared" si="7"/>
        <v>0</v>
      </c>
      <c r="P85" s="59" t="s">
        <v>184</v>
      </c>
    </row>
    <row r="86" spans="1:16" ht="16.5" x14ac:dyDescent="0.3">
      <c r="A86" s="83" t="s">
        <v>85</v>
      </c>
      <c r="B86" s="83">
        <v>258224</v>
      </c>
      <c r="C86" s="83" t="s">
        <v>231</v>
      </c>
      <c r="D86" s="84" t="s">
        <v>228</v>
      </c>
      <c r="E86" s="56"/>
      <c r="F86" s="85">
        <v>6946445</v>
      </c>
      <c r="G86" s="86">
        <f>VLOOKUP(B86,'[1]EC DIC 31 2021'!$B$11:$Z$224,25,0)</f>
        <v>0</v>
      </c>
      <c r="H86" s="86">
        <f>VLOOKUP(B86,'[1]EC DIC 31 2021'!$B$11:$AA$224,26,0)</f>
        <v>0</v>
      </c>
      <c r="I86" s="86">
        <f t="shared" si="6"/>
        <v>6946445</v>
      </c>
      <c r="J86" s="87">
        <f t="shared" si="8"/>
        <v>722</v>
      </c>
      <c r="K86" s="103" t="str">
        <f>VLOOKUP(C86,'[2]ESTADO DE CADA FACTURA'!$G$3:$G$204,1,0)</f>
        <v>FVM258224</v>
      </c>
      <c r="L86" s="104">
        <f>VLOOKUP(C86,'[2]ESTADO DE CADA FACTURA'!$G$3:$U$204,15,0)</f>
        <v>6946445</v>
      </c>
      <c r="M86" s="105">
        <v>0</v>
      </c>
      <c r="N86" s="105">
        <f>VLOOKUP(C86,'[2]ESTADO DE CADA FACTURA'!$G$3:$AE$204,25,0)</f>
        <v>0</v>
      </c>
      <c r="O86" s="105">
        <f t="shared" si="7"/>
        <v>6946445</v>
      </c>
      <c r="P86" s="56" t="s">
        <v>214</v>
      </c>
    </row>
    <row r="87" spans="1:16" ht="16.5" x14ac:dyDescent="0.3">
      <c r="A87" s="83" t="s">
        <v>85</v>
      </c>
      <c r="B87" s="83">
        <v>258232</v>
      </c>
      <c r="C87" s="83" t="s">
        <v>232</v>
      </c>
      <c r="D87" s="84" t="s">
        <v>228</v>
      </c>
      <c r="E87" s="56"/>
      <c r="F87" s="85">
        <v>183200</v>
      </c>
      <c r="G87" s="86">
        <f>VLOOKUP(B87,'[1]EC DIC 31 2021'!$B$11:$Z$224,25,0)</f>
        <v>183200</v>
      </c>
      <c r="H87" s="86">
        <f>VLOOKUP(B87,'[1]EC DIC 31 2021'!$B$11:$AA$224,26,0)</f>
        <v>0</v>
      </c>
      <c r="I87" s="86">
        <f t="shared" si="6"/>
        <v>0</v>
      </c>
      <c r="J87" s="87">
        <f t="shared" si="8"/>
        <v>722</v>
      </c>
      <c r="K87" s="88" t="str">
        <f>VLOOKUP(C87,'[2]ESTADO DE CADA FACTURA'!$G$3:$G$204,1,0)</f>
        <v>FVM258232</v>
      </c>
      <c r="L87" s="69">
        <f>VLOOKUP(C87,'[2]ESTADO DE CADA FACTURA'!$G$3:$U$204,15,0)</f>
        <v>183200</v>
      </c>
      <c r="M87" s="70">
        <v>0</v>
      </c>
      <c r="N87" s="70">
        <f>VLOOKUP(C87,'[2]ESTADO DE CADA FACTURA'!$G$3:$AE$204,25,0)</f>
        <v>183200</v>
      </c>
      <c r="O87" s="70">
        <f t="shared" si="7"/>
        <v>0</v>
      </c>
      <c r="P87" s="59" t="s">
        <v>184</v>
      </c>
    </row>
    <row r="88" spans="1:16" ht="16.5" x14ac:dyDescent="0.3">
      <c r="A88" s="83" t="s">
        <v>85</v>
      </c>
      <c r="B88" s="83">
        <v>258365</v>
      </c>
      <c r="C88" s="83" t="s">
        <v>233</v>
      </c>
      <c r="D88" s="84" t="s">
        <v>234</v>
      </c>
      <c r="E88" s="117"/>
      <c r="F88" s="85">
        <v>208731</v>
      </c>
      <c r="G88" s="86">
        <f>VLOOKUP(B88,'[1]EC DIC 31 2021'!$B$11:$Z$224,25,0)</f>
        <v>208731</v>
      </c>
      <c r="H88" s="86">
        <f>VLOOKUP(B88,'[1]EC DIC 31 2021'!$B$11:$AA$224,26,0)</f>
        <v>0</v>
      </c>
      <c r="I88" s="86">
        <f t="shared" ref="I88:I151" si="9">F88-G88-H88</f>
        <v>0</v>
      </c>
      <c r="J88" s="87">
        <f t="shared" si="8"/>
        <v>721</v>
      </c>
      <c r="K88" s="88" t="str">
        <f>VLOOKUP(C88,'[2]ESTADO DE CADA FACTURA'!$G$3:$G$204,1,0)</f>
        <v>FVM258365</v>
      </c>
      <c r="L88" s="69">
        <f>VLOOKUP(C88,'[2]ESTADO DE CADA FACTURA'!$G$3:$U$204,15,0)</f>
        <v>208731</v>
      </c>
      <c r="M88" s="70">
        <v>0</v>
      </c>
      <c r="N88" s="70">
        <f>VLOOKUP(C88,'[2]ESTADO DE CADA FACTURA'!$G$3:$AE$204,25,0)</f>
        <v>208731</v>
      </c>
      <c r="O88" s="70">
        <f t="shared" si="7"/>
        <v>0</v>
      </c>
      <c r="P88" s="59" t="s">
        <v>184</v>
      </c>
    </row>
    <row r="89" spans="1:16" ht="16.5" x14ac:dyDescent="0.3">
      <c r="A89" s="83" t="s">
        <v>85</v>
      </c>
      <c r="B89" s="83">
        <v>258644</v>
      </c>
      <c r="C89" s="83" t="s">
        <v>235</v>
      </c>
      <c r="D89" s="84" t="s">
        <v>236</v>
      </c>
      <c r="E89" s="56"/>
      <c r="F89" s="85">
        <v>343420</v>
      </c>
      <c r="G89" s="86">
        <f>VLOOKUP(B89,'[1]EC DIC 31 2021'!$B$11:$Z$224,25,0)</f>
        <v>343420</v>
      </c>
      <c r="H89" s="86">
        <f>VLOOKUP(B89,'[1]EC DIC 31 2021'!$B$11:$AA$224,26,0)</f>
        <v>0</v>
      </c>
      <c r="I89" s="86">
        <f t="shared" si="9"/>
        <v>0</v>
      </c>
      <c r="J89" s="87">
        <f t="shared" si="8"/>
        <v>720</v>
      </c>
      <c r="K89" s="88" t="str">
        <f>VLOOKUP(C89,'[2]ESTADO DE CADA FACTURA'!$G$3:$G$204,1,0)</f>
        <v>FVM258644</v>
      </c>
      <c r="L89" s="69">
        <f>VLOOKUP(C89,'[2]ESTADO DE CADA FACTURA'!$G$3:$U$204,15,0)</f>
        <v>343420</v>
      </c>
      <c r="M89" s="70">
        <v>0</v>
      </c>
      <c r="N89" s="70">
        <f>VLOOKUP(C89,'[2]ESTADO DE CADA FACTURA'!$G$3:$AE$204,25,0)</f>
        <v>343420</v>
      </c>
      <c r="O89" s="70">
        <f t="shared" si="7"/>
        <v>0</v>
      </c>
      <c r="P89" s="59" t="s">
        <v>184</v>
      </c>
    </row>
    <row r="90" spans="1:16" ht="16.5" x14ac:dyDescent="0.3">
      <c r="A90" s="83" t="s">
        <v>85</v>
      </c>
      <c r="B90" s="83">
        <v>259283</v>
      </c>
      <c r="C90" s="83" t="s">
        <v>237</v>
      </c>
      <c r="D90" s="84" t="s">
        <v>238</v>
      </c>
      <c r="E90" s="56"/>
      <c r="F90" s="85">
        <v>564600</v>
      </c>
      <c r="G90" s="86">
        <f>VLOOKUP(B90,'[1]EC DIC 31 2021'!$B$11:$Z$224,25,0)</f>
        <v>564600</v>
      </c>
      <c r="H90" s="86">
        <f>VLOOKUP(B90,'[1]EC DIC 31 2021'!$B$11:$AA$224,26,0)</f>
        <v>0</v>
      </c>
      <c r="I90" s="86">
        <f t="shared" si="9"/>
        <v>0</v>
      </c>
      <c r="J90" s="87">
        <f t="shared" si="8"/>
        <v>718</v>
      </c>
      <c r="K90" s="88" t="str">
        <f>VLOOKUP(C90,'[2]ESTADO DE CADA FACTURA'!$G$3:$G$204,1,0)</f>
        <v>FVM259283</v>
      </c>
      <c r="L90" s="69">
        <f>VLOOKUP(C90,'[2]ESTADO DE CADA FACTURA'!$G$3:$U$204,15,0)</f>
        <v>564600</v>
      </c>
      <c r="M90" s="70">
        <v>0</v>
      </c>
      <c r="N90" s="70">
        <f>VLOOKUP(C90,'[2]ESTADO DE CADA FACTURA'!$G$3:$AE$204,25,0)</f>
        <v>564600</v>
      </c>
      <c r="O90" s="70">
        <f t="shared" si="7"/>
        <v>0</v>
      </c>
      <c r="P90" s="59" t="s">
        <v>184</v>
      </c>
    </row>
    <row r="91" spans="1:16" ht="16.5" x14ac:dyDescent="0.3">
      <c r="A91" s="83" t="s">
        <v>85</v>
      </c>
      <c r="B91" s="83">
        <v>264309</v>
      </c>
      <c r="C91" s="83" t="s">
        <v>239</v>
      </c>
      <c r="D91" s="84" t="s">
        <v>240</v>
      </c>
      <c r="E91" s="56"/>
      <c r="F91" s="85">
        <v>138886</v>
      </c>
      <c r="G91" s="86">
        <f>VLOOKUP(B91,'[1]EC DIC 31 2021'!$B$11:$Z$224,25,0)</f>
        <v>138886</v>
      </c>
      <c r="H91" s="86">
        <f>VLOOKUP(B91,'[1]EC DIC 31 2021'!$B$11:$AA$224,26,0)</f>
        <v>0</v>
      </c>
      <c r="I91" s="86">
        <f t="shared" si="9"/>
        <v>0</v>
      </c>
      <c r="J91" s="87">
        <f t="shared" si="8"/>
        <v>705</v>
      </c>
      <c r="K91" s="88" t="str">
        <f>VLOOKUP(C91,'[2]ESTADO DE CADA FACTURA'!$G$3:$G$204,1,0)</f>
        <v>FVM264309</v>
      </c>
      <c r="L91" s="69">
        <f>VLOOKUP(C91,'[2]ESTADO DE CADA FACTURA'!$G$3:$U$204,15,0)</f>
        <v>138886</v>
      </c>
      <c r="M91" s="70">
        <v>0</v>
      </c>
      <c r="N91" s="70">
        <f>VLOOKUP(C91,'[2]ESTADO DE CADA FACTURA'!$G$3:$AE$204,25,0)</f>
        <v>138886</v>
      </c>
      <c r="O91" s="70">
        <f t="shared" si="7"/>
        <v>0</v>
      </c>
      <c r="P91" s="59" t="s">
        <v>184</v>
      </c>
    </row>
    <row r="92" spans="1:16" ht="16.5" x14ac:dyDescent="0.3">
      <c r="A92" s="83" t="s">
        <v>85</v>
      </c>
      <c r="B92" s="83">
        <v>265918</v>
      </c>
      <c r="C92" s="83" t="s">
        <v>241</v>
      </c>
      <c r="D92" s="84" t="s">
        <v>242</v>
      </c>
      <c r="E92" s="56"/>
      <c r="F92" s="85">
        <v>106800</v>
      </c>
      <c r="G92" s="86">
        <f>VLOOKUP(B92,'[1]EC DIC 31 2021'!$B$11:$Z$224,25,0)</f>
        <v>106800</v>
      </c>
      <c r="H92" s="86">
        <f>VLOOKUP(B92,'[1]EC DIC 31 2021'!$B$11:$AA$224,26,0)</f>
        <v>0</v>
      </c>
      <c r="I92" s="86">
        <f t="shared" si="9"/>
        <v>0</v>
      </c>
      <c r="J92" s="87">
        <f t="shared" si="8"/>
        <v>701</v>
      </c>
      <c r="K92" s="88" t="str">
        <f>VLOOKUP(C92,'[2]ESTADO DE CADA FACTURA'!$G$3:$G$204,1,0)</f>
        <v>FVM265918</v>
      </c>
      <c r="L92" s="69">
        <f>VLOOKUP(C92,'[2]ESTADO DE CADA FACTURA'!$G$3:$U$204,15,0)</f>
        <v>106800</v>
      </c>
      <c r="M92" s="70">
        <v>0</v>
      </c>
      <c r="N92" s="70">
        <f>VLOOKUP(C92,'[2]ESTADO DE CADA FACTURA'!$G$3:$AE$204,25,0)</f>
        <v>106800</v>
      </c>
      <c r="O92" s="70">
        <f t="shared" si="7"/>
        <v>0</v>
      </c>
      <c r="P92" s="59" t="s">
        <v>184</v>
      </c>
    </row>
    <row r="93" spans="1:16" ht="16.5" x14ac:dyDescent="0.3">
      <c r="A93" s="83" t="s">
        <v>85</v>
      </c>
      <c r="B93" s="83">
        <v>265944</v>
      </c>
      <c r="C93" s="83" t="s">
        <v>243</v>
      </c>
      <c r="D93" s="84" t="s">
        <v>242</v>
      </c>
      <c r="E93" s="56"/>
      <c r="F93" s="85">
        <v>163400</v>
      </c>
      <c r="G93" s="86">
        <f>VLOOKUP(B93,'[1]EC DIC 31 2021'!$B$11:$Z$224,25,0)</f>
        <v>163400</v>
      </c>
      <c r="H93" s="86">
        <f>VLOOKUP(B93,'[1]EC DIC 31 2021'!$B$11:$AA$224,26,0)</f>
        <v>0</v>
      </c>
      <c r="I93" s="86">
        <f t="shared" si="9"/>
        <v>0</v>
      </c>
      <c r="J93" s="87">
        <f t="shared" si="8"/>
        <v>701</v>
      </c>
      <c r="K93" s="88" t="str">
        <f>VLOOKUP(C93,'[2]ESTADO DE CADA FACTURA'!$G$3:$G$204,1,0)</f>
        <v>FVM265944</v>
      </c>
      <c r="L93" s="69">
        <f>VLOOKUP(C93,'[2]ESTADO DE CADA FACTURA'!$G$3:$U$204,15,0)</f>
        <v>163400</v>
      </c>
      <c r="M93" s="70">
        <v>0</v>
      </c>
      <c r="N93" s="70">
        <f>VLOOKUP(C93,'[2]ESTADO DE CADA FACTURA'!$G$3:$AE$204,25,0)</f>
        <v>163400</v>
      </c>
      <c r="O93" s="70">
        <f t="shared" si="7"/>
        <v>0</v>
      </c>
      <c r="P93" s="59" t="s">
        <v>184</v>
      </c>
    </row>
    <row r="94" spans="1:16" ht="16.5" x14ac:dyDescent="0.3">
      <c r="A94" s="83" t="s">
        <v>85</v>
      </c>
      <c r="B94" s="83">
        <v>266773</v>
      </c>
      <c r="C94" s="83" t="s">
        <v>244</v>
      </c>
      <c r="D94" s="84">
        <v>43863</v>
      </c>
      <c r="E94" s="56"/>
      <c r="F94" s="85">
        <v>113200</v>
      </c>
      <c r="G94" s="86">
        <f>VLOOKUP(B94,'[1]EC DIC 31 2021'!$B$11:$Z$224,25,0)</f>
        <v>0</v>
      </c>
      <c r="H94" s="86">
        <f>VLOOKUP(B94,'[1]EC DIC 31 2021'!$B$11:$AA$224,26,0)</f>
        <v>0</v>
      </c>
      <c r="I94" s="86">
        <f t="shared" si="9"/>
        <v>113200</v>
      </c>
      <c r="J94" s="87">
        <f t="shared" si="8"/>
        <v>698</v>
      </c>
      <c r="K94" s="88">
        <v>0</v>
      </c>
      <c r="L94" s="69">
        <v>0</v>
      </c>
      <c r="M94" s="70">
        <v>0</v>
      </c>
      <c r="N94" s="70">
        <v>0</v>
      </c>
      <c r="O94" s="70">
        <f t="shared" si="7"/>
        <v>0</v>
      </c>
      <c r="P94" s="59" t="s">
        <v>190</v>
      </c>
    </row>
    <row r="95" spans="1:16" ht="16.5" x14ac:dyDescent="0.3">
      <c r="A95" s="83" t="s">
        <v>85</v>
      </c>
      <c r="B95" s="83">
        <v>268293</v>
      </c>
      <c r="C95" s="83" t="s">
        <v>245</v>
      </c>
      <c r="D95" s="84">
        <v>43867</v>
      </c>
      <c r="E95" s="56"/>
      <c r="F95" s="85">
        <v>214026</v>
      </c>
      <c r="G95" s="86">
        <f>VLOOKUP(B95,'[1]EC DIC 31 2021'!$B$11:$Z$224,25,0)</f>
        <v>0</v>
      </c>
      <c r="H95" s="86">
        <f>VLOOKUP(B95,'[1]EC DIC 31 2021'!$B$11:$AA$224,26,0)</f>
        <v>0</v>
      </c>
      <c r="I95" s="86">
        <f t="shared" si="9"/>
        <v>214026</v>
      </c>
      <c r="J95" s="87">
        <f t="shared" si="8"/>
        <v>694</v>
      </c>
      <c r="K95" s="88">
        <v>0</v>
      </c>
      <c r="L95" s="69">
        <v>0</v>
      </c>
      <c r="M95" s="70">
        <v>0</v>
      </c>
      <c r="N95" s="70">
        <v>0</v>
      </c>
      <c r="O95" s="70">
        <f t="shared" si="7"/>
        <v>0</v>
      </c>
      <c r="P95" s="59" t="s">
        <v>190</v>
      </c>
    </row>
    <row r="96" spans="1:16" ht="16.5" x14ac:dyDescent="0.3">
      <c r="A96" s="83" t="s">
        <v>85</v>
      </c>
      <c r="B96" s="83">
        <v>274381</v>
      </c>
      <c r="C96" s="83" t="s">
        <v>246</v>
      </c>
      <c r="D96" s="84">
        <v>43882</v>
      </c>
      <c r="E96" s="56"/>
      <c r="F96" s="85">
        <v>66100</v>
      </c>
      <c r="G96" s="86">
        <f>VLOOKUP(B96,'[1]EC DIC 31 2021'!$B$11:$Z$224,25,0)</f>
        <v>0</v>
      </c>
      <c r="H96" s="86">
        <f>VLOOKUP(B96,'[1]EC DIC 31 2021'!$B$11:$AA$224,26,0)</f>
        <v>0</v>
      </c>
      <c r="I96" s="86">
        <f t="shared" si="9"/>
        <v>66100</v>
      </c>
      <c r="J96" s="87">
        <f t="shared" si="8"/>
        <v>679</v>
      </c>
      <c r="K96" s="88">
        <v>0</v>
      </c>
      <c r="L96" s="69">
        <v>0</v>
      </c>
      <c r="M96" s="70">
        <v>0</v>
      </c>
      <c r="N96" s="70">
        <v>0</v>
      </c>
      <c r="O96" s="70">
        <f t="shared" si="7"/>
        <v>0</v>
      </c>
      <c r="P96" s="59" t="s">
        <v>190</v>
      </c>
    </row>
    <row r="97" spans="1:61" s="123" customFormat="1" ht="16.5" x14ac:dyDescent="0.3">
      <c r="A97" s="83" t="s">
        <v>85</v>
      </c>
      <c r="B97" s="83">
        <v>280411</v>
      </c>
      <c r="C97" s="83" t="s">
        <v>247</v>
      </c>
      <c r="D97" s="99">
        <v>43897</v>
      </c>
      <c r="E97" s="118"/>
      <c r="F97" s="119">
        <v>69900</v>
      </c>
      <c r="G97" s="86">
        <f>VLOOKUP(B97,'[1]EC DIC 31 2021'!$B$11:$Z$224,25,0)</f>
        <v>0</v>
      </c>
      <c r="H97" s="86">
        <f>VLOOKUP(B97,'[1]EC DIC 31 2021'!$B$11:$AA$224,26,0)</f>
        <v>0</v>
      </c>
      <c r="I97" s="86">
        <f t="shared" si="9"/>
        <v>69900</v>
      </c>
      <c r="J97" s="87">
        <f t="shared" si="8"/>
        <v>664</v>
      </c>
      <c r="K97" s="120">
        <v>0</v>
      </c>
      <c r="L97" s="121">
        <v>0</v>
      </c>
      <c r="M97" s="122">
        <v>0</v>
      </c>
      <c r="N97" s="122">
        <v>0</v>
      </c>
      <c r="O97" s="122">
        <f t="shared" si="7"/>
        <v>0</v>
      </c>
      <c r="P97" s="94" t="s">
        <v>190</v>
      </c>
      <c r="Q97" s="94"/>
      <c r="R97" s="94"/>
      <c r="S97" s="94"/>
      <c r="T97" s="94"/>
      <c r="U97" s="94"/>
      <c r="V97" s="94"/>
      <c r="W97" s="94"/>
      <c r="X97" s="94"/>
      <c r="Y97" s="94"/>
      <c r="Z97" s="94"/>
      <c r="AA97" s="94"/>
      <c r="AB97" s="94"/>
      <c r="AC97" s="94"/>
      <c r="AD97" s="94"/>
      <c r="AE97" s="94"/>
      <c r="AF97" s="94"/>
      <c r="AG97" s="94"/>
      <c r="AH97" s="94"/>
      <c r="AI97" s="94"/>
      <c r="AJ97" s="94"/>
      <c r="AK97" s="94"/>
      <c r="AL97" s="94"/>
      <c r="AM97" s="94"/>
      <c r="AN97" s="94"/>
      <c r="AO97" s="94"/>
      <c r="AP97" s="94"/>
      <c r="AQ97" s="94"/>
      <c r="AR97" s="94"/>
      <c r="AS97" s="94"/>
      <c r="AT97" s="94"/>
      <c r="AU97" s="94"/>
      <c r="AV97" s="94"/>
      <c r="AW97" s="94"/>
      <c r="AX97" s="94"/>
      <c r="AY97" s="94"/>
      <c r="AZ97" s="94"/>
      <c r="BA97" s="94"/>
      <c r="BB97" s="94"/>
      <c r="BC97" s="94"/>
      <c r="BD97" s="94"/>
      <c r="BE97" s="94"/>
      <c r="BF97" s="94"/>
      <c r="BG97" s="94"/>
      <c r="BH97" s="94"/>
      <c r="BI97" s="94"/>
    </row>
    <row r="98" spans="1:61" s="123" customFormat="1" ht="16.5" x14ac:dyDescent="0.3">
      <c r="A98" s="83" t="s">
        <v>85</v>
      </c>
      <c r="B98" s="83">
        <v>283681</v>
      </c>
      <c r="C98" s="83" t="s">
        <v>248</v>
      </c>
      <c r="D98" s="99">
        <v>43908</v>
      </c>
      <c r="E98" s="118"/>
      <c r="F98" s="119">
        <v>73320</v>
      </c>
      <c r="G98" s="86">
        <f>VLOOKUP(B98,'[1]EC DIC 31 2021'!$B$11:$Z$224,25,0)</f>
        <v>0</v>
      </c>
      <c r="H98" s="86">
        <f>VLOOKUP(B98,'[1]EC DIC 31 2021'!$B$11:$AA$224,26,0)</f>
        <v>0</v>
      </c>
      <c r="I98" s="86">
        <f t="shared" si="9"/>
        <v>73320</v>
      </c>
      <c r="J98" s="87">
        <f t="shared" si="8"/>
        <v>653</v>
      </c>
      <c r="K98" s="120">
        <v>0</v>
      </c>
      <c r="L98" s="121">
        <v>0</v>
      </c>
      <c r="M98" s="122">
        <v>0</v>
      </c>
      <c r="N98" s="122">
        <v>0</v>
      </c>
      <c r="O98" s="122">
        <f t="shared" si="7"/>
        <v>0</v>
      </c>
      <c r="P98" s="94" t="s">
        <v>190</v>
      </c>
      <c r="Q98" s="94"/>
      <c r="R98" s="94"/>
      <c r="S98" s="94"/>
      <c r="T98" s="94"/>
      <c r="U98" s="94"/>
      <c r="V98" s="94"/>
      <c r="W98" s="94"/>
      <c r="X98" s="94"/>
      <c r="Y98" s="94"/>
      <c r="Z98" s="94"/>
      <c r="AA98" s="94"/>
      <c r="AB98" s="94"/>
      <c r="AC98" s="94"/>
      <c r="AD98" s="94"/>
      <c r="AE98" s="94"/>
      <c r="AF98" s="94"/>
      <c r="AG98" s="94"/>
      <c r="AH98" s="94"/>
      <c r="AI98" s="94"/>
      <c r="AJ98" s="94"/>
      <c r="AK98" s="94"/>
      <c r="AL98" s="94"/>
      <c r="AM98" s="94"/>
      <c r="AN98" s="94"/>
      <c r="AO98" s="94"/>
      <c r="AP98" s="94"/>
      <c r="AQ98" s="94"/>
      <c r="AR98" s="94"/>
      <c r="AS98" s="94"/>
      <c r="AT98" s="94"/>
      <c r="AU98" s="94"/>
      <c r="AV98" s="94"/>
      <c r="AW98" s="94"/>
      <c r="AX98" s="94"/>
      <c r="AY98" s="94"/>
      <c r="AZ98" s="94"/>
      <c r="BA98" s="94"/>
      <c r="BB98" s="94"/>
      <c r="BC98" s="94"/>
      <c r="BD98" s="94"/>
      <c r="BE98" s="94"/>
      <c r="BF98" s="94"/>
      <c r="BG98" s="94"/>
      <c r="BH98" s="94"/>
      <c r="BI98" s="94"/>
    </row>
    <row r="99" spans="1:61" ht="16.5" x14ac:dyDescent="0.3">
      <c r="A99" s="83" t="s">
        <v>85</v>
      </c>
      <c r="B99" s="83">
        <v>287921</v>
      </c>
      <c r="C99" s="83" t="s">
        <v>249</v>
      </c>
      <c r="D99" s="99">
        <v>43937</v>
      </c>
      <c r="E99" s="118"/>
      <c r="F99" s="119">
        <v>54400</v>
      </c>
      <c r="G99" s="86">
        <f>VLOOKUP(B99,'[1]EC DIC 31 2021'!$B$11:$Z$224,25,0)</f>
        <v>0</v>
      </c>
      <c r="H99" s="86">
        <f>VLOOKUP(B99,'[1]EC DIC 31 2021'!$B$11:$AA$224,26,0)</f>
        <v>0</v>
      </c>
      <c r="I99" s="86">
        <f t="shared" si="9"/>
        <v>54400</v>
      </c>
      <c r="J99" s="87">
        <f t="shared" si="8"/>
        <v>624</v>
      </c>
      <c r="K99" s="120">
        <v>0</v>
      </c>
      <c r="L99" s="121">
        <v>0</v>
      </c>
      <c r="M99" s="122">
        <v>0</v>
      </c>
      <c r="N99" s="122">
        <v>0</v>
      </c>
      <c r="O99" s="122">
        <f t="shared" si="7"/>
        <v>0</v>
      </c>
      <c r="P99" s="94" t="s">
        <v>190</v>
      </c>
      <c r="Q99" s="94"/>
      <c r="R99" s="94"/>
      <c r="S99" s="94"/>
      <c r="T99" s="94"/>
      <c r="U99" s="94"/>
      <c r="V99" s="94"/>
      <c r="W99" s="94"/>
    </row>
    <row r="100" spans="1:61" ht="16.5" x14ac:dyDescent="0.3">
      <c r="A100" s="83" t="s">
        <v>85</v>
      </c>
      <c r="B100" s="83">
        <v>288134</v>
      </c>
      <c r="C100" s="83" t="s">
        <v>250</v>
      </c>
      <c r="D100" s="99">
        <v>43941</v>
      </c>
      <c r="E100" s="118"/>
      <c r="F100" s="119">
        <v>54400</v>
      </c>
      <c r="G100" s="86">
        <f>VLOOKUP(B100,'[1]EC DIC 31 2021'!$B$11:$Z$224,25,0)</f>
        <v>0</v>
      </c>
      <c r="H100" s="86">
        <f>VLOOKUP(B100,'[1]EC DIC 31 2021'!$B$11:$AA$224,26,0)</f>
        <v>0</v>
      </c>
      <c r="I100" s="86">
        <f t="shared" si="9"/>
        <v>54400</v>
      </c>
      <c r="J100" s="87">
        <f t="shared" si="8"/>
        <v>620</v>
      </c>
      <c r="K100" s="120">
        <v>0</v>
      </c>
      <c r="L100" s="121">
        <v>0</v>
      </c>
      <c r="M100" s="122">
        <v>0</v>
      </c>
      <c r="N100" s="122">
        <v>0</v>
      </c>
      <c r="O100" s="122">
        <f t="shared" si="7"/>
        <v>0</v>
      </c>
      <c r="P100" s="94" t="s">
        <v>190</v>
      </c>
      <c r="Q100" s="94"/>
      <c r="R100" s="94"/>
      <c r="S100" s="94"/>
      <c r="T100" s="94"/>
      <c r="U100" s="94"/>
      <c r="V100" s="94"/>
      <c r="W100" s="94"/>
    </row>
    <row r="101" spans="1:61" ht="16.5" x14ac:dyDescent="0.3">
      <c r="A101" s="83" t="s">
        <v>85</v>
      </c>
      <c r="B101" s="83">
        <v>288683</v>
      </c>
      <c r="C101" s="83" t="s">
        <v>251</v>
      </c>
      <c r="D101" s="99">
        <v>43948</v>
      </c>
      <c r="E101" s="118"/>
      <c r="F101" s="119">
        <v>54400</v>
      </c>
      <c r="G101" s="86">
        <f>VLOOKUP(B101,'[1]EC DIC 31 2021'!$B$11:$Z$224,25,0)</f>
        <v>0</v>
      </c>
      <c r="H101" s="86">
        <f>VLOOKUP(B101,'[1]EC DIC 31 2021'!$B$11:$AA$224,26,0)</f>
        <v>0</v>
      </c>
      <c r="I101" s="86">
        <f t="shared" si="9"/>
        <v>54400</v>
      </c>
      <c r="J101" s="87">
        <f t="shared" si="8"/>
        <v>613</v>
      </c>
      <c r="K101" s="120">
        <v>0</v>
      </c>
      <c r="L101" s="121">
        <v>0</v>
      </c>
      <c r="M101" s="122">
        <v>0</v>
      </c>
      <c r="N101" s="122">
        <v>0</v>
      </c>
      <c r="O101" s="122">
        <f t="shared" si="7"/>
        <v>0</v>
      </c>
      <c r="P101" s="94" t="s">
        <v>190</v>
      </c>
      <c r="Q101" s="94"/>
      <c r="R101" s="94"/>
      <c r="S101" s="94"/>
      <c r="T101" s="94"/>
      <c r="U101" s="94"/>
      <c r="V101" s="94"/>
      <c r="W101" s="94"/>
    </row>
    <row r="102" spans="1:61" ht="16.5" x14ac:dyDescent="0.3">
      <c r="A102" s="83" t="s">
        <v>85</v>
      </c>
      <c r="B102" s="83">
        <v>289038</v>
      </c>
      <c r="C102" s="83" t="s">
        <v>252</v>
      </c>
      <c r="D102" s="99">
        <v>43951</v>
      </c>
      <c r="E102" s="118"/>
      <c r="F102" s="119">
        <v>54400</v>
      </c>
      <c r="G102" s="86">
        <f>VLOOKUP(B102,'[1]EC DIC 31 2021'!$B$11:$Z$224,25,0)</f>
        <v>0</v>
      </c>
      <c r="H102" s="86">
        <f>VLOOKUP(B102,'[1]EC DIC 31 2021'!$B$11:$AA$224,26,0)</f>
        <v>0</v>
      </c>
      <c r="I102" s="86">
        <f t="shared" si="9"/>
        <v>54400</v>
      </c>
      <c r="J102" s="87">
        <f t="shared" si="8"/>
        <v>610</v>
      </c>
      <c r="K102" s="120">
        <v>0</v>
      </c>
      <c r="L102" s="121">
        <v>0</v>
      </c>
      <c r="M102" s="122">
        <v>0</v>
      </c>
      <c r="N102" s="122">
        <v>0</v>
      </c>
      <c r="O102" s="122">
        <f t="shared" si="7"/>
        <v>0</v>
      </c>
      <c r="P102" s="94" t="s">
        <v>190</v>
      </c>
      <c r="Q102" s="94"/>
      <c r="R102" s="94"/>
      <c r="S102" s="94"/>
      <c r="T102" s="94"/>
      <c r="U102" s="94"/>
      <c r="V102" s="94"/>
      <c r="W102" s="94"/>
    </row>
    <row r="103" spans="1:61" s="123" customFormat="1" ht="16.5" x14ac:dyDescent="0.3">
      <c r="A103" s="83" t="s">
        <v>85</v>
      </c>
      <c r="B103" s="83">
        <v>289114</v>
      </c>
      <c r="C103" s="83" t="s">
        <v>253</v>
      </c>
      <c r="D103" s="99">
        <v>43954</v>
      </c>
      <c r="E103" s="118"/>
      <c r="F103" s="119">
        <v>217300</v>
      </c>
      <c r="G103" s="86">
        <f>VLOOKUP(B103,'[1]EC DIC 31 2021'!$B$11:$Z$224,25,0)</f>
        <v>0</v>
      </c>
      <c r="H103" s="86">
        <f>VLOOKUP(B103,'[1]EC DIC 31 2021'!$B$11:$AA$224,26,0)</f>
        <v>0</v>
      </c>
      <c r="I103" s="86">
        <f t="shared" si="9"/>
        <v>217300</v>
      </c>
      <c r="J103" s="87">
        <f t="shared" si="8"/>
        <v>607</v>
      </c>
      <c r="K103" s="120">
        <v>0</v>
      </c>
      <c r="L103" s="121">
        <v>0</v>
      </c>
      <c r="M103" s="122">
        <v>0</v>
      </c>
      <c r="N103" s="122">
        <v>0</v>
      </c>
      <c r="O103" s="122">
        <f t="shared" si="7"/>
        <v>0</v>
      </c>
      <c r="P103" s="94" t="s">
        <v>190</v>
      </c>
      <c r="Q103" s="94"/>
      <c r="R103" s="94"/>
      <c r="S103" s="94"/>
      <c r="T103" s="94"/>
      <c r="U103" s="94"/>
      <c r="V103" s="94"/>
      <c r="W103" s="94"/>
      <c r="X103" s="94"/>
      <c r="Y103" s="94"/>
      <c r="Z103" s="94"/>
      <c r="AA103" s="94"/>
      <c r="AB103" s="94"/>
      <c r="AC103" s="94"/>
      <c r="AD103" s="94"/>
      <c r="AE103" s="94"/>
      <c r="AF103" s="94"/>
      <c r="AG103" s="94"/>
      <c r="AH103" s="94"/>
      <c r="AI103" s="94"/>
      <c r="AJ103" s="94"/>
      <c r="AK103" s="94"/>
      <c r="AL103" s="94"/>
      <c r="AM103" s="94"/>
      <c r="AN103" s="94"/>
      <c r="AO103" s="94"/>
      <c r="AP103" s="94"/>
      <c r="AQ103" s="94"/>
      <c r="AR103" s="94"/>
      <c r="AS103" s="94"/>
      <c r="AT103" s="94"/>
      <c r="AU103" s="94"/>
      <c r="AV103" s="94"/>
      <c r="AW103" s="94"/>
      <c r="AX103" s="94"/>
      <c r="AY103" s="94"/>
      <c r="AZ103" s="94"/>
      <c r="BA103" s="94"/>
      <c r="BB103" s="94"/>
      <c r="BC103" s="94"/>
      <c r="BD103" s="94"/>
      <c r="BE103" s="94"/>
      <c r="BF103" s="94"/>
      <c r="BG103" s="94"/>
      <c r="BH103" s="94"/>
      <c r="BI103" s="94"/>
    </row>
    <row r="104" spans="1:61" s="123" customFormat="1" ht="16.5" x14ac:dyDescent="0.3">
      <c r="A104" s="83" t="s">
        <v>85</v>
      </c>
      <c r="B104" s="83">
        <v>289792</v>
      </c>
      <c r="C104" s="83" t="s">
        <v>254</v>
      </c>
      <c r="D104" s="99">
        <v>43970</v>
      </c>
      <c r="E104" s="118"/>
      <c r="F104" s="119">
        <v>55300</v>
      </c>
      <c r="G104" s="86">
        <f>VLOOKUP(B104,'[1]EC DIC 31 2021'!$B$11:$Z$224,25,0)</f>
        <v>0</v>
      </c>
      <c r="H104" s="86">
        <f>VLOOKUP(B104,'[1]EC DIC 31 2021'!$B$11:$AA$224,26,0)</f>
        <v>0</v>
      </c>
      <c r="I104" s="86">
        <f t="shared" si="9"/>
        <v>55300</v>
      </c>
      <c r="J104" s="87">
        <f t="shared" si="8"/>
        <v>591</v>
      </c>
      <c r="K104" s="120">
        <v>0</v>
      </c>
      <c r="L104" s="121">
        <v>0</v>
      </c>
      <c r="M104" s="122">
        <v>0</v>
      </c>
      <c r="N104" s="122">
        <v>0</v>
      </c>
      <c r="O104" s="122">
        <f t="shared" si="7"/>
        <v>0</v>
      </c>
      <c r="P104" s="94" t="s">
        <v>190</v>
      </c>
      <c r="Q104" s="94"/>
      <c r="R104" s="94"/>
      <c r="S104" s="94"/>
      <c r="T104" s="94"/>
      <c r="U104" s="94"/>
      <c r="V104" s="94"/>
      <c r="W104" s="94"/>
      <c r="X104" s="94"/>
      <c r="Y104" s="94"/>
      <c r="Z104" s="94"/>
      <c r="AA104" s="94"/>
      <c r="AB104" s="94"/>
      <c r="AC104" s="94"/>
      <c r="AD104" s="94"/>
      <c r="AE104" s="94"/>
      <c r="AF104" s="94"/>
      <c r="AG104" s="94"/>
      <c r="AH104" s="94"/>
      <c r="AI104" s="94"/>
      <c r="AJ104" s="94"/>
      <c r="AK104" s="94"/>
      <c r="AL104" s="94"/>
      <c r="AM104" s="94"/>
      <c r="AN104" s="94"/>
      <c r="AO104" s="94"/>
      <c r="AP104" s="94"/>
      <c r="AQ104" s="94"/>
      <c r="AR104" s="94"/>
      <c r="AS104" s="94"/>
      <c r="AT104" s="94"/>
      <c r="AU104" s="94"/>
      <c r="AV104" s="94"/>
      <c r="AW104" s="94"/>
      <c r="AX104" s="94"/>
      <c r="AY104" s="94"/>
      <c r="AZ104" s="94"/>
      <c r="BA104" s="94"/>
      <c r="BB104" s="94"/>
      <c r="BC104" s="94"/>
      <c r="BD104" s="94"/>
      <c r="BE104" s="94"/>
      <c r="BF104" s="94"/>
      <c r="BG104" s="94"/>
      <c r="BH104" s="94"/>
      <c r="BI104" s="94"/>
    </row>
    <row r="105" spans="1:61" ht="16.5" x14ac:dyDescent="0.3">
      <c r="A105" s="83" t="s">
        <v>85</v>
      </c>
      <c r="B105" s="83">
        <v>290600</v>
      </c>
      <c r="C105" s="83" t="s">
        <v>255</v>
      </c>
      <c r="D105" s="99">
        <v>43985</v>
      </c>
      <c r="E105" s="118"/>
      <c r="F105" s="119">
        <v>233931</v>
      </c>
      <c r="G105" s="86">
        <f>VLOOKUP(B105,'[1]EC DIC 31 2021'!$B$11:$Z$224,25,0)</f>
        <v>0</v>
      </c>
      <c r="H105" s="86">
        <f>VLOOKUP(B105,'[1]EC DIC 31 2021'!$B$11:$AA$224,26,0)</f>
        <v>0</v>
      </c>
      <c r="I105" s="86">
        <f t="shared" si="9"/>
        <v>233931</v>
      </c>
      <c r="J105" s="87">
        <f t="shared" si="8"/>
        <v>576</v>
      </c>
      <c r="K105" s="120">
        <v>0</v>
      </c>
      <c r="L105" s="121">
        <v>0</v>
      </c>
      <c r="M105" s="122">
        <v>0</v>
      </c>
      <c r="N105" s="122">
        <v>0</v>
      </c>
      <c r="O105" s="122">
        <f t="shared" si="7"/>
        <v>0</v>
      </c>
      <c r="P105" s="94" t="s">
        <v>190</v>
      </c>
      <c r="Q105" s="94"/>
      <c r="R105" s="94"/>
      <c r="S105" s="94"/>
      <c r="T105" s="94"/>
      <c r="U105" s="94"/>
      <c r="V105" s="94"/>
      <c r="W105" s="94"/>
    </row>
    <row r="106" spans="1:61" ht="16.5" x14ac:dyDescent="0.3">
      <c r="A106" s="83" t="s">
        <v>85</v>
      </c>
      <c r="B106" s="83">
        <v>290631</v>
      </c>
      <c r="C106" s="83" t="s">
        <v>256</v>
      </c>
      <c r="D106" s="99">
        <v>43986</v>
      </c>
      <c r="E106" s="118"/>
      <c r="F106" s="119">
        <v>117884</v>
      </c>
      <c r="G106" s="86">
        <f>VLOOKUP(B106,'[1]EC DIC 31 2021'!$B$11:$Z$224,25,0)</f>
        <v>0</v>
      </c>
      <c r="H106" s="86">
        <f>VLOOKUP(B106,'[1]EC DIC 31 2021'!$B$11:$AA$224,26,0)</f>
        <v>0</v>
      </c>
      <c r="I106" s="86">
        <f t="shared" si="9"/>
        <v>117884</v>
      </c>
      <c r="J106" s="87">
        <f t="shared" si="8"/>
        <v>575</v>
      </c>
      <c r="K106" s="120">
        <v>0</v>
      </c>
      <c r="L106" s="121">
        <v>0</v>
      </c>
      <c r="M106" s="122">
        <v>0</v>
      </c>
      <c r="N106" s="122">
        <v>0</v>
      </c>
      <c r="O106" s="122">
        <f t="shared" si="7"/>
        <v>0</v>
      </c>
      <c r="P106" s="94" t="s">
        <v>190</v>
      </c>
      <c r="Q106" s="94"/>
      <c r="R106" s="94"/>
      <c r="S106" s="94"/>
      <c r="T106" s="94"/>
      <c r="U106" s="94"/>
      <c r="V106" s="94"/>
      <c r="W106" s="94"/>
    </row>
    <row r="107" spans="1:61" s="123" customFormat="1" ht="16.5" x14ac:dyDescent="0.3">
      <c r="A107" s="83" t="s">
        <v>85</v>
      </c>
      <c r="B107" s="83">
        <v>291205</v>
      </c>
      <c r="C107" s="83" t="s">
        <v>257</v>
      </c>
      <c r="D107" s="99">
        <v>44001</v>
      </c>
      <c r="E107" s="118"/>
      <c r="F107" s="119">
        <v>101100</v>
      </c>
      <c r="G107" s="86">
        <f>VLOOKUP(B107,'[1]EC DIC 31 2021'!$B$11:$Z$224,25,0)</f>
        <v>0</v>
      </c>
      <c r="H107" s="86">
        <f>VLOOKUP(B107,'[1]EC DIC 31 2021'!$B$11:$AA$224,26,0)</f>
        <v>0</v>
      </c>
      <c r="I107" s="86">
        <f t="shared" si="9"/>
        <v>101100</v>
      </c>
      <c r="J107" s="87">
        <f t="shared" si="8"/>
        <v>560</v>
      </c>
      <c r="K107" s="120">
        <v>0</v>
      </c>
      <c r="L107" s="121">
        <v>0</v>
      </c>
      <c r="M107" s="122">
        <v>0</v>
      </c>
      <c r="N107" s="122">
        <v>0</v>
      </c>
      <c r="O107" s="122">
        <f t="shared" si="7"/>
        <v>0</v>
      </c>
      <c r="P107" s="94" t="s">
        <v>190</v>
      </c>
      <c r="Q107" s="94"/>
      <c r="R107" s="94"/>
      <c r="S107" s="94"/>
      <c r="T107" s="94"/>
      <c r="U107" s="94"/>
      <c r="V107" s="94"/>
      <c r="W107" s="94"/>
      <c r="X107" s="94"/>
      <c r="Y107" s="94"/>
      <c r="Z107" s="94"/>
      <c r="AA107" s="94"/>
      <c r="AB107" s="94"/>
      <c r="AC107" s="94"/>
      <c r="AD107" s="94"/>
      <c r="AE107" s="94"/>
      <c r="AF107" s="94"/>
      <c r="AG107" s="94"/>
      <c r="AH107" s="94"/>
      <c r="AI107" s="94"/>
      <c r="AJ107" s="94"/>
      <c r="AK107" s="94"/>
      <c r="AL107" s="94"/>
      <c r="AM107" s="94"/>
      <c r="AN107" s="94"/>
      <c r="AO107" s="94"/>
      <c r="AP107" s="94"/>
      <c r="AQ107" s="94"/>
      <c r="AR107" s="94"/>
      <c r="AS107" s="94"/>
      <c r="AT107" s="94"/>
      <c r="AU107" s="94"/>
      <c r="AV107" s="94"/>
      <c r="AW107" s="94"/>
      <c r="AX107" s="94"/>
      <c r="AY107" s="94"/>
      <c r="AZ107" s="94"/>
      <c r="BA107" s="94"/>
      <c r="BB107" s="94"/>
      <c r="BC107" s="94"/>
      <c r="BD107" s="94"/>
      <c r="BE107" s="94"/>
      <c r="BF107" s="94"/>
      <c r="BG107" s="94"/>
      <c r="BH107" s="94"/>
      <c r="BI107" s="94"/>
    </row>
    <row r="108" spans="1:61" ht="16.5" x14ac:dyDescent="0.3">
      <c r="A108" s="83" t="s">
        <v>85</v>
      </c>
      <c r="B108" s="83">
        <v>291381</v>
      </c>
      <c r="C108" s="83" t="s">
        <v>258</v>
      </c>
      <c r="D108" s="99">
        <v>44005</v>
      </c>
      <c r="E108" s="118"/>
      <c r="F108" s="119">
        <v>54400</v>
      </c>
      <c r="G108" s="86">
        <f>VLOOKUP(B108,'[1]EC DIC 31 2021'!$B$11:$Z$224,25,0)</f>
        <v>0</v>
      </c>
      <c r="H108" s="86">
        <f>VLOOKUP(B108,'[1]EC DIC 31 2021'!$B$11:$AA$224,26,0)</f>
        <v>0</v>
      </c>
      <c r="I108" s="86">
        <f t="shared" si="9"/>
        <v>54400</v>
      </c>
      <c r="J108" s="87">
        <f t="shared" si="8"/>
        <v>556</v>
      </c>
      <c r="K108" s="120">
        <v>0</v>
      </c>
      <c r="L108" s="121">
        <v>0</v>
      </c>
      <c r="M108" s="122">
        <v>0</v>
      </c>
      <c r="N108" s="122">
        <v>0</v>
      </c>
      <c r="O108" s="122">
        <f t="shared" si="7"/>
        <v>0</v>
      </c>
      <c r="P108" s="94" t="s">
        <v>190</v>
      </c>
      <c r="Q108" s="94"/>
      <c r="R108" s="94"/>
      <c r="S108" s="94"/>
      <c r="T108" s="94"/>
      <c r="U108" s="94"/>
      <c r="V108" s="94"/>
      <c r="W108" s="94"/>
    </row>
    <row r="109" spans="1:61" ht="16.5" x14ac:dyDescent="0.3">
      <c r="A109" s="83" t="s">
        <v>85</v>
      </c>
      <c r="B109" s="83">
        <v>291916</v>
      </c>
      <c r="C109" s="83" t="s">
        <v>259</v>
      </c>
      <c r="D109" s="99" t="s">
        <v>260</v>
      </c>
      <c r="E109" s="118"/>
      <c r="F109" s="119">
        <v>338300</v>
      </c>
      <c r="G109" s="86">
        <f>VLOOKUP(B109,'[1]EC DIC 31 2021'!$B$11:$Z$224,25,0)</f>
        <v>338300</v>
      </c>
      <c r="H109" s="86">
        <f>VLOOKUP(B109,'[1]EC DIC 31 2021'!$B$11:$AA$224,26,0)</f>
        <v>0</v>
      </c>
      <c r="I109" s="86">
        <f t="shared" si="9"/>
        <v>0</v>
      </c>
      <c r="J109" s="87">
        <f t="shared" si="8"/>
        <v>547</v>
      </c>
      <c r="K109" s="120" t="str">
        <f>VLOOKUP(C109,'[2]ESTADO DE CADA FACTURA'!$G$3:$G$204,1,0)</f>
        <v>FVM291916</v>
      </c>
      <c r="L109" s="121">
        <f>VLOOKUP(C109,'[2]ESTADO DE CADA FACTURA'!$G$3:$U$204,15,0)</f>
        <v>338300</v>
      </c>
      <c r="M109" s="122">
        <v>0</v>
      </c>
      <c r="N109" s="122">
        <f>VLOOKUP(C109,'[2]ESTADO DE CADA FACTURA'!$G$3:$AE$204,25,0)</f>
        <v>338300</v>
      </c>
      <c r="O109" s="122">
        <f t="shared" si="7"/>
        <v>0</v>
      </c>
      <c r="P109" s="94" t="s">
        <v>184</v>
      </c>
      <c r="Q109" s="94"/>
      <c r="R109" s="94"/>
      <c r="S109" s="94"/>
      <c r="T109" s="94"/>
      <c r="U109" s="94"/>
      <c r="V109" s="94"/>
      <c r="W109" s="94"/>
    </row>
    <row r="110" spans="1:61" ht="16.5" x14ac:dyDescent="0.3">
      <c r="A110" s="83" t="s">
        <v>85</v>
      </c>
      <c r="B110" s="83">
        <v>292267</v>
      </c>
      <c r="C110" s="83" t="s">
        <v>261</v>
      </c>
      <c r="D110" s="84">
        <v>44020</v>
      </c>
      <c r="E110" s="117"/>
      <c r="F110" s="85">
        <v>219400</v>
      </c>
      <c r="G110" s="86">
        <f>VLOOKUP(B110,'[1]EC DIC 31 2021'!$B$11:$Z$224,25,0)</f>
        <v>0</v>
      </c>
      <c r="H110" s="86">
        <f>VLOOKUP(B110,'[1]EC DIC 31 2021'!$B$11:$AA$224,26,0)</f>
        <v>0</v>
      </c>
      <c r="I110" s="86">
        <f t="shared" si="9"/>
        <v>219400</v>
      </c>
      <c r="J110" s="87">
        <f t="shared" si="8"/>
        <v>541</v>
      </c>
      <c r="K110" s="88">
        <v>0</v>
      </c>
      <c r="L110" s="69">
        <v>0</v>
      </c>
      <c r="M110" s="70">
        <v>0</v>
      </c>
      <c r="N110" s="70">
        <v>0</v>
      </c>
      <c r="O110" s="70">
        <f t="shared" si="7"/>
        <v>0</v>
      </c>
      <c r="P110" s="59" t="s">
        <v>190</v>
      </c>
    </row>
    <row r="111" spans="1:61" ht="16.5" x14ac:dyDescent="0.3">
      <c r="A111" s="83" t="s">
        <v>85</v>
      </c>
      <c r="B111" s="83">
        <v>292606</v>
      </c>
      <c r="C111" s="83" t="s">
        <v>262</v>
      </c>
      <c r="D111" s="84">
        <v>44025</v>
      </c>
      <c r="E111" s="56"/>
      <c r="F111" s="85">
        <v>366400</v>
      </c>
      <c r="G111" s="86">
        <f>VLOOKUP(B111,'[1]EC DIC 31 2021'!$B$11:$Z$224,25,0)</f>
        <v>0</v>
      </c>
      <c r="H111" s="86">
        <f>VLOOKUP(B111,'[1]EC DIC 31 2021'!$B$11:$AA$224,26,0)</f>
        <v>0</v>
      </c>
      <c r="I111" s="86">
        <f t="shared" si="9"/>
        <v>366400</v>
      </c>
      <c r="J111" s="87">
        <f t="shared" si="8"/>
        <v>536</v>
      </c>
      <c r="K111" s="88">
        <v>0</v>
      </c>
      <c r="L111" s="69">
        <v>0</v>
      </c>
      <c r="M111" s="70">
        <v>0</v>
      </c>
      <c r="N111" s="70">
        <v>0</v>
      </c>
      <c r="O111" s="70">
        <f t="shared" si="7"/>
        <v>0</v>
      </c>
      <c r="P111" s="59" t="s">
        <v>190</v>
      </c>
    </row>
    <row r="112" spans="1:61" ht="16.5" x14ac:dyDescent="0.3">
      <c r="A112" s="83" t="s">
        <v>85</v>
      </c>
      <c r="B112" s="83">
        <v>293636</v>
      </c>
      <c r="C112" s="83" t="s">
        <v>263</v>
      </c>
      <c r="D112" s="84" t="s">
        <v>264</v>
      </c>
      <c r="E112" s="56"/>
      <c r="F112" s="85">
        <v>296857</v>
      </c>
      <c r="G112" s="86">
        <f>VLOOKUP(B112,'[1]EC DIC 31 2021'!$B$11:$Z$224,25,0)</f>
        <v>0</v>
      </c>
      <c r="H112" s="86">
        <f>VLOOKUP(B112,'[1]EC DIC 31 2021'!$B$11:$AA$224,26,0)</f>
        <v>0</v>
      </c>
      <c r="I112" s="86">
        <f t="shared" si="9"/>
        <v>296857</v>
      </c>
      <c r="J112" s="87">
        <f t="shared" si="8"/>
        <v>524</v>
      </c>
      <c r="K112" s="103" t="str">
        <f>VLOOKUP(C112,'[2]ESTADO DE CADA FACTURA'!$G$3:$G$204,1,0)</f>
        <v>FVM293636</v>
      </c>
      <c r="L112" s="104">
        <f>VLOOKUP(C112,'[2]ESTADO DE CADA FACTURA'!$G$3:$U$204,15,0)</f>
        <v>296857</v>
      </c>
      <c r="M112" s="105">
        <v>0</v>
      </c>
      <c r="N112" s="105">
        <f>VLOOKUP(C112,'[2]ESTADO DE CADA FACTURA'!$G$3:$AE$204,25,0)</f>
        <v>0</v>
      </c>
      <c r="O112" s="105">
        <f t="shared" si="7"/>
        <v>296857</v>
      </c>
      <c r="P112" s="56" t="s">
        <v>214</v>
      </c>
    </row>
    <row r="113" spans="1:16" ht="16.5" x14ac:dyDescent="0.3">
      <c r="A113" s="83" t="s">
        <v>85</v>
      </c>
      <c r="B113" s="83">
        <v>295144</v>
      </c>
      <c r="C113" s="83" t="s">
        <v>265</v>
      </c>
      <c r="D113" s="84" t="s">
        <v>266</v>
      </c>
      <c r="E113" s="56"/>
      <c r="F113" s="85">
        <v>813525</v>
      </c>
      <c r="G113" s="86">
        <f>VLOOKUP(B113,'[1]EC DIC 31 2021'!$B$11:$Z$224,25,0)</f>
        <v>813525</v>
      </c>
      <c r="H113" s="86">
        <f>VLOOKUP(B113,'[1]EC DIC 31 2021'!$B$11:$AA$224,26,0)</f>
        <v>0</v>
      </c>
      <c r="I113" s="86">
        <f t="shared" si="9"/>
        <v>0</v>
      </c>
      <c r="J113" s="87">
        <f t="shared" si="8"/>
        <v>506</v>
      </c>
      <c r="K113" s="88" t="str">
        <f>VLOOKUP(C113,'[2]ESTADO DE CADA FACTURA'!$G$3:$G$204,1,0)</f>
        <v>FVM295144</v>
      </c>
      <c r="L113" s="69">
        <f>VLOOKUP(C113,'[2]ESTADO DE CADA FACTURA'!$G$3:$U$204,15,0)</f>
        <v>813525</v>
      </c>
      <c r="M113" s="70">
        <v>0</v>
      </c>
      <c r="N113" s="70">
        <f>VLOOKUP(C113,'[2]ESTADO DE CADA FACTURA'!$G$3:$AE$204,25,0)</f>
        <v>813525</v>
      </c>
      <c r="O113" s="70">
        <f t="shared" si="7"/>
        <v>0</v>
      </c>
      <c r="P113" s="59" t="s">
        <v>184</v>
      </c>
    </row>
    <row r="114" spans="1:16" ht="16.5" x14ac:dyDescent="0.3">
      <c r="A114" s="83" t="s">
        <v>85</v>
      </c>
      <c r="B114" s="83">
        <v>296087</v>
      </c>
      <c r="C114" s="83" t="s">
        <v>267</v>
      </c>
      <c r="D114" s="84" t="s">
        <v>268</v>
      </c>
      <c r="E114" s="56"/>
      <c r="F114" s="85">
        <v>852600</v>
      </c>
      <c r="G114" s="86">
        <f>VLOOKUP(B114,'[1]EC DIC 31 2021'!$B$11:$Z$224,25,0)</f>
        <v>0</v>
      </c>
      <c r="H114" s="86">
        <f>VLOOKUP(B114,'[1]EC DIC 31 2021'!$B$11:$AA$224,26,0)</f>
        <v>0</v>
      </c>
      <c r="I114" s="86">
        <f t="shared" si="9"/>
        <v>852600</v>
      </c>
      <c r="J114" s="87">
        <f t="shared" si="8"/>
        <v>495</v>
      </c>
      <c r="K114" s="103" t="str">
        <f>VLOOKUP(C114,'[2]ESTADO DE CADA FACTURA'!$G$3:$G$204,1,0)</f>
        <v>FVM296087</v>
      </c>
      <c r="L114" s="104">
        <f>VLOOKUP(C114,'[2]ESTADO DE CADA FACTURA'!$G$3:$U$204,15,0)</f>
        <v>852600</v>
      </c>
      <c r="M114" s="105">
        <v>0</v>
      </c>
      <c r="N114" s="105">
        <f>VLOOKUP(C114,'[2]ESTADO DE CADA FACTURA'!$G$3:$AE$204,25,0)</f>
        <v>0</v>
      </c>
      <c r="O114" s="105">
        <f t="shared" si="7"/>
        <v>852600</v>
      </c>
      <c r="P114" s="56" t="s">
        <v>214</v>
      </c>
    </row>
    <row r="115" spans="1:16" ht="16.5" x14ac:dyDescent="0.3">
      <c r="A115" s="83" t="s">
        <v>84</v>
      </c>
      <c r="B115" s="83">
        <v>1327</v>
      </c>
      <c r="C115" s="83" t="s">
        <v>269</v>
      </c>
      <c r="D115" s="84" t="s">
        <v>270</v>
      </c>
      <c r="E115" s="56"/>
      <c r="F115" s="85">
        <v>3130132</v>
      </c>
      <c r="G115" s="86">
        <f>VLOOKUP(B115,'[1]EC DIC 31 2021'!$B$11:$Z$224,25,0)</f>
        <v>3130132</v>
      </c>
      <c r="H115" s="86">
        <f>VLOOKUP(B115,'[1]EC DIC 31 2021'!$B$11:$AA$224,26,0)</f>
        <v>0</v>
      </c>
      <c r="I115" s="86">
        <f t="shared" si="9"/>
        <v>0</v>
      </c>
      <c r="J115" s="87">
        <f t="shared" si="8"/>
        <v>441</v>
      </c>
      <c r="K115" s="88" t="str">
        <f>VLOOKUP(C115,'[2]ESTADO DE CADA FACTURA'!$G$3:$G$204,1,0)</f>
        <v>FEMC1327</v>
      </c>
      <c r="L115" s="69">
        <f>VLOOKUP(C115,'[2]ESTADO DE CADA FACTURA'!$G$3:$U$204,15,0)</f>
        <v>3130132</v>
      </c>
      <c r="M115" s="70">
        <v>0</v>
      </c>
      <c r="N115" s="70">
        <f>VLOOKUP(C115,'[2]ESTADO DE CADA FACTURA'!$G$3:$AE$204,25,0)</f>
        <v>0</v>
      </c>
      <c r="O115" s="70">
        <f t="shared" si="7"/>
        <v>3130132</v>
      </c>
      <c r="P115" s="59" t="s">
        <v>271</v>
      </c>
    </row>
    <row r="116" spans="1:16" ht="16.5" x14ac:dyDescent="0.3">
      <c r="A116" s="83" t="s">
        <v>84</v>
      </c>
      <c r="B116" s="83">
        <v>3035</v>
      </c>
      <c r="C116" s="83" t="s">
        <v>272</v>
      </c>
      <c r="D116" s="84" t="s">
        <v>273</v>
      </c>
      <c r="E116" s="56"/>
      <c r="F116" s="85">
        <v>782720</v>
      </c>
      <c r="G116" s="86">
        <f>VLOOKUP(B116,'[1]EC DIC 31 2021'!$B$11:$Z$224,25,0)</f>
        <v>782720</v>
      </c>
      <c r="H116" s="86">
        <f>VLOOKUP(B116,'[1]EC DIC 31 2021'!$B$11:$AA$224,26,0)</f>
        <v>0</v>
      </c>
      <c r="I116" s="86">
        <f t="shared" si="9"/>
        <v>0</v>
      </c>
      <c r="J116" s="87">
        <f t="shared" si="8"/>
        <v>430</v>
      </c>
      <c r="K116" s="88" t="str">
        <f>VLOOKUP(C116,'[2]ESTADO DE CADA FACTURA'!$G$3:$G$204,1,0)</f>
        <v>FEMC3035</v>
      </c>
      <c r="L116" s="69">
        <f>VLOOKUP(C116,'[2]ESTADO DE CADA FACTURA'!$G$3:$U$204,15,0)</f>
        <v>782720</v>
      </c>
      <c r="M116" s="70">
        <v>0</v>
      </c>
      <c r="N116" s="70">
        <f>VLOOKUP(C116,'[2]ESTADO DE CADA FACTURA'!$G$3:$AE$204,25,0)</f>
        <v>0</v>
      </c>
      <c r="O116" s="70">
        <f t="shared" si="7"/>
        <v>782720</v>
      </c>
      <c r="P116" s="59" t="s">
        <v>271</v>
      </c>
    </row>
    <row r="117" spans="1:16" ht="16.5" x14ac:dyDescent="0.3">
      <c r="A117" s="83" t="s">
        <v>84</v>
      </c>
      <c r="B117" s="83">
        <v>4003</v>
      </c>
      <c r="C117" s="83" t="s">
        <v>274</v>
      </c>
      <c r="D117" s="84">
        <v>44137</v>
      </c>
      <c r="E117" s="56"/>
      <c r="F117" s="85">
        <v>558800</v>
      </c>
      <c r="G117" s="86">
        <f>VLOOKUP(B117,'[1]EC DIC 31 2021'!$B$11:$Z$224,25,0)</f>
        <v>0</v>
      </c>
      <c r="H117" s="86">
        <f>VLOOKUP(B117,'[1]EC DIC 31 2021'!$B$11:$AA$224,26,0)</f>
        <v>0</v>
      </c>
      <c r="I117" s="86">
        <f t="shared" si="9"/>
        <v>558800</v>
      </c>
      <c r="J117" s="87">
        <f t="shared" si="8"/>
        <v>424</v>
      </c>
      <c r="K117" s="88">
        <v>0</v>
      </c>
      <c r="L117" s="69">
        <v>0</v>
      </c>
      <c r="M117" s="70">
        <v>0</v>
      </c>
      <c r="N117" s="70">
        <v>0</v>
      </c>
      <c r="O117" s="70">
        <f t="shared" si="7"/>
        <v>0</v>
      </c>
      <c r="P117" s="59" t="s">
        <v>190</v>
      </c>
    </row>
    <row r="118" spans="1:16" ht="16.5" x14ac:dyDescent="0.3">
      <c r="A118" s="83" t="s">
        <v>84</v>
      </c>
      <c r="B118" s="83">
        <v>6070</v>
      </c>
      <c r="C118" s="83" t="s">
        <v>275</v>
      </c>
      <c r="D118" s="84">
        <v>44149</v>
      </c>
      <c r="E118" s="56"/>
      <c r="F118" s="85">
        <v>54400</v>
      </c>
      <c r="G118" s="86">
        <f>VLOOKUP(B118,'[1]EC DIC 31 2021'!$B$11:$Z$224,25,0)</f>
        <v>0</v>
      </c>
      <c r="H118" s="86">
        <f>VLOOKUP(B118,'[1]EC DIC 31 2021'!$B$11:$AA$224,26,0)</f>
        <v>0</v>
      </c>
      <c r="I118" s="86">
        <f t="shared" si="9"/>
        <v>54400</v>
      </c>
      <c r="J118" s="87">
        <f t="shared" si="8"/>
        <v>412</v>
      </c>
      <c r="K118" s="88">
        <v>0</v>
      </c>
      <c r="L118" s="69">
        <v>0</v>
      </c>
      <c r="M118" s="70">
        <v>0</v>
      </c>
      <c r="N118" s="70">
        <v>0</v>
      </c>
      <c r="O118" s="70">
        <f t="shared" si="7"/>
        <v>0</v>
      </c>
      <c r="P118" s="59" t="s">
        <v>190</v>
      </c>
    </row>
    <row r="119" spans="1:16" ht="16.5" x14ac:dyDescent="0.3">
      <c r="A119" s="83" t="s">
        <v>84</v>
      </c>
      <c r="B119" s="83">
        <v>6256</v>
      </c>
      <c r="C119" s="83" t="s">
        <v>276</v>
      </c>
      <c r="D119" s="84">
        <v>44152</v>
      </c>
      <c r="E119" s="56"/>
      <c r="F119" s="85">
        <v>138300</v>
      </c>
      <c r="G119" s="86">
        <f>VLOOKUP(B119,'[1]EC DIC 31 2021'!$B$11:$Z$224,25,0)</f>
        <v>0</v>
      </c>
      <c r="H119" s="86">
        <f>VLOOKUP(B119,'[1]EC DIC 31 2021'!$B$11:$AA$224,26,0)</f>
        <v>0</v>
      </c>
      <c r="I119" s="86">
        <f t="shared" si="9"/>
        <v>138300</v>
      </c>
      <c r="J119" s="87">
        <f t="shared" si="8"/>
        <v>409</v>
      </c>
      <c r="K119" s="88">
        <v>0</v>
      </c>
      <c r="L119" s="69">
        <v>0</v>
      </c>
      <c r="M119" s="70">
        <v>0</v>
      </c>
      <c r="N119" s="70">
        <v>0</v>
      </c>
      <c r="O119" s="70">
        <f t="shared" si="7"/>
        <v>0</v>
      </c>
      <c r="P119" s="59" t="s">
        <v>190</v>
      </c>
    </row>
    <row r="120" spans="1:16" ht="16.5" x14ac:dyDescent="0.3">
      <c r="A120" s="83" t="s">
        <v>84</v>
      </c>
      <c r="B120" s="83">
        <v>7793</v>
      </c>
      <c r="C120" s="83" t="s">
        <v>277</v>
      </c>
      <c r="D120" s="84">
        <v>44160</v>
      </c>
      <c r="E120" s="56"/>
      <c r="F120" s="85">
        <v>248200</v>
      </c>
      <c r="G120" s="86">
        <f>VLOOKUP(B120,'[1]EC DIC 31 2021'!$B$11:$Z$224,25,0)</f>
        <v>0</v>
      </c>
      <c r="H120" s="86">
        <f>VLOOKUP(B120,'[1]EC DIC 31 2021'!$B$11:$AA$224,26,0)</f>
        <v>0</v>
      </c>
      <c r="I120" s="86">
        <f t="shared" si="9"/>
        <v>248200</v>
      </c>
      <c r="J120" s="87">
        <f t="shared" si="8"/>
        <v>401</v>
      </c>
      <c r="K120" s="88">
        <v>0</v>
      </c>
      <c r="L120" s="69">
        <v>0</v>
      </c>
      <c r="M120" s="70">
        <v>0</v>
      </c>
      <c r="N120" s="70">
        <v>0</v>
      </c>
      <c r="O120" s="70">
        <f t="shared" si="7"/>
        <v>0</v>
      </c>
      <c r="P120" s="59" t="s">
        <v>190</v>
      </c>
    </row>
    <row r="121" spans="1:16" ht="16.5" x14ac:dyDescent="0.3">
      <c r="A121" s="83" t="s">
        <v>84</v>
      </c>
      <c r="B121" s="83">
        <v>8228</v>
      </c>
      <c r="C121" s="83" t="s">
        <v>278</v>
      </c>
      <c r="D121" s="84">
        <v>44163</v>
      </c>
      <c r="E121" s="56"/>
      <c r="F121" s="85">
        <v>54400</v>
      </c>
      <c r="G121" s="86">
        <f>VLOOKUP(B121,'[1]EC DIC 31 2021'!$B$11:$Z$224,25,0)</f>
        <v>0</v>
      </c>
      <c r="H121" s="86">
        <f>VLOOKUP(B121,'[1]EC DIC 31 2021'!$B$11:$AA$224,26,0)</f>
        <v>0</v>
      </c>
      <c r="I121" s="86">
        <f t="shared" si="9"/>
        <v>54400</v>
      </c>
      <c r="J121" s="87">
        <f t="shared" si="8"/>
        <v>398</v>
      </c>
      <c r="K121" s="88">
        <v>0</v>
      </c>
      <c r="L121" s="69">
        <v>0</v>
      </c>
      <c r="M121" s="70">
        <v>0</v>
      </c>
      <c r="N121" s="70">
        <v>0</v>
      </c>
      <c r="O121" s="70">
        <f t="shared" si="7"/>
        <v>0</v>
      </c>
      <c r="P121" s="59" t="s">
        <v>190</v>
      </c>
    </row>
    <row r="122" spans="1:16" ht="16.5" x14ac:dyDescent="0.3">
      <c r="A122" s="83" t="s">
        <v>84</v>
      </c>
      <c r="B122" s="83">
        <v>11747</v>
      </c>
      <c r="C122" s="83" t="s">
        <v>279</v>
      </c>
      <c r="D122" s="84" t="s">
        <v>280</v>
      </c>
      <c r="E122" s="56"/>
      <c r="F122" s="85">
        <v>272884</v>
      </c>
      <c r="G122" s="86">
        <f>VLOOKUP(B122,'[1]EC DIC 31 2021'!$B$11:$Z$224,25,0)</f>
        <v>272884</v>
      </c>
      <c r="H122" s="86">
        <f>VLOOKUP(B122,'[1]EC DIC 31 2021'!$B$11:$AA$224,26,0)</f>
        <v>0</v>
      </c>
      <c r="I122" s="86">
        <f t="shared" si="9"/>
        <v>0</v>
      </c>
      <c r="J122" s="87">
        <f t="shared" si="8"/>
        <v>372</v>
      </c>
      <c r="K122" s="88" t="str">
        <f>VLOOKUP(C122,'[2]ESTADO DE CADA FACTURA'!$G$3:$G$204,1,0)</f>
        <v>FEMC11747</v>
      </c>
      <c r="L122" s="69">
        <f>VLOOKUP(C122,'[2]ESTADO DE CADA FACTURA'!$G$3:$U$204,15,0)</f>
        <v>272884</v>
      </c>
      <c r="M122" s="70">
        <v>0</v>
      </c>
      <c r="N122" s="70">
        <f>VLOOKUP(C122,'[2]ESTADO DE CADA FACTURA'!$G$3:$AE$204,25,0)</f>
        <v>0</v>
      </c>
      <c r="O122" s="70">
        <f t="shared" si="7"/>
        <v>272884</v>
      </c>
      <c r="P122" s="59" t="s">
        <v>271</v>
      </c>
    </row>
    <row r="123" spans="1:16" ht="16.5" x14ac:dyDescent="0.3">
      <c r="A123" s="83" t="s">
        <v>84</v>
      </c>
      <c r="B123" s="83">
        <v>12424</v>
      </c>
      <c r="C123" s="83" t="s">
        <v>281</v>
      </c>
      <c r="D123" s="84" t="s">
        <v>282</v>
      </c>
      <c r="E123" s="56"/>
      <c r="F123" s="85">
        <v>403808</v>
      </c>
      <c r="G123" s="86">
        <f>VLOOKUP(B123,'[1]EC DIC 31 2021'!$B$11:$Z$224,25,0)</f>
        <v>403808</v>
      </c>
      <c r="H123" s="86">
        <f>VLOOKUP(B123,'[1]EC DIC 31 2021'!$B$11:$AA$224,26,0)</f>
        <v>0</v>
      </c>
      <c r="I123" s="86">
        <f t="shared" si="9"/>
        <v>0</v>
      </c>
      <c r="J123" s="87">
        <f t="shared" si="8"/>
        <v>361</v>
      </c>
      <c r="K123" s="88" t="str">
        <f>VLOOKUP(C123,'[2]ESTADO DE CADA FACTURA'!$G$3:$G$204,1,0)</f>
        <v>FEMC12424</v>
      </c>
      <c r="L123" s="69">
        <f>VLOOKUP(C123,'[2]ESTADO DE CADA FACTURA'!$G$3:$U$204,15,0)</f>
        <v>403808</v>
      </c>
      <c r="M123" s="70">
        <v>0</v>
      </c>
      <c r="N123" s="70">
        <f>VLOOKUP(C123,'[2]ESTADO DE CADA FACTURA'!$G$3:$AE$204,25,0)</f>
        <v>0</v>
      </c>
      <c r="O123" s="70">
        <f t="shared" si="7"/>
        <v>403808</v>
      </c>
      <c r="P123" s="59" t="s">
        <v>271</v>
      </c>
    </row>
    <row r="124" spans="1:16" ht="16.5" x14ac:dyDescent="0.3">
      <c r="A124" s="83" t="s">
        <v>84</v>
      </c>
      <c r="B124" s="83">
        <v>13805</v>
      </c>
      <c r="C124" s="83" t="s">
        <v>283</v>
      </c>
      <c r="D124" s="84" t="s">
        <v>284</v>
      </c>
      <c r="E124" s="56"/>
      <c r="F124" s="85">
        <v>434124</v>
      </c>
      <c r="G124" s="86">
        <f>VLOOKUP(B124,'[1]EC DIC 31 2021'!$B$11:$Z$224,25,0)</f>
        <v>434124</v>
      </c>
      <c r="H124" s="86">
        <f>VLOOKUP(B124,'[1]EC DIC 31 2021'!$B$11:$AA$224,26,0)</f>
        <v>0</v>
      </c>
      <c r="I124" s="86">
        <f t="shared" si="9"/>
        <v>0</v>
      </c>
      <c r="J124" s="87">
        <f t="shared" si="8"/>
        <v>345</v>
      </c>
      <c r="K124" s="88" t="str">
        <f>VLOOKUP(C124,'[2]ESTADO DE CADA FACTURA'!$G$3:$G$204,1,0)</f>
        <v>FEMC13805</v>
      </c>
      <c r="L124" s="69">
        <f>VLOOKUP(C124,'[2]ESTADO DE CADA FACTURA'!$G$3:$U$204,15,0)</f>
        <v>434124</v>
      </c>
      <c r="M124" s="70">
        <v>0</v>
      </c>
      <c r="N124" s="70">
        <f>VLOOKUP(C124,'[2]ESTADO DE CADA FACTURA'!$G$3:$AE$204,25,0)</f>
        <v>0</v>
      </c>
      <c r="O124" s="70">
        <f t="shared" si="7"/>
        <v>434124</v>
      </c>
      <c r="P124" s="59" t="s">
        <v>271</v>
      </c>
    </row>
    <row r="125" spans="1:16" ht="16.5" x14ac:dyDescent="0.3">
      <c r="A125" s="83" t="s">
        <v>84</v>
      </c>
      <c r="B125" s="83">
        <v>13904</v>
      </c>
      <c r="C125" s="83" t="s">
        <v>285</v>
      </c>
      <c r="D125" s="84" t="s">
        <v>286</v>
      </c>
      <c r="E125" s="56"/>
      <c r="F125" s="85">
        <v>14354814</v>
      </c>
      <c r="G125" s="86">
        <f>VLOOKUP(B125,'[1]EC DIC 31 2021'!$B$11:$Z$224,25,0)</f>
        <v>0</v>
      </c>
      <c r="H125" s="86">
        <f>VLOOKUP(B125,'[1]EC DIC 31 2021'!$B$11:$AA$224,26,0)</f>
        <v>0</v>
      </c>
      <c r="I125" s="86">
        <f t="shared" si="9"/>
        <v>14354814</v>
      </c>
      <c r="J125" s="87">
        <f t="shared" si="8"/>
        <v>344</v>
      </c>
      <c r="K125" s="103" t="str">
        <f>VLOOKUP(C125,'[2]ESTADO DE CADA FACTURA'!$G$3:$G$204,1,0)</f>
        <v>FEMC13904</v>
      </c>
      <c r="L125" s="104">
        <f>VLOOKUP(C125,'[2]ESTADO DE CADA FACTURA'!$G$3:$U$204,15,0)</f>
        <v>14354814</v>
      </c>
      <c r="M125" s="105">
        <v>0</v>
      </c>
      <c r="N125" s="105">
        <f>VLOOKUP(C125,'[2]ESTADO DE CADA FACTURA'!$G$3:$AE$204,25,0)</f>
        <v>0</v>
      </c>
      <c r="O125" s="105">
        <f t="shared" si="7"/>
        <v>14354814</v>
      </c>
      <c r="P125" s="56" t="s">
        <v>214</v>
      </c>
    </row>
    <row r="126" spans="1:16" ht="16.5" x14ac:dyDescent="0.3">
      <c r="A126" s="83" t="s">
        <v>84</v>
      </c>
      <c r="B126" s="83">
        <v>14177</v>
      </c>
      <c r="C126" s="83" t="s">
        <v>287</v>
      </c>
      <c r="D126" s="84" t="s">
        <v>288</v>
      </c>
      <c r="E126" s="117"/>
      <c r="F126" s="85">
        <v>1141500</v>
      </c>
      <c r="G126" s="86">
        <f>VLOOKUP(B126,'[1]EC DIC 31 2021'!$B$11:$Z$224,25,0)</f>
        <v>0</v>
      </c>
      <c r="H126" s="86">
        <f>VLOOKUP(B126,'[1]EC DIC 31 2021'!$B$11:$AA$224,26,0)</f>
        <v>0</v>
      </c>
      <c r="I126" s="86">
        <f t="shared" si="9"/>
        <v>1141500</v>
      </c>
      <c r="J126" s="87">
        <f t="shared" si="8"/>
        <v>342</v>
      </c>
      <c r="K126" s="103" t="str">
        <f>VLOOKUP(C126,'[2]ESTADO DE CADA FACTURA'!$G$3:$G$204,1,0)</f>
        <v>FEMC14177</v>
      </c>
      <c r="L126" s="104">
        <f>VLOOKUP(C126,'[2]ESTADO DE CADA FACTURA'!$G$3:$U$204,15,0)</f>
        <v>1141500</v>
      </c>
      <c r="M126" s="105">
        <v>0</v>
      </c>
      <c r="N126" s="105">
        <f>VLOOKUP(C126,'[2]ESTADO DE CADA FACTURA'!$G$3:$AE$204,25,0)</f>
        <v>0</v>
      </c>
      <c r="O126" s="105">
        <f t="shared" si="7"/>
        <v>1141500</v>
      </c>
      <c r="P126" s="56" t="s">
        <v>214</v>
      </c>
    </row>
    <row r="127" spans="1:16" ht="16.5" x14ac:dyDescent="0.3">
      <c r="A127" s="83" t="s">
        <v>84</v>
      </c>
      <c r="B127" s="83">
        <v>14892</v>
      </c>
      <c r="C127" s="83" t="s">
        <v>289</v>
      </c>
      <c r="D127" s="84" t="s">
        <v>290</v>
      </c>
      <c r="E127" s="56"/>
      <c r="F127" s="85">
        <v>40200</v>
      </c>
      <c r="G127" s="86">
        <f>VLOOKUP(B127,'[1]EC DIC 31 2021'!$B$11:$Z$224,25,0)</f>
        <v>0</v>
      </c>
      <c r="H127" s="86">
        <f>VLOOKUP(B127,'[1]EC DIC 31 2021'!$B$11:$AA$224,26,0)</f>
        <v>0</v>
      </c>
      <c r="I127" s="86">
        <f t="shared" si="9"/>
        <v>40200</v>
      </c>
      <c r="J127" s="87">
        <f t="shared" si="8"/>
        <v>336</v>
      </c>
      <c r="K127" s="103" t="str">
        <f>VLOOKUP(C127,'[2]ESTADO DE CADA FACTURA'!$G$3:$G$204,1,0)</f>
        <v>FEMC14892</v>
      </c>
      <c r="L127" s="104">
        <f>VLOOKUP(C127,'[2]ESTADO DE CADA FACTURA'!$G$3:$U$204,15,0)</f>
        <v>40200</v>
      </c>
      <c r="M127" s="105">
        <v>0</v>
      </c>
      <c r="N127" s="105">
        <f>VLOOKUP(C127,'[2]ESTADO DE CADA FACTURA'!$G$3:$AE$204,25,0)</f>
        <v>0</v>
      </c>
      <c r="O127" s="105">
        <f t="shared" si="7"/>
        <v>40200</v>
      </c>
      <c r="P127" s="56" t="s">
        <v>214</v>
      </c>
    </row>
    <row r="128" spans="1:16" ht="16.5" x14ac:dyDescent="0.3">
      <c r="A128" s="83" t="s">
        <v>84</v>
      </c>
      <c r="B128" s="83">
        <v>14913</v>
      </c>
      <c r="C128" s="83" t="s">
        <v>291</v>
      </c>
      <c r="D128" s="84" t="s">
        <v>290</v>
      </c>
      <c r="E128" s="56"/>
      <c r="F128" s="85">
        <v>611700</v>
      </c>
      <c r="G128" s="86">
        <f>VLOOKUP(B128,'[1]EC DIC 31 2021'!$B$11:$Z$224,25,0)</f>
        <v>0</v>
      </c>
      <c r="H128" s="86">
        <f>VLOOKUP(B128,'[1]EC DIC 31 2021'!$B$11:$AA$224,26,0)</f>
        <v>0</v>
      </c>
      <c r="I128" s="86">
        <f t="shared" si="9"/>
        <v>611700</v>
      </c>
      <c r="J128" s="87">
        <f t="shared" si="8"/>
        <v>336</v>
      </c>
      <c r="K128" s="103" t="str">
        <f>VLOOKUP(C128,'[2]ESTADO DE CADA FACTURA'!$G$3:$G$204,1,0)</f>
        <v>FEMC14913</v>
      </c>
      <c r="L128" s="104">
        <f>VLOOKUP(C128,'[2]ESTADO DE CADA FACTURA'!$G$3:$U$204,15,0)</f>
        <v>611700</v>
      </c>
      <c r="M128" s="105">
        <v>0</v>
      </c>
      <c r="N128" s="105">
        <f>VLOOKUP(C128,'[2]ESTADO DE CADA FACTURA'!$G$3:$AE$204,25,0)</f>
        <v>0</v>
      </c>
      <c r="O128" s="105">
        <f t="shared" si="7"/>
        <v>611700</v>
      </c>
      <c r="P128" s="56" t="s">
        <v>214</v>
      </c>
    </row>
    <row r="129" spans="1:16" ht="16.5" x14ac:dyDescent="0.3">
      <c r="A129" s="83" t="s">
        <v>84</v>
      </c>
      <c r="B129" s="83">
        <v>14901</v>
      </c>
      <c r="C129" s="83" t="s">
        <v>292</v>
      </c>
      <c r="D129" s="84" t="s">
        <v>290</v>
      </c>
      <c r="E129" s="56"/>
      <c r="F129" s="85">
        <v>40200</v>
      </c>
      <c r="G129" s="86">
        <f>VLOOKUP(B129,'[1]EC DIC 31 2021'!$B$11:$Z$224,25,0)</f>
        <v>0</v>
      </c>
      <c r="H129" s="86">
        <f>VLOOKUP(B129,'[1]EC DIC 31 2021'!$B$11:$AA$224,26,0)</f>
        <v>0</v>
      </c>
      <c r="I129" s="86">
        <f t="shared" si="9"/>
        <v>40200</v>
      </c>
      <c r="J129" s="87">
        <f t="shared" si="8"/>
        <v>336</v>
      </c>
      <c r="K129" s="103" t="str">
        <f>VLOOKUP(C129,'[2]ESTADO DE CADA FACTURA'!$G$3:$G$204,1,0)</f>
        <v>FEMC14901</v>
      </c>
      <c r="L129" s="104">
        <f>VLOOKUP(C129,'[2]ESTADO DE CADA FACTURA'!$G$3:$U$204,15,0)</f>
        <v>40200</v>
      </c>
      <c r="M129" s="105">
        <v>0</v>
      </c>
      <c r="N129" s="105">
        <f>VLOOKUP(C129,'[2]ESTADO DE CADA FACTURA'!$G$3:$AE$204,25,0)</f>
        <v>0</v>
      </c>
      <c r="O129" s="105">
        <f t="shared" si="7"/>
        <v>40200</v>
      </c>
      <c r="P129" s="56" t="s">
        <v>214</v>
      </c>
    </row>
    <row r="130" spans="1:16" ht="16.5" x14ac:dyDescent="0.3">
      <c r="A130" s="83" t="s">
        <v>84</v>
      </c>
      <c r="B130" s="83">
        <v>15057</v>
      </c>
      <c r="C130" s="83" t="s">
        <v>293</v>
      </c>
      <c r="D130" s="84" t="s">
        <v>290</v>
      </c>
      <c r="E130" s="56"/>
      <c r="F130" s="85">
        <v>372600</v>
      </c>
      <c r="G130" s="86">
        <f>VLOOKUP(B130,'[1]EC DIC 31 2021'!$B$11:$Z$224,25,0)</f>
        <v>0</v>
      </c>
      <c r="H130" s="86">
        <f>VLOOKUP(B130,'[1]EC DIC 31 2021'!$B$11:$AA$224,26,0)</f>
        <v>0</v>
      </c>
      <c r="I130" s="86">
        <f t="shared" si="9"/>
        <v>372600</v>
      </c>
      <c r="J130" s="87">
        <f t="shared" si="8"/>
        <v>336</v>
      </c>
      <c r="K130" s="103" t="str">
        <f>VLOOKUP(C130,'[2]ESTADO DE CADA FACTURA'!$G$3:$G$204,1,0)</f>
        <v>FEMC15057</v>
      </c>
      <c r="L130" s="104">
        <f>VLOOKUP(C130,'[2]ESTADO DE CADA FACTURA'!$G$3:$U$204,15,0)</f>
        <v>372600</v>
      </c>
      <c r="M130" s="105">
        <v>0</v>
      </c>
      <c r="N130" s="105">
        <f>VLOOKUP(C130,'[2]ESTADO DE CADA FACTURA'!$G$3:$AE$204,25,0)</f>
        <v>0</v>
      </c>
      <c r="O130" s="105">
        <f t="shared" si="7"/>
        <v>372600</v>
      </c>
      <c r="P130" s="56" t="s">
        <v>214</v>
      </c>
    </row>
    <row r="131" spans="1:16" ht="16.5" x14ac:dyDescent="0.3">
      <c r="A131" s="83" t="s">
        <v>84</v>
      </c>
      <c r="B131" s="83">
        <v>14910</v>
      </c>
      <c r="C131" s="83" t="s">
        <v>294</v>
      </c>
      <c r="D131" s="84" t="s">
        <v>290</v>
      </c>
      <c r="E131" s="56"/>
      <c r="F131" s="85">
        <v>611700</v>
      </c>
      <c r="G131" s="86">
        <f>VLOOKUP(B131,'[1]EC DIC 31 2021'!$B$11:$Z$224,25,0)</f>
        <v>0</v>
      </c>
      <c r="H131" s="86">
        <f>VLOOKUP(B131,'[1]EC DIC 31 2021'!$B$11:$AA$224,26,0)</f>
        <v>0</v>
      </c>
      <c r="I131" s="86">
        <f t="shared" si="9"/>
        <v>611700</v>
      </c>
      <c r="J131" s="87">
        <f t="shared" si="8"/>
        <v>336</v>
      </c>
      <c r="K131" s="103" t="str">
        <f>VLOOKUP(C131,'[2]ESTADO DE CADA FACTURA'!$G$3:$G$204,1,0)</f>
        <v>FEMC14910</v>
      </c>
      <c r="L131" s="104">
        <f>VLOOKUP(C131,'[2]ESTADO DE CADA FACTURA'!$G$3:$U$204,15,0)</f>
        <v>611700</v>
      </c>
      <c r="M131" s="105">
        <v>0</v>
      </c>
      <c r="N131" s="105">
        <f>VLOOKUP(C131,'[2]ESTADO DE CADA FACTURA'!$G$3:$AE$204,25,0)</f>
        <v>0</v>
      </c>
      <c r="O131" s="105">
        <f t="shared" si="7"/>
        <v>611700</v>
      </c>
      <c r="P131" s="56" t="s">
        <v>214</v>
      </c>
    </row>
    <row r="132" spans="1:16" ht="16.5" x14ac:dyDescent="0.3">
      <c r="A132" s="83" t="s">
        <v>84</v>
      </c>
      <c r="B132" s="83">
        <v>15045</v>
      </c>
      <c r="C132" s="83" t="s">
        <v>295</v>
      </c>
      <c r="D132" s="84" t="s">
        <v>290</v>
      </c>
      <c r="E132" s="56"/>
      <c r="F132" s="85">
        <v>659000</v>
      </c>
      <c r="G132" s="86">
        <f>VLOOKUP(B132,'[1]EC DIC 31 2021'!$B$11:$Z$224,25,0)</f>
        <v>0</v>
      </c>
      <c r="H132" s="86">
        <f>VLOOKUP(B132,'[1]EC DIC 31 2021'!$B$11:$AA$224,26,0)</f>
        <v>0</v>
      </c>
      <c r="I132" s="86">
        <f t="shared" si="9"/>
        <v>659000</v>
      </c>
      <c r="J132" s="87">
        <f t="shared" si="8"/>
        <v>336</v>
      </c>
      <c r="K132" s="103" t="str">
        <f>VLOOKUP(C132,'[2]ESTADO DE CADA FACTURA'!$G$3:$G$204,1,0)</f>
        <v>FEMC15045</v>
      </c>
      <c r="L132" s="104">
        <f>VLOOKUP(C132,'[2]ESTADO DE CADA FACTURA'!$G$3:$U$204,15,0)</f>
        <v>659000</v>
      </c>
      <c r="M132" s="105">
        <v>0</v>
      </c>
      <c r="N132" s="105">
        <f>VLOOKUP(C132,'[2]ESTADO DE CADA FACTURA'!$G$3:$AE$204,25,0)</f>
        <v>0</v>
      </c>
      <c r="O132" s="105">
        <f t="shared" si="7"/>
        <v>659000</v>
      </c>
      <c r="P132" s="56" t="s">
        <v>214</v>
      </c>
    </row>
    <row r="133" spans="1:16" ht="16.5" x14ac:dyDescent="0.3">
      <c r="A133" s="83" t="s">
        <v>84</v>
      </c>
      <c r="B133" s="83">
        <v>14937</v>
      </c>
      <c r="C133" s="83" t="s">
        <v>296</v>
      </c>
      <c r="D133" s="84" t="s">
        <v>290</v>
      </c>
      <c r="E133" s="56"/>
      <c r="F133" s="85">
        <v>7716200</v>
      </c>
      <c r="G133" s="86">
        <f>VLOOKUP(B133,'[1]EC DIC 31 2021'!$B$11:$Z$224,25,0)</f>
        <v>0</v>
      </c>
      <c r="H133" s="86">
        <f>VLOOKUP(B133,'[1]EC DIC 31 2021'!$B$11:$AA$224,26,0)</f>
        <v>0</v>
      </c>
      <c r="I133" s="86">
        <f t="shared" si="9"/>
        <v>7716200</v>
      </c>
      <c r="J133" s="87">
        <f t="shared" si="8"/>
        <v>336</v>
      </c>
      <c r="K133" s="103" t="str">
        <f>VLOOKUP(C133,'[2]ESTADO DE CADA FACTURA'!$G$3:$G$204,1,0)</f>
        <v>FEMC14937</v>
      </c>
      <c r="L133" s="104">
        <f>VLOOKUP(C133,'[2]ESTADO DE CADA FACTURA'!$G$3:$U$204,15,0)</f>
        <v>7716200</v>
      </c>
      <c r="M133" s="105">
        <v>0</v>
      </c>
      <c r="N133" s="105">
        <f>VLOOKUP(C133,'[2]ESTADO DE CADA FACTURA'!$G$3:$AE$204,25,0)</f>
        <v>0</v>
      </c>
      <c r="O133" s="105">
        <f t="shared" si="7"/>
        <v>7716200</v>
      </c>
      <c r="P133" s="56" t="s">
        <v>214</v>
      </c>
    </row>
    <row r="134" spans="1:16" ht="16.5" x14ac:dyDescent="0.3">
      <c r="A134" s="83" t="s">
        <v>84</v>
      </c>
      <c r="B134" s="83">
        <v>14969</v>
      </c>
      <c r="C134" s="83" t="s">
        <v>297</v>
      </c>
      <c r="D134" s="84" t="s">
        <v>290</v>
      </c>
      <c r="E134" s="56"/>
      <c r="F134" s="85">
        <v>1269700</v>
      </c>
      <c r="G134" s="86">
        <f>VLOOKUP(B134,'[1]EC DIC 31 2021'!$B$11:$Z$224,25,0)</f>
        <v>0</v>
      </c>
      <c r="H134" s="86">
        <f>VLOOKUP(B134,'[1]EC DIC 31 2021'!$B$11:$AA$224,26,0)</f>
        <v>0</v>
      </c>
      <c r="I134" s="86">
        <f t="shared" si="9"/>
        <v>1269700</v>
      </c>
      <c r="J134" s="87">
        <f t="shared" si="8"/>
        <v>336</v>
      </c>
      <c r="K134" s="103" t="str">
        <f>VLOOKUP(C134,'[2]ESTADO DE CADA FACTURA'!$G$3:$G$204,1,0)</f>
        <v>FEMC14969</v>
      </c>
      <c r="L134" s="104">
        <f>VLOOKUP(C134,'[2]ESTADO DE CADA FACTURA'!$G$3:$U$204,15,0)</f>
        <v>1269700</v>
      </c>
      <c r="M134" s="105">
        <v>0</v>
      </c>
      <c r="N134" s="105">
        <f>VLOOKUP(C134,'[2]ESTADO DE CADA FACTURA'!$G$3:$AE$204,25,0)</f>
        <v>0</v>
      </c>
      <c r="O134" s="105">
        <f t="shared" si="7"/>
        <v>1269700</v>
      </c>
      <c r="P134" s="56" t="s">
        <v>214</v>
      </c>
    </row>
    <row r="135" spans="1:16" ht="16.5" x14ac:dyDescent="0.3">
      <c r="A135" s="83" t="s">
        <v>84</v>
      </c>
      <c r="B135" s="83">
        <v>15018</v>
      </c>
      <c r="C135" s="83" t="s">
        <v>298</v>
      </c>
      <c r="D135" s="84" t="s">
        <v>290</v>
      </c>
      <c r="E135" s="56"/>
      <c r="F135" s="85">
        <v>40200</v>
      </c>
      <c r="G135" s="86">
        <f>VLOOKUP(B135,'[1]EC DIC 31 2021'!$B$11:$Z$224,25,0)</f>
        <v>0</v>
      </c>
      <c r="H135" s="86">
        <f>VLOOKUP(B135,'[1]EC DIC 31 2021'!$B$11:$AA$224,26,0)</f>
        <v>0</v>
      </c>
      <c r="I135" s="86">
        <f t="shared" si="9"/>
        <v>40200</v>
      </c>
      <c r="J135" s="87">
        <f t="shared" si="8"/>
        <v>336</v>
      </c>
      <c r="K135" s="103" t="str">
        <f>VLOOKUP(C135,'[2]ESTADO DE CADA FACTURA'!$G$3:$G$204,1,0)</f>
        <v>FEMC15018</v>
      </c>
      <c r="L135" s="104">
        <f>VLOOKUP(C135,'[2]ESTADO DE CADA FACTURA'!$G$3:$U$204,15,0)</f>
        <v>40200</v>
      </c>
      <c r="M135" s="105">
        <v>0</v>
      </c>
      <c r="N135" s="105">
        <f>VLOOKUP(C135,'[2]ESTADO DE CADA FACTURA'!$G$3:$AE$204,25,0)</f>
        <v>0</v>
      </c>
      <c r="O135" s="105">
        <f t="shared" si="7"/>
        <v>40200</v>
      </c>
      <c r="P135" s="56" t="s">
        <v>214</v>
      </c>
    </row>
    <row r="136" spans="1:16" ht="16.5" x14ac:dyDescent="0.3">
      <c r="A136" s="83" t="s">
        <v>84</v>
      </c>
      <c r="B136" s="83">
        <v>15039</v>
      </c>
      <c r="C136" s="83" t="s">
        <v>299</v>
      </c>
      <c r="D136" s="84" t="s">
        <v>290</v>
      </c>
      <c r="E136" s="56"/>
      <c r="F136" s="85">
        <v>898900</v>
      </c>
      <c r="G136" s="86">
        <f>VLOOKUP(B136,'[1]EC DIC 31 2021'!$B$11:$Z$224,25,0)</f>
        <v>0</v>
      </c>
      <c r="H136" s="86">
        <f>VLOOKUP(B136,'[1]EC DIC 31 2021'!$B$11:$AA$224,26,0)</f>
        <v>0</v>
      </c>
      <c r="I136" s="86">
        <f t="shared" si="9"/>
        <v>898900</v>
      </c>
      <c r="J136" s="87">
        <f t="shared" si="8"/>
        <v>336</v>
      </c>
      <c r="K136" s="103" t="str">
        <f>VLOOKUP(C136,'[2]ESTADO DE CADA FACTURA'!$G$3:$G$204,1,0)</f>
        <v>FEMC15039</v>
      </c>
      <c r="L136" s="104">
        <f>VLOOKUP(C136,'[2]ESTADO DE CADA FACTURA'!$G$3:$U$204,15,0)</f>
        <v>898900</v>
      </c>
      <c r="M136" s="105">
        <v>0</v>
      </c>
      <c r="N136" s="105">
        <f>VLOOKUP(C136,'[2]ESTADO DE CADA FACTURA'!$G$3:$AE$204,25,0)</f>
        <v>0</v>
      </c>
      <c r="O136" s="105">
        <f t="shared" si="7"/>
        <v>898900</v>
      </c>
      <c r="P136" s="56" t="s">
        <v>214</v>
      </c>
    </row>
    <row r="137" spans="1:16" ht="16.5" x14ac:dyDescent="0.3">
      <c r="A137" s="83" t="s">
        <v>84</v>
      </c>
      <c r="B137" s="83">
        <v>14889</v>
      </c>
      <c r="C137" s="83" t="s">
        <v>300</v>
      </c>
      <c r="D137" s="84" t="s">
        <v>290</v>
      </c>
      <c r="E137" s="56"/>
      <c r="F137" s="85">
        <v>885300</v>
      </c>
      <c r="G137" s="86">
        <f>VLOOKUP(B137,'[1]EC DIC 31 2021'!$B$11:$Z$224,25,0)</f>
        <v>0</v>
      </c>
      <c r="H137" s="86">
        <f>VLOOKUP(B137,'[1]EC DIC 31 2021'!$B$11:$AA$224,26,0)</f>
        <v>0</v>
      </c>
      <c r="I137" s="86">
        <f t="shared" si="9"/>
        <v>885300</v>
      </c>
      <c r="J137" s="87">
        <f t="shared" si="8"/>
        <v>336</v>
      </c>
      <c r="K137" s="103" t="str">
        <f>VLOOKUP(C137,'[2]ESTADO DE CADA FACTURA'!$G$3:$G$204,1,0)</f>
        <v>FEMC14889</v>
      </c>
      <c r="L137" s="104">
        <f>VLOOKUP(C137,'[2]ESTADO DE CADA FACTURA'!$G$3:$U$204,15,0)</f>
        <v>885300</v>
      </c>
      <c r="M137" s="105">
        <v>0</v>
      </c>
      <c r="N137" s="105">
        <f>VLOOKUP(C137,'[2]ESTADO DE CADA FACTURA'!$G$3:$AE$204,25,0)</f>
        <v>0</v>
      </c>
      <c r="O137" s="105">
        <f t="shared" si="7"/>
        <v>885300</v>
      </c>
      <c r="P137" s="56" t="s">
        <v>214</v>
      </c>
    </row>
    <row r="138" spans="1:16" ht="16.5" x14ac:dyDescent="0.3">
      <c r="A138" s="83" t="s">
        <v>84</v>
      </c>
      <c r="B138" s="83">
        <v>14973</v>
      </c>
      <c r="C138" s="83" t="s">
        <v>301</v>
      </c>
      <c r="D138" s="84" t="s">
        <v>290</v>
      </c>
      <c r="E138" s="56"/>
      <c r="F138" s="85">
        <v>10927426</v>
      </c>
      <c r="G138" s="86">
        <f>VLOOKUP(B138,'[1]EC DIC 31 2021'!$B$11:$Z$224,25,0)</f>
        <v>9524526</v>
      </c>
      <c r="H138" s="86">
        <f>VLOOKUP(B138,'[1]EC DIC 31 2021'!$B$11:$AA$224,26,0)</f>
        <v>1402900</v>
      </c>
      <c r="I138" s="86">
        <f t="shared" si="9"/>
        <v>0</v>
      </c>
      <c r="J138" s="87">
        <f t="shared" si="8"/>
        <v>336</v>
      </c>
      <c r="K138" s="88" t="str">
        <f>VLOOKUP(C138,'[2]ESTADO DE CADA FACTURA'!$G$3:$G$204,1,0)</f>
        <v>FEMC14973</v>
      </c>
      <c r="L138" s="69">
        <f>VLOOKUP(C138,'[2]ESTADO DE CADA FACTURA'!$G$3:$U$204,15,0)</f>
        <v>10927426</v>
      </c>
      <c r="M138" s="70">
        <v>0</v>
      </c>
      <c r="N138" s="70">
        <f>VLOOKUP(C138,'[2]ESTADO DE CADA FACTURA'!$G$3:$AE$204,25,0)</f>
        <v>9524526</v>
      </c>
      <c r="O138" s="70">
        <f t="shared" si="7"/>
        <v>1402900</v>
      </c>
      <c r="P138" s="59" t="s">
        <v>302</v>
      </c>
    </row>
    <row r="139" spans="1:16" ht="16.5" x14ac:dyDescent="0.3">
      <c r="A139" s="83" t="s">
        <v>84</v>
      </c>
      <c r="B139" s="83">
        <v>14900</v>
      </c>
      <c r="C139" s="83" t="s">
        <v>303</v>
      </c>
      <c r="D139" s="84" t="s">
        <v>290</v>
      </c>
      <c r="E139" s="56"/>
      <c r="F139" s="85">
        <v>815800</v>
      </c>
      <c r="G139" s="86">
        <f>VLOOKUP(B139,'[1]EC DIC 31 2021'!$B$11:$Z$224,25,0)</f>
        <v>0</v>
      </c>
      <c r="H139" s="86">
        <f>VLOOKUP(B139,'[1]EC DIC 31 2021'!$B$11:$AA$224,26,0)</f>
        <v>0</v>
      </c>
      <c r="I139" s="86">
        <f t="shared" si="9"/>
        <v>815800</v>
      </c>
      <c r="J139" s="87">
        <f t="shared" si="8"/>
        <v>336</v>
      </c>
      <c r="K139" s="103" t="str">
        <f>VLOOKUP(C139,'[2]ESTADO DE CADA FACTURA'!$G$3:$G$204,1,0)</f>
        <v>FEMC14900</v>
      </c>
      <c r="L139" s="104">
        <f>VLOOKUP(C139,'[2]ESTADO DE CADA FACTURA'!$G$3:$U$204,15,0)</f>
        <v>815800</v>
      </c>
      <c r="M139" s="105">
        <v>0</v>
      </c>
      <c r="N139" s="105">
        <f>VLOOKUP(C139,'[2]ESTADO DE CADA FACTURA'!$G$3:$AE$204,25,0)</f>
        <v>0</v>
      </c>
      <c r="O139" s="105">
        <f t="shared" ref="O139:O201" si="10">L139-N139-M139</f>
        <v>815800</v>
      </c>
      <c r="P139" s="56" t="s">
        <v>214</v>
      </c>
    </row>
    <row r="140" spans="1:16" ht="16.5" x14ac:dyDescent="0.3">
      <c r="A140" s="83" t="s">
        <v>84</v>
      </c>
      <c r="B140" s="83">
        <v>15025</v>
      </c>
      <c r="C140" s="83" t="s">
        <v>304</v>
      </c>
      <c r="D140" s="84" t="s">
        <v>290</v>
      </c>
      <c r="E140" s="56"/>
      <c r="F140" s="85">
        <v>802200</v>
      </c>
      <c r="G140" s="86">
        <f>VLOOKUP(B140,'[1]EC DIC 31 2021'!$B$11:$Z$224,25,0)</f>
        <v>0</v>
      </c>
      <c r="H140" s="86">
        <f>VLOOKUP(B140,'[1]EC DIC 31 2021'!$B$11:$AA$224,26,0)</f>
        <v>0</v>
      </c>
      <c r="I140" s="86">
        <f t="shared" si="9"/>
        <v>802200</v>
      </c>
      <c r="J140" s="87">
        <f t="shared" ref="J140:J203" si="11">DATEDIF(D140,$A$9,"d")</f>
        <v>336</v>
      </c>
      <c r="K140" s="103" t="str">
        <f>VLOOKUP(C140,'[2]ESTADO DE CADA FACTURA'!$G$3:$G$204,1,0)</f>
        <v>FEMC15025</v>
      </c>
      <c r="L140" s="104">
        <f>VLOOKUP(C140,'[2]ESTADO DE CADA FACTURA'!$G$3:$U$204,15,0)</f>
        <v>802200</v>
      </c>
      <c r="M140" s="105">
        <v>0</v>
      </c>
      <c r="N140" s="105">
        <f>VLOOKUP(C140,'[2]ESTADO DE CADA FACTURA'!$G$3:$AE$204,25,0)</f>
        <v>0</v>
      </c>
      <c r="O140" s="105">
        <f t="shared" si="10"/>
        <v>802200</v>
      </c>
      <c r="P140" s="56" t="s">
        <v>214</v>
      </c>
    </row>
    <row r="141" spans="1:16" ht="16.5" x14ac:dyDescent="0.3">
      <c r="A141" s="83" t="s">
        <v>84</v>
      </c>
      <c r="B141" s="83">
        <v>15012</v>
      </c>
      <c r="C141" s="83" t="s">
        <v>305</v>
      </c>
      <c r="D141" s="84" t="s">
        <v>290</v>
      </c>
      <c r="E141" s="56"/>
      <c r="F141" s="85">
        <v>594200</v>
      </c>
      <c r="G141" s="86">
        <f>VLOOKUP(B141,'[1]EC DIC 31 2021'!$B$11:$Z$224,25,0)</f>
        <v>0</v>
      </c>
      <c r="H141" s="86">
        <f>VLOOKUP(B141,'[1]EC DIC 31 2021'!$B$11:$AA$224,26,0)</f>
        <v>0</v>
      </c>
      <c r="I141" s="86">
        <f t="shared" si="9"/>
        <v>594200</v>
      </c>
      <c r="J141" s="87">
        <f t="shared" si="11"/>
        <v>336</v>
      </c>
      <c r="K141" s="103" t="str">
        <f>VLOOKUP(C141,'[2]ESTADO DE CADA FACTURA'!$G$3:$G$204,1,0)</f>
        <v>FEMC15012</v>
      </c>
      <c r="L141" s="104">
        <f>VLOOKUP(C141,'[2]ESTADO DE CADA FACTURA'!$G$3:$U$204,15,0)</f>
        <v>594200</v>
      </c>
      <c r="M141" s="105">
        <v>0</v>
      </c>
      <c r="N141" s="105">
        <f>VLOOKUP(C141,'[2]ESTADO DE CADA FACTURA'!$G$3:$AE$204,25,0)</f>
        <v>0</v>
      </c>
      <c r="O141" s="105">
        <f t="shared" si="10"/>
        <v>594200</v>
      </c>
      <c r="P141" s="56" t="s">
        <v>214</v>
      </c>
    </row>
    <row r="142" spans="1:16" ht="16.5" x14ac:dyDescent="0.3">
      <c r="A142" s="83" t="s">
        <v>84</v>
      </c>
      <c r="B142" s="83">
        <v>15038</v>
      </c>
      <c r="C142" s="83" t="s">
        <v>306</v>
      </c>
      <c r="D142" s="84" t="s">
        <v>290</v>
      </c>
      <c r="E142" s="56"/>
      <c r="F142" s="85">
        <v>40200</v>
      </c>
      <c r="G142" s="86">
        <f>VLOOKUP(B142,'[1]EC DIC 31 2021'!$B$11:$Z$224,25,0)</f>
        <v>0</v>
      </c>
      <c r="H142" s="86">
        <f>VLOOKUP(B142,'[1]EC DIC 31 2021'!$B$11:$AA$224,26,0)</f>
        <v>0</v>
      </c>
      <c r="I142" s="86">
        <f t="shared" si="9"/>
        <v>40200</v>
      </c>
      <c r="J142" s="87">
        <f t="shared" si="11"/>
        <v>336</v>
      </c>
      <c r="K142" s="103" t="str">
        <f>VLOOKUP(C142,'[2]ESTADO DE CADA FACTURA'!$G$3:$G$204,1,0)</f>
        <v>FEMC15038</v>
      </c>
      <c r="L142" s="104">
        <f>VLOOKUP(C142,'[2]ESTADO DE CADA FACTURA'!$G$3:$U$204,15,0)</f>
        <v>40200</v>
      </c>
      <c r="M142" s="105">
        <v>0</v>
      </c>
      <c r="N142" s="105">
        <f>VLOOKUP(C142,'[2]ESTADO DE CADA FACTURA'!$G$3:$AE$204,25,0)</f>
        <v>0</v>
      </c>
      <c r="O142" s="105">
        <f t="shared" si="10"/>
        <v>40200</v>
      </c>
      <c r="P142" s="56" t="s">
        <v>214</v>
      </c>
    </row>
    <row r="143" spans="1:16" ht="16.5" x14ac:dyDescent="0.3">
      <c r="A143" s="83" t="s">
        <v>84</v>
      </c>
      <c r="B143" s="83">
        <v>16341</v>
      </c>
      <c r="C143" s="83" t="s">
        <v>307</v>
      </c>
      <c r="D143" s="84" t="s">
        <v>308</v>
      </c>
      <c r="E143" s="56"/>
      <c r="F143" s="85">
        <v>1269700</v>
      </c>
      <c r="G143" s="86">
        <f>VLOOKUP(B143,'[1]EC DIC 31 2021'!$B$11:$Z$224,25,0)</f>
        <v>0</v>
      </c>
      <c r="H143" s="86">
        <f>VLOOKUP(B143,'[1]EC DIC 31 2021'!$B$11:$AA$224,26,0)</f>
        <v>0</v>
      </c>
      <c r="I143" s="86">
        <f t="shared" si="9"/>
        <v>1269700</v>
      </c>
      <c r="J143" s="87">
        <f t="shared" si="11"/>
        <v>324</v>
      </c>
      <c r="K143" s="103" t="str">
        <f>VLOOKUP(C143,'[2]ESTADO DE CADA FACTURA'!$G$3:$G$204,1,0)</f>
        <v>FEMC16341</v>
      </c>
      <c r="L143" s="104">
        <f>VLOOKUP(C143,'[2]ESTADO DE CADA FACTURA'!$G$3:$U$204,15,0)</f>
        <v>1269700</v>
      </c>
      <c r="M143" s="105">
        <v>0</v>
      </c>
      <c r="N143" s="105">
        <f>VLOOKUP(C143,'[2]ESTADO DE CADA FACTURA'!$G$3:$AE$204,25,0)</f>
        <v>0</v>
      </c>
      <c r="O143" s="105">
        <f t="shared" si="10"/>
        <v>1269700</v>
      </c>
      <c r="P143" s="56" t="s">
        <v>214</v>
      </c>
    </row>
    <row r="144" spans="1:16" ht="16.5" x14ac:dyDescent="0.3">
      <c r="A144" s="83" t="s">
        <v>84</v>
      </c>
      <c r="B144" s="83">
        <v>16995</v>
      </c>
      <c r="C144" s="83" t="s">
        <v>309</v>
      </c>
      <c r="D144" s="84" t="s">
        <v>310</v>
      </c>
      <c r="E144" s="56"/>
      <c r="F144" s="85">
        <v>814000</v>
      </c>
      <c r="G144" s="86">
        <f>VLOOKUP(B144,'[1]EC DIC 31 2021'!$B$11:$Z$224,25,0)</f>
        <v>0</v>
      </c>
      <c r="H144" s="86">
        <f>VLOOKUP(B144,'[1]EC DIC 31 2021'!$B$11:$AA$224,26,0)</f>
        <v>0</v>
      </c>
      <c r="I144" s="86">
        <f t="shared" si="9"/>
        <v>814000</v>
      </c>
      <c r="J144" s="87">
        <f t="shared" si="11"/>
        <v>318</v>
      </c>
      <c r="K144" s="103" t="str">
        <f>VLOOKUP(C144,'[2]ESTADO DE CADA FACTURA'!$G$3:$G$204,1,0)</f>
        <v>FEMC16995</v>
      </c>
      <c r="L144" s="104">
        <f>VLOOKUP(C144,'[2]ESTADO DE CADA FACTURA'!$G$3:$U$204,15,0)</f>
        <v>814000</v>
      </c>
      <c r="M144" s="105">
        <v>0</v>
      </c>
      <c r="N144" s="105">
        <f>VLOOKUP(C144,'[2]ESTADO DE CADA FACTURA'!$G$3:$AE$204,25,0)</f>
        <v>0</v>
      </c>
      <c r="O144" s="105">
        <f t="shared" si="10"/>
        <v>814000</v>
      </c>
      <c r="P144" s="56" t="s">
        <v>214</v>
      </c>
    </row>
    <row r="145" spans="1:16" ht="16.5" x14ac:dyDescent="0.3">
      <c r="A145" s="83" t="s">
        <v>84</v>
      </c>
      <c r="B145" s="83">
        <v>16996</v>
      </c>
      <c r="C145" s="83" t="s">
        <v>311</v>
      </c>
      <c r="D145" s="84" t="s">
        <v>310</v>
      </c>
      <c r="E145" s="56"/>
      <c r="F145" s="85">
        <v>537000</v>
      </c>
      <c r="G145" s="86">
        <f>VLOOKUP(B145,'[1]EC DIC 31 2021'!$B$11:$Z$224,25,0)</f>
        <v>0</v>
      </c>
      <c r="H145" s="86">
        <f>VLOOKUP(B145,'[1]EC DIC 31 2021'!$B$11:$AA$224,26,0)</f>
        <v>0</v>
      </c>
      <c r="I145" s="86">
        <f t="shared" si="9"/>
        <v>537000</v>
      </c>
      <c r="J145" s="87">
        <f t="shared" si="11"/>
        <v>318</v>
      </c>
      <c r="K145" s="103" t="str">
        <f>VLOOKUP(C145,'[2]ESTADO DE CADA FACTURA'!$G$3:$G$204,1,0)</f>
        <v>FEMC16996</v>
      </c>
      <c r="L145" s="104">
        <f>VLOOKUP(C145,'[2]ESTADO DE CADA FACTURA'!$G$3:$U$204,15,0)</f>
        <v>537000</v>
      </c>
      <c r="M145" s="105">
        <v>0</v>
      </c>
      <c r="N145" s="105">
        <f>VLOOKUP(C145,'[2]ESTADO DE CADA FACTURA'!$G$3:$AE$204,25,0)</f>
        <v>0</v>
      </c>
      <c r="O145" s="105">
        <f t="shared" si="10"/>
        <v>537000</v>
      </c>
      <c r="P145" s="56" t="s">
        <v>214</v>
      </c>
    </row>
    <row r="146" spans="1:16" ht="16.5" x14ac:dyDescent="0.3">
      <c r="A146" s="83" t="s">
        <v>84</v>
      </c>
      <c r="B146" s="83">
        <v>16999</v>
      </c>
      <c r="C146" s="83" t="s">
        <v>312</v>
      </c>
      <c r="D146" s="84" t="s">
        <v>310</v>
      </c>
      <c r="E146" s="56"/>
      <c r="F146" s="85">
        <v>40200</v>
      </c>
      <c r="G146" s="86">
        <f>VLOOKUP(B146,'[1]EC DIC 31 2021'!$B$11:$Z$224,25,0)</f>
        <v>0</v>
      </c>
      <c r="H146" s="86">
        <f>VLOOKUP(B146,'[1]EC DIC 31 2021'!$B$11:$AA$224,26,0)</f>
        <v>0</v>
      </c>
      <c r="I146" s="86">
        <f t="shared" si="9"/>
        <v>40200</v>
      </c>
      <c r="J146" s="87">
        <f t="shared" si="11"/>
        <v>318</v>
      </c>
      <c r="K146" s="103" t="str">
        <f>VLOOKUP(C146,'[2]ESTADO DE CADA FACTURA'!$G$3:$G$204,1,0)</f>
        <v>FEMC16999</v>
      </c>
      <c r="L146" s="104">
        <f>VLOOKUP(C146,'[2]ESTADO DE CADA FACTURA'!$G$3:$U$204,15,0)</f>
        <v>40200</v>
      </c>
      <c r="M146" s="105">
        <v>0</v>
      </c>
      <c r="N146" s="105">
        <f>VLOOKUP(C146,'[2]ESTADO DE CADA FACTURA'!$G$3:$AE$204,25,0)</f>
        <v>0</v>
      </c>
      <c r="O146" s="105">
        <f t="shared" si="10"/>
        <v>40200</v>
      </c>
      <c r="P146" s="56" t="s">
        <v>214</v>
      </c>
    </row>
    <row r="147" spans="1:16" ht="16.5" x14ac:dyDescent="0.3">
      <c r="A147" s="83" t="s">
        <v>84</v>
      </c>
      <c r="B147" s="83">
        <v>17002</v>
      </c>
      <c r="C147" s="83" t="s">
        <v>313</v>
      </c>
      <c r="D147" s="84" t="s">
        <v>310</v>
      </c>
      <c r="E147" s="56"/>
      <c r="F147" s="85">
        <v>40200</v>
      </c>
      <c r="G147" s="86">
        <f>VLOOKUP(B147,'[1]EC DIC 31 2021'!$B$11:$Z$224,25,0)</f>
        <v>0</v>
      </c>
      <c r="H147" s="86">
        <f>VLOOKUP(B147,'[1]EC DIC 31 2021'!$B$11:$AA$224,26,0)</f>
        <v>0</v>
      </c>
      <c r="I147" s="86">
        <f t="shared" si="9"/>
        <v>40200</v>
      </c>
      <c r="J147" s="87">
        <f t="shared" si="11"/>
        <v>318</v>
      </c>
      <c r="K147" s="103" t="str">
        <f>VLOOKUP(C147,'[2]ESTADO DE CADA FACTURA'!$G$3:$G$204,1,0)</f>
        <v>FEMC17002</v>
      </c>
      <c r="L147" s="104">
        <f>VLOOKUP(C147,'[2]ESTADO DE CADA FACTURA'!$G$3:$U$204,15,0)</f>
        <v>40200</v>
      </c>
      <c r="M147" s="105">
        <v>0</v>
      </c>
      <c r="N147" s="105">
        <f>VLOOKUP(C147,'[2]ESTADO DE CADA FACTURA'!$G$3:$AE$204,25,0)</f>
        <v>0</v>
      </c>
      <c r="O147" s="105">
        <f t="shared" si="10"/>
        <v>40200</v>
      </c>
      <c r="P147" s="56" t="s">
        <v>214</v>
      </c>
    </row>
    <row r="148" spans="1:16" ht="16.5" x14ac:dyDescent="0.3">
      <c r="A148" s="83" t="s">
        <v>84</v>
      </c>
      <c r="B148" s="83">
        <v>17007</v>
      </c>
      <c r="C148" s="83" t="s">
        <v>314</v>
      </c>
      <c r="D148" s="84" t="s">
        <v>310</v>
      </c>
      <c r="E148" s="56"/>
      <c r="F148" s="85">
        <v>234100</v>
      </c>
      <c r="G148" s="86">
        <f>VLOOKUP(B148,'[1]EC DIC 31 2021'!$B$11:$Z$224,25,0)</f>
        <v>0</v>
      </c>
      <c r="H148" s="86">
        <f>VLOOKUP(B148,'[1]EC DIC 31 2021'!$B$11:$AA$224,26,0)</f>
        <v>0</v>
      </c>
      <c r="I148" s="86">
        <f t="shared" si="9"/>
        <v>234100</v>
      </c>
      <c r="J148" s="87">
        <f t="shared" si="11"/>
        <v>318</v>
      </c>
      <c r="K148" s="103" t="str">
        <f>VLOOKUP(C148,'[2]ESTADO DE CADA FACTURA'!$G$3:$G$204,1,0)</f>
        <v>FEMC17007</v>
      </c>
      <c r="L148" s="104">
        <f>VLOOKUP(C148,'[2]ESTADO DE CADA FACTURA'!$G$3:$U$204,15,0)</f>
        <v>234100</v>
      </c>
      <c r="M148" s="105">
        <v>0</v>
      </c>
      <c r="N148" s="105">
        <f>VLOOKUP(C148,'[2]ESTADO DE CADA FACTURA'!$G$3:$AE$204,25,0)</f>
        <v>0</v>
      </c>
      <c r="O148" s="105">
        <f t="shared" si="10"/>
        <v>234100</v>
      </c>
      <c r="P148" s="56" t="s">
        <v>214</v>
      </c>
    </row>
    <row r="149" spans="1:16" ht="16.5" x14ac:dyDescent="0.3">
      <c r="A149" s="83" t="s">
        <v>84</v>
      </c>
      <c r="B149" s="83">
        <v>17005</v>
      </c>
      <c r="C149" s="83" t="s">
        <v>315</v>
      </c>
      <c r="D149" s="84" t="s">
        <v>310</v>
      </c>
      <c r="E149" s="56"/>
      <c r="F149" s="85">
        <v>455700</v>
      </c>
      <c r="G149" s="86">
        <f>VLOOKUP(B149,'[1]EC DIC 31 2021'!$B$11:$Z$224,25,0)</f>
        <v>0</v>
      </c>
      <c r="H149" s="86">
        <f>VLOOKUP(B149,'[1]EC DIC 31 2021'!$B$11:$AA$224,26,0)</f>
        <v>0</v>
      </c>
      <c r="I149" s="86">
        <f t="shared" si="9"/>
        <v>455700</v>
      </c>
      <c r="J149" s="87">
        <f t="shared" si="11"/>
        <v>318</v>
      </c>
      <c r="K149" s="103" t="str">
        <f>VLOOKUP(C149,'[2]ESTADO DE CADA FACTURA'!$G$3:$G$204,1,0)</f>
        <v>FEMC17005</v>
      </c>
      <c r="L149" s="104">
        <f>VLOOKUP(C149,'[2]ESTADO DE CADA FACTURA'!$G$3:$U$204,15,0)</f>
        <v>455700</v>
      </c>
      <c r="M149" s="105">
        <v>0</v>
      </c>
      <c r="N149" s="105">
        <f>VLOOKUP(C149,'[2]ESTADO DE CADA FACTURA'!$G$3:$AE$204,25,0)</f>
        <v>0</v>
      </c>
      <c r="O149" s="105">
        <f t="shared" si="10"/>
        <v>455700</v>
      </c>
      <c r="P149" s="56" t="s">
        <v>214</v>
      </c>
    </row>
    <row r="150" spans="1:16" ht="16.5" x14ac:dyDescent="0.3">
      <c r="A150" s="83" t="s">
        <v>84</v>
      </c>
      <c r="B150" s="83">
        <v>16998</v>
      </c>
      <c r="C150" s="83" t="s">
        <v>316</v>
      </c>
      <c r="D150" s="84" t="s">
        <v>310</v>
      </c>
      <c r="E150" s="56"/>
      <c r="F150" s="85">
        <v>277000</v>
      </c>
      <c r="G150" s="86">
        <f>VLOOKUP(B150,'[1]EC DIC 31 2021'!$B$11:$Z$224,25,0)</f>
        <v>0</v>
      </c>
      <c r="H150" s="86">
        <f>VLOOKUP(B150,'[1]EC DIC 31 2021'!$B$11:$AA$224,26,0)</f>
        <v>0</v>
      </c>
      <c r="I150" s="86">
        <f t="shared" si="9"/>
        <v>277000</v>
      </c>
      <c r="J150" s="87">
        <f t="shared" si="11"/>
        <v>318</v>
      </c>
      <c r="K150" s="103" t="str">
        <f>VLOOKUP(C150,'[2]ESTADO DE CADA FACTURA'!$G$3:$G$204,1,0)</f>
        <v>FEMC16998</v>
      </c>
      <c r="L150" s="104">
        <f>VLOOKUP(C150,'[2]ESTADO DE CADA FACTURA'!$G$3:$U$204,15,0)</f>
        <v>277000</v>
      </c>
      <c r="M150" s="105">
        <v>0</v>
      </c>
      <c r="N150" s="105">
        <f>VLOOKUP(C150,'[2]ESTADO DE CADA FACTURA'!$G$3:$AE$204,25,0)</f>
        <v>0</v>
      </c>
      <c r="O150" s="105">
        <f t="shared" si="10"/>
        <v>277000</v>
      </c>
      <c r="P150" s="56" t="s">
        <v>214</v>
      </c>
    </row>
    <row r="151" spans="1:16" ht="16.5" x14ac:dyDescent="0.3">
      <c r="A151" s="83" t="s">
        <v>84</v>
      </c>
      <c r="B151" s="83">
        <v>17004</v>
      </c>
      <c r="C151" s="83" t="s">
        <v>317</v>
      </c>
      <c r="D151" s="84" t="s">
        <v>310</v>
      </c>
      <c r="E151" s="56"/>
      <c r="F151" s="85">
        <v>484700</v>
      </c>
      <c r="G151" s="86">
        <f>VLOOKUP(B151,'[1]EC DIC 31 2021'!$B$11:$Z$224,25,0)</f>
        <v>0</v>
      </c>
      <c r="H151" s="86">
        <f>VLOOKUP(B151,'[1]EC DIC 31 2021'!$B$11:$AA$224,26,0)</f>
        <v>0</v>
      </c>
      <c r="I151" s="86">
        <f t="shared" si="9"/>
        <v>484700</v>
      </c>
      <c r="J151" s="87">
        <f t="shared" si="11"/>
        <v>318</v>
      </c>
      <c r="K151" s="103" t="str">
        <f>VLOOKUP(C151,'[2]ESTADO DE CADA FACTURA'!$G$3:$G$204,1,0)</f>
        <v>FEMC17004</v>
      </c>
      <c r="L151" s="104">
        <f>VLOOKUP(C151,'[2]ESTADO DE CADA FACTURA'!$G$3:$U$204,15,0)</f>
        <v>484700</v>
      </c>
      <c r="M151" s="105">
        <v>0</v>
      </c>
      <c r="N151" s="105">
        <f>VLOOKUP(C151,'[2]ESTADO DE CADA FACTURA'!$G$3:$AE$204,25,0)</f>
        <v>0</v>
      </c>
      <c r="O151" s="105">
        <f t="shared" si="10"/>
        <v>484700</v>
      </c>
      <c r="P151" s="56" t="s">
        <v>214</v>
      </c>
    </row>
    <row r="152" spans="1:16" ht="16.5" x14ac:dyDescent="0.3">
      <c r="A152" s="83" t="s">
        <v>84</v>
      </c>
      <c r="B152" s="83">
        <v>16997</v>
      </c>
      <c r="C152" s="83" t="s">
        <v>318</v>
      </c>
      <c r="D152" s="84" t="s">
        <v>310</v>
      </c>
      <c r="E152" s="56"/>
      <c r="F152" s="85">
        <v>845100</v>
      </c>
      <c r="G152" s="86">
        <f>VLOOKUP(B152,'[1]EC DIC 31 2021'!$B$11:$Z$224,25,0)</f>
        <v>0</v>
      </c>
      <c r="H152" s="86">
        <f>VLOOKUP(B152,'[1]EC DIC 31 2021'!$B$11:$AA$224,26,0)</f>
        <v>0</v>
      </c>
      <c r="I152" s="86">
        <f t="shared" ref="I152:I214" si="12">F152-G152-H152</f>
        <v>845100</v>
      </c>
      <c r="J152" s="87">
        <f t="shared" si="11"/>
        <v>318</v>
      </c>
      <c r="K152" s="103" t="str">
        <f>VLOOKUP(C152,'[2]ESTADO DE CADA FACTURA'!$G$3:$G$204,1,0)</f>
        <v>FEMC16997</v>
      </c>
      <c r="L152" s="104">
        <f>VLOOKUP(C152,'[2]ESTADO DE CADA FACTURA'!$G$3:$U$204,15,0)</f>
        <v>845100</v>
      </c>
      <c r="M152" s="105">
        <v>0</v>
      </c>
      <c r="N152" s="105">
        <f>VLOOKUP(C152,'[2]ESTADO DE CADA FACTURA'!$G$3:$AE$204,25,0)</f>
        <v>0</v>
      </c>
      <c r="O152" s="105">
        <f t="shared" si="10"/>
        <v>845100</v>
      </c>
      <c r="P152" s="56" t="s">
        <v>214</v>
      </c>
    </row>
    <row r="153" spans="1:16" ht="16.5" x14ac:dyDescent="0.3">
      <c r="A153" s="83" t="s">
        <v>84</v>
      </c>
      <c r="B153" s="83">
        <v>17006</v>
      </c>
      <c r="C153" s="83" t="s">
        <v>319</v>
      </c>
      <c r="D153" s="84" t="s">
        <v>310</v>
      </c>
      <c r="E153" s="56"/>
      <c r="F153" s="85">
        <v>871200</v>
      </c>
      <c r="G153" s="86">
        <f>VLOOKUP(B153,'[1]EC DIC 31 2021'!$B$11:$Z$224,25,0)</f>
        <v>0</v>
      </c>
      <c r="H153" s="86">
        <f>VLOOKUP(B153,'[1]EC DIC 31 2021'!$B$11:$AA$224,26,0)</f>
        <v>0</v>
      </c>
      <c r="I153" s="86">
        <f t="shared" si="12"/>
        <v>871200</v>
      </c>
      <c r="J153" s="87">
        <f t="shared" si="11"/>
        <v>318</v>
      </c>
      <c r="K153" s="103" t="str">
        <f>VLOOKUP(C153,'[2]ESTADO DE CADA FACTURA'!$G$3:$G$204,1,0)</f>
        <v>FEMC17006</v>
      </c>
      <c r="L153" s="104">
        <f>VLOOKUP(C153,'[2]ESTADO DE CADA FACTURA'!$G$3:$U$204,15,0)</f>
        <v>871200</v>
      </c>
      <c r="M153" s="105">
        <v>0</v>
      </c>
      <c r="N153" s="105">
        <f>VLOOKUP(C153,'[2]ESTADO DE CADA FACTURA'!$G$3:$AE$204,25,0)</f>
        <v>0</v>
      </c>
      <c r="O153" s="105">
        <f t="shared" si="10"/>
        <v>871200</v>
      </c>
      <c r="P153" s="56" t="s">
        <v>214</v>
      </c>
    </row>
    <row r="154" spans="1:16" ht="16.5" x14ac:dyDescent="0.3">
      <c r="A154" s="83" t="s">
        <v>84</v>
      </c>
      <c r="B154" s="83">
        <v>17001</v>
      </c>
      <c r="C154" s="83" t="s">
        <v>320</v>
      </c>
      <c r="D154" s="84" t="s">
        <v>310</v>
      </c>
      <c r="E154" s="56"/>
      <c r="F154" s="85">
        <v>997200</v>
      </c>
      <c r="G154" s="86">
        <f>VLOOKUP(B154,'[1]EC DIC 31 2021'!$B$11:$Z$224,25,0)</f>
        <v>0</v>
      </c>
      <c r="H154" s="86">
        <f>VLOOKUP(B154,'[1]EC DIC 31 2021'!$B$11:$AA$224,26,0)</f>
        <v>0</v>
      </c>
      <c r="I154" s="86">
        <f t="shared" si="12"/>
        <v>997200</v>
      </c>
      <c r="J154" s="87">
        <f t="shared" si="11"/>
        <v>318</v>
      </c>
      <c r="K154" s="103" t="str">
        <f>VLOOKUP(C154,'[2]ESTADO DE CADA FACTURA'!$G$3:$G$204,1,0)</f>
        <v>FEMC17001</v>
      </c>
      <c r="L154" s="104">
        <f>VLOOKUP(C154,'[2]ESTADO DE CADA FACTURA'!$G$3:$U$204,15,0)</f>
        <v>997200</v>
      </c>
      <c r="M154" s="105">
        <v>0</v>
      </c>
      <c r="N154" s="105">
        <f>VLOOKUP(C154,'[2]ESTADO DE CADA FACTURA'!$G$3:$AE$204,25,0)</f>
        <v>0</v>
      </c>
      <c r="O154" s="105">
        <f t="shared" si="10"/>
        <v>997200</v>
      </c>
      <c r="P154" s="56" t="s">
        <v>214</v>
      </c>
    </row>
    <row r="155" spans="1:16" ht="16.5" x14ac:dyDescent="0.3">
      <c r="A155" s="83" t="s">
        <v>84</v>
      </c>
      <c r="B155" s="83">
        <v>17000</v>
      </c>
      <c r="C155" s="83" t="s">
        <v>321</v>
      </c>
      <c r="D155" s="84" t="s">
        <v>310</v>
      </c>
      <c r="E155" s="56"/>
      <c r="F155" s="85">
        <v>40200</v>
      </c>
      <c r="G155" s="86">
        <f>VLOOKUP(B155,'[1]EC DIC 31 2021'!$B$11:$Z$224,25,0)</f>
        <v>0</v>
      </c>
      <c r="H155" s="86">
        <f>VLOOKUP(B155,'[1]EC DIC 31 2021'!$B$11:$AA$224,26,0)</f>
        <v>0</v>
      </c>
      <c r="I155" s="86">
        <f t="shared" si="12"/>
        <v>40200</v>
      </c>
      <c r="J155" s="87">
        <f t="shared" si="11"/>
        <v>318</v>
      </c>
      <c r="K155" s="103" t="str">
        <f>VLOOKUP(C155,'[2]ESTADO DE CADA FACTURA'!$G$3:$G$204,1,0)</f>
        <v>FEMC17000</v>
      </c>
      <c r="L155" s="104">
        <f>VLOOKUP(C155,'[2]ESTADO DE CADA FACTURA'!$G$3:$U$204,15,0)</f>
        <v>40200</v>
      </c>
      <c r="M155" s="105">
        <v>0</v>
      </c>
      <c r="N155" s="105">
        <f>VLOOKUP(C155,'[2]ESTADO DE CADA FACTURA'!$G$3:$AE$204,25,0)</f>
        <v>0</v>
      </c>
      <c r="O155" s="105">
        <f t="shared" si="10"/>
        <v>40200</v>
      </c>
      <c r="P155" s="56" t="s">
        <v>214</v>
      </c>
    </row>
    <row r="156" spans="1:16" ht="16.5" x14ac:dyDescent="0.3">
      <c r="A156" s="83" t="s">
        <v>84</v>
      </c>
      <c r="B156" s="83">
        <v>17222</v>
      </c>
      <c r="C156" s="83" t="s">
        <v>322</v>
      </c>
      <c r="D156" s="84" t="s">
        <v>323</v>
      </c>
      <c r="E156" s="56"/>
      <c r="F156" s="85">
        <v>40200</v>
      </c>
      <c r="G156" s="86">
        <f>VLOOKUP(B156,'[1]EC DIC 31 2021'!$B$11:$Z$224,25,0)</f>
        <v>0</v>
      </c>
      <c r="H156" s="86">
        <f>VLOOKUP(B156,'[1]EC DIC 31 2021'!$B$11:$AA$224,26,0)</f>
        <v>0</v>
      </c>
      <c r="I156" s="86">
        <f t="shared" si="12"/>
        <v>40200</v>
      </c>
      <c r="J156" s="87">
        <f t="shared" si="11"/>
        <v>317</v>
      </c>
      <c r="K156" s="103" t="str">
        <f>VLOOKUP(C156,'[2]ESTADO DE CADA FACTURA'!$G$3:$G$204,1,0)</f>
        <v>FEMC17222</v>
      </c>
      <c r="L156" s="104">
        <f>VLOOKUP(C156,'[2]ESTADO DE CADA FACTURA'!$G$3:$U$204,15,0)</f>
        <v>40200</v>
      </c>
      <c r="M156" s="105">
        <v>0</v>
      </c>
      <c r="N156" s="105">
        <f>VLOOKUP(C156,'[2]ESTADO DE CADA FACTURA'!$G$3:$AE$204,25,0)</f>
        <v>0</v>
      </c>
      <c r="O156" s="105">
        <f t="shared" si="10"/>
        <v>40200</v>
      </c>
      <c r="P156" s="56" t="s">
        <v>214</v>
      </c>
    </row>
    <row r="157" spans="1:16" ht="16.5" x14ac:dyDescent="0.3">
      <c r="A157" s="83" t="s">
        <v>84</v>
      </c>
      <c r="B157" s="83">
        <v>19455</v>
      </c>
      <c r="C157" s="83" t="s">
        <v>324</v>
      </c>
      <c r="D157" s="84" t="s">
        <v>325</v>
      </c>
      <c r="E157" s="56"/>
      <c r="F157" s="85">
        <v>40200</v>
      </c>
      <c r="G157" s="86">
        <f>VLOOKUP(B157,'[1]EC DIC 31 2021'!$B$11:$Z$224,25,0)</f>
        <v>0</v>
      </c>
      <c r="H157" s="86">
        <f>VLOOKUP(B157,'[1]EC DIC 31 2021'!$B$11:$AA$224,26,0)</f>
        <v>0</v>
      </c>
      <c r="I157" s="86">
        <f t="shared" si="12"/>
        <v>40200</v>
      </c>
      <c r="J157" s="87">
        <f t="shared" si="11"/>
        <v>307</v>
      </c>
      <c r="K157" s="103" t="str">
        <f>VLOOKUP(C157,'[2]ESTADO DE CADA FACTURA'!$G$3:$G$204,1,0)</f>
        <v>FEMC19455</v>
      </c>
      <c r="L157" s="104">
        <f>VLOOKUP(C157,'[2]ESTADO DE CADA FACTURA'!$G$3:$U$204,15,0)</f>
        <v>40200</v>
      </c>
      <c r="M157" s="105">
        <v>0</v>
      </c>
      <c r="N157" s="105">
        <f>VLOOKUP(C157,'[2]ESTADO DE CADA FACTURA'!$G$3:$AE$204,25,0)</f>
        <v>0</v>
      </c>
      <c r="O157" s="105">
        <f t="shared" si="10"/>
        <v>40200</v>
      </c>
      <c r="P157" s="56" t="s">
        <v>214</v>
      </c>
    </row>
    <row r="158" spans="1:16" ht="16.5" x14ac:dyDescent="0.3">
      <c r="A158" s="83" t="s">
        <v>84</v>
      </c>
      <c r="B158" s="83">
        <v>19626</v>
      </c>
      <c r="C158" s="83" t="s">
        <v>326</v>
      </c>
      <c r="D158" s="84" t="s">
        <v>325</v>
      </c>
      <c r="E158" s="56"/>
      <c r="F158" s="85">
        <v>498582</v>
      </c>
      <c r="G158" s="86">
        <f>VLOOKUP(B158,'[1]EC DIC 31 2021'!$B$11:$Z$224,25,0)</f>
        <v>0</v>
      </c>
      <c r="H158" s="86">
        <f>VLOOKUP(B158,'[1]EC DIC 31 2021'!$B$11:$AA$224,26,0)</f>
        <v>0</v>
      </c>
      <c r="I158" s="86">
        <f t="shared" si="12"/>
        <v>498582</v>
      </c>
      <c r="J158" s="87">
        <f t="shared" si="11"/>
        <v>307</v>
      </c>
      <c r="K158" s="103" t="str">
        <f>VLOOKUP(C158,'[2]ESTADO DE CADA FACTURA'!$G$3:$G$204,1,0)</f>
        <v>FEMC19626</v>
      </c>
      <c r="L158" s="104">
        <f>VLOOKUP(C158,'[2]ESTADO DE CADA FACTURA'!$G$3:$U$204,15,0)</f>
        <v>498582</v>
      </c>
      <c r="M158" s="105">
        <v>0</v>
      </c>
      <c r="N158" s="105">
        <f>VLOOKUP(C158,'[2]ESTADO DE CADA FACTURA'!$G$3:$AE$204,25,0)</f>
        <v>0</v>
      </c>
      <c r="O158" s="105">
        <f t="shared" si="10"/>
        <v>498582</v>
      </c>
      <c r="P158" s="56" t="s">
        <v>214</v>
      </c>
    </row>
    <row r="159" spans="1:16" ht="16.5" x14ac:dyDescent="0.3">
      <c r="A159" s="83" t="s">
        <v>84</v>
      </c>
      <c r="B159" s="83">
        <v>19371</v>
      </c>
      <c r="C159" s="83" t="s">
        <v>327</v>
      </c>
      <c r="D159" s="84" t="s">
        <v>325</v>
      </c>
      <c r="E159" s="124"/>
      <c r="F159" s="125">
        <v>40200</v>
      </c>
      <c r="G159" s="86">
        <f>VLOOKUP(B159,'[1]EC DIC 31 2021'!$B$11:$Z$224,25,0)</f>
        <v>0</v>
      </c>
      <c r="H159" s="86">
        <f>VLOOKUP(B159,'[1]EC DIC 31 2021'!$B$11:$AA$224,26,0)</f>
        <v>0</v>
      </c>
      <c r="I159" s="86">
        <f t="shared" si="12"/>
        <v>40200</v>
      </c>
      <c r="J159" s="87">
        <f t="shared" si="11"/>
        <v>307</v>
      </c>
      <c r="K159" s="103" t="str">
        <f>VLOOKUP(C159,'[2]ESTADO DE CADA FACTURA'!$G$3:$G$204,1,0)</f>
        <v>FEMC19371</v>
      </c>
      <c r="L159" s="104">
        <f>VLOOKUP(C159,'[2]ESTADO DE CADA FACTURA'!$G$3:$U$204,15,0)</f>
        <v>40200</v>
      </c>
      <c r="M159" s="105">
        <v>0</v>
      </c>
      <c r="N159" s="105">
        <f>VLOOKUP(C159,'[2]ESTADO DE CADA FACTURA'!$G$3:$AE$204,25,0)</f>
        <v>0</v>
      </c>
      <c r="O159" s="105">
        <f t="shared" si="10"/>
        <v>40200</v>
      </c>
      <c r="P159" s="56" t="s">
        <v>214</v>
      </c>
    </row>
    <row r="160" spans="1:16" ht="16.5" x14ac:dyDescent="0.3">
      <c r="A160" s="83" t="s">
        <v>84</v>
      </c>
      <c r="B160" s="83">
        <v>19424</v>
      </c>
      <c r="C160" s="83" t="s">
        <v>328</v>
      </c>
      <c r="D160" s="84" t="s">
        <v>325</v>
      </c>
      <c r="E160" s="56"/>
      <c r="F160" s="85">
        <v>40200</v>
      </c>
      <c r="G160" s="86">
        <f>VLOOKUP(B160,'[1]EC DIC 31 2021'!$B$11:$Z$224,25,0)</f>
        <v>0</v>
      </c>
      <c r="H160" s="86">
        <f>VLOOKUP(B160,'[1]EC DIC 31 2021'!$B$11:$AA$224,26,0)</f>
        <v>0</v>
      </c>
      <c r="I160" s="86">
        <f t="shared" si="12"/>
        <v>40200</v>
      </c>
      <c r="J160" s="87">
        <f t="shared" si="11"/>
        <v>307</v>
      </c>
      <c r="K160" s="103" t="str">
        <f>VLOOKUP(C160,'[2]ESTADO DE CADA FACTURA'!$G$3:$G$204,1,0)</f>
        <v>FEMC19424</v>
      </c>
      <c r="L160" s="104">
        <f>VLOOKUP(C160,'[2]ESTADO DE CADA FACTURA'!$G$3:$U$204,15,0)</f>
        <v>40200</v>
      </c>
      <c r="M160" s="105">
        <v>0</v>
      </c>
      <c r="N160" s="105">
        <f>VLOOKUP(C160,'[2]ESTADO DE CADA FACTURA'!$G$3:$AE$204,25,0)</f>
        <v>0</v>
      </c>
      <c r="O160" s="105">
        <f t="shared" si="10"/>
        <v>40200</v>
      </c>
      <c r="P160" s="56" t="s">
        <v>214</v>
      </c>
    </row>
    <row r="161" spans="1:16" ht="16.5" x14ac:dyDescent="0.3">
      <c r="A161" s="83" t="s">
        <v>84</v>
      </c>
      <c r="B161" s="83">
        <v>19318</v>
      </c>
      <c r="C161" s="83" t="s">
        <v>329</v>
      </c>
      <c r="D161" s="84" t="s">
        <v>325</v>
      </c>
      <c r="E161" s="56"/>
      <c r="F161" s="85">
        <v>885300</v>
      </c>
      <c r="G161" s="86">
        <f>VLOOKUP(B161,'[1]EC DIC 31 2021'!$B$11:$Z$224,25,0)</f>
        <v>0</v>
      </c>
      <c r="H161" s="86">
        <f>VLOOKUP(B161,'[1]EC DIC 31 2021'!$B$11:$AA$224,26,0)</f>
        <v>0</v>
      </c>
      <c r="I161" s="86">
        <f t="shared" si="12"/>
        <v>885300</v>
      </c>
      <c r="J161" s="87">
        <f t="shared" si="11"/>
        <v>307</v>
      </c>
      <c r="K161" s="103" t="str">
        <f>VLOOKUP(C161,'[2]ESTADO DE CADA FACTURA'!$G$3:$G$204,1,0)</f>
        <v>FEMC19318</v>
      </c>
      <c r="L161" s="104">
        <f>VLOOKUP(C161,'[2]ESTADO DE CADA FACTURA'!$G$3:$U$204,15,0)</f>
        <v>885300</v>
      </c>
      <c r="M161" s="105">
        <v>0</v>
      </c>
      <c r="N161" s="105">
        <f>VLOOKUP(C161,'[2]ESTADO DE CADA FACTURA'!$G$3:$AE$204,25,0)</f>
        <v>0</v>
      </c>
      <c r="O161" s="105">
        <f t="shared" si="10"/>
        <v>885300</v>
      </c>
      <c r="P161" s="56" t="s">
        <v>214</v>
      </c>
    </row>
    <row r="162" spans="1:16" ht="16.5" x14ac:dyDescent="0.3">
      <c r="A162" s="83" t="s">
        <v>84</v>
      </c>
      <c r="B162" s="83">
        <v>19411</v>
      </c>
      <c r="C162" s="83" t="s">
        <v>330</v>
      </c>
      <c r="D162" s="84" t="s">
        <v>325</v>
      </c>
      <c r="E162" s="56"/>
      <c r="F162" s="85">
        <v>40200</v>
      </c>
      <c r="G162" s="86">
        <f>VLOOKUP(B162,'[1]EC DIC 31 2021'!$B$11:$Z$224,25,0)</f>
        <v>0</v>
      </c>
      <c r="H162" s="86">
        <f>VLOOKUP(B162,'[1]EC DIC 31 2021'!$B$11:$AA$224,26,0)</f>
        <v>0</v>
      </c>
      <c r="I162" s="86">
        <f t="shared" si="12"/>
        <v>40200</v>
      </c>
      <c r="J162" s="87">
        <f t="shared" si="11"/>
        <v>307</v>
      </c>
      <c r="K162" s="103" t="str">
        <f>VLOOKUP(C162,'[2]ESTADO DE CADA FACTURA'!$G$3:$G$204,1,0)</f>
        <v>FEMC19411</v>
      </c>
      <c r="L162" s="104">
        <f>VLOOKUP(C162,'[2]ESTADO DE CADA FACTURA'!$G$3:$U$204,15,0)</f>
        <v>40200</v>
      </c>
      <c r="M162" s="105">
        <v>0</v>
      </c>
      <c r="N162" s="105">
        <f>VLOOKUP(C162,'[2]ESTADO DE CADA FACTURA'!$G$3:$AE$204,25,0)</f>
        <v>0</v>
      </c>
      <c r="O162" s="105">
        <f t="shared" si="10"/>
        <v>40200</v>
      </c>
      <c r="P162" s="56" t="s">
        <v>214</v>
      </c>
    </row>
    <row r="163" spans="1:16" ht="16.5" x14ac:dyDescent="0.3">
      <c r="A163" s="83" t="s">
        <v>84</v>
      </c>
      <c r="B163" s="83">
        <v>19339</v>
      </c>
      <c r="C163" s="83" t="s">
        <v>331</v>
      </c>
      <c r="D163" s="84" t="s">
        <v>325</v>
      </c>
      <c r="E163" s="56"/>
      <c r="F163" s="85">
        <v>40200</v>
      </c>
      <c r="G163" s="86">
        <f>VLOOKUP(B163,'[1]EC DIC 31 2021'!$B$11:$Z$224,25,0)</f>
        <v>0</v>
      </c>
      <c r="H163" s="86">
        <f>VLOOKUP(B163,'[1]EC DIC 31 2021'!$B$11:$AA$224,26,0)</f>
        <v>0</v>
      </c>
      <c r="I163" s="86">
        <f t="shared" si="12"/>
        <v>40200</v>
      </c>
      <c r="J163" s="87">
        <f t="shared" si="11"/>
        <v>307</v>
      </c>
      <c r="K163" s="103" t="str">
        <f>VLOOKUP(C163,'[2]ESTADO DE CADA FACTURA'!$G$3:$G$204,1,0)</f>
        <v>FEMC19339</v>
      </c>
      <c r="L163" s="104">
        <f>VLOOKUP(C163,'[2]ESTADO DE CADA FACTURA'!$G$3:$U$204,15,0)</f>
        <v>40200</v>
      </c>
      <c r="M163" s="105">
        <v>0</v>
      </c>
      <c r="N163" s="105">
        <f>VLOOKUP(C163,'[2]ESTADO DE CADA FACTURA'!$G$3:$AE$204,25,0)</f>
        <v>0</v>
      </c>
      <c r="O163" s="105">
        <f t="shared" si="10"/>
        <v>40200</v>
      </c>
      <c r="P163" s="56" t="s">
        <v>214</v>
      </c>
    </row>
    <row r="164" spans="1:16" ht="16.5" x14ac:dyDescent="0.3">
      <c r="A164" s="83" t="s">
        <v>84</v>
      </c>
      <c r="B164" s="83">
        <v>19417</v>
      </c>
      <c r="C164" s="83" t="s">
        <v>332</v>
      </c>
      <c r="D164" s="84" t="s">
        <v>325</v>
      </c>
      <c r="E164" s="56"/>
      <c r="F164" s="85">
        <v>151000</v>
      </c>
      <c r="G164" s="86">
        <f>VLOOKUP(B164,'[1]EC DIC 31 2021'!$B$11:$Z$224,25,0)</f>
        <v>0</v>
      </c>
      <c r="H164" s="86">
        <f>VLOOKUP(B164,'[1]EC DIC 31 2021'!$B$11:$AA$224,26,0)</f>
        <v>0</v>
      </c>
      <c r="I164" s="86">
        <f t="shared" si="12"/>
        <v>151000</v>
      </c>
      <c r="J164" s="87">
        <f t="shared" si="11"/>
        <v>307</v>
      </c>
      <c r="K164" s="103" t="str">
        <f>VLOOKUP(C164,'[2]ESTADO DE CADA FACTURA'!$G$3:$G$204,1,0)</f>
        <v>FEMC19417</v>
      </c>
      <c r="L164" s="104">
        <f>VLOOKUP(C164,'[2]ESTADO DE CADA FACTURA'!$G$3:$U$204,15,0)</f>
        <v>151000</v>
      </c>
      <c r="M164" s="105">
        <v>0</v>
      </c>
      <c r="N164" s="105">
        <f>VLOOKUP(C164,'[2]ESTADO DE CADA FACTURA'!$G$3:$AE$204,25,0)</f>
        <v>0</v>
      </c>
      <c r="O164" s="105">
        <f t="shared" si="10"/>
        <v>151000</v>
      </c>
      <c r="P164" s="56" t="s">
        <v>214</v>
      </c>
    </row>
    <row r="165" spans="1:16" ht="16.5" x14ac:dyDescent="0.3">
      <c r="A165" s="83" t="s">
        <v>84</v>
      </c>
      <c r="B165" s="83">
        <v>19360</v>
      </c>
      <c r="C165" s="83" t="s">
        <v>333</v>
      </c>
      <c r="D165" s="84" t="s">
        <v>325</v>
      </c>
      <c r="E165" s="56"/>
      <c r="F165" s="85">
        <v>166200</v>
      </c>
      <c r="G165" s="86">
        <f>VLOOKUP(B165,'[1]EC DIC 31 2021'!$B$11:$Z$224,25,0)</f>
        <v>0</v>
      </c>
      <c r="H165" s="86">
        <f>VLOOKUP(B165,'[1]EC DIC 31 2021'!$B$11:$AA$224,26,0)</f>
        <v>0</v>
      </c>
      <c r="I165" s="86">
        <f t="shared" si="12"/>
        <v>166200</v>
      </c>
      <c r="J165" s="87">
        <f t="shared" si="11"/>
        <v>307</v>
      </c>
      <c r="K165" s="103" t="str">
        <f>VLOOKUP(C165,'[2]ESTADO DE CADA FACTURA'!$G$3:$G$204,1,0)</f>
        <v>FEMC19360</v>
      </c>
      <c r="L165" s="104">
        <f>VLOOKUP(C165,'[2]ESTADO DE CADA FACTURA'!$G$3:$U$204,15,0)</f>
        <v>166200</v>
      </c>
      <c r="M165" s="105">
        <v>0</v>
      </c>
      <c r="N165" s="105">
        <f>VLOOKUP(C165,'[2]ESTADO DE CADA FACTURA'!$G$3:$AE$204,25,0)</f>
        <v>0</v>
      </c>
      <c r="O165" s="105">
        <f t="shared" si="10"/>
        <v>166200</v>
      </c>
      <c r="P165" s="56" t="s">
        <v>214</v>
      </c>
    </row>
    <row r="166" spans="1:16" ht="16.5" x14ac:dyDescent="0.3">
      <c r="A166" s="83" t="s">
        <v>84</v>
      </c>
      <c r="B166" s="83">
        <v>24001</v>
      </c>
      <c r="C166" s="83" t="s">
        <v>334</v>
      </c>
      <c r="D166" s="84" t="s">
        <v>335</v>
      </c>
      <c r="E166" s="56"/>
      <c r="F166" s="85">
        <v>40200</v>
      </c>
      <c r="G166" s="86">
        <f>VLOOKUP(B166,'[1]EC DIC 31 2021'!$B$11:$Z$224,25,0)</f>
        <v>0</v>
      </c>
      <c r="H166" s="86">
        <f>VLOOKUP(B166,'[1]EC DIC 31 2021'!$B$11:$AA$224,26,0)</f>
        <v>0</v>
      </c>
      <c r="I166" s="86">
        <f t="shared" si="12"/>
        <v>40200</v>
      </c>
      <c r="J166" s="87">
        <f t="shared" si="11"/>
        <v>276</v>
      </c>
      <c r="K166" s="103" t="str">
        <f>VLOOKUP(C166,'[2]ESTADO DE CADA FACTURA'!$G$3:$G$204,1,0)</f>
        <v>FEMC24001</v>
      </c>
      <c r="L166" s="104">
        <f>VLOOKUP(C166,'[2]ESTADO DE CADA FACTURA'!$G$3:$U$204,15,0)</f>
        <v>40200</v>
      </c>
      <c r="M166" s="105">
        <v>0</v>
      </c>
      <c r="N166" s="105">
        <f>VLOOKUP(C166,'[2]ESTADO DE CADA FACTURA'!$G$3:$AE$204,25,0)</f>
        <v>0</v>
      </c>
      <c r="O166" s="105">
        <f t="shared" si="10"/>
        <v>40200</v>
      </c>
      <c r="P166" s="56" t="s">
        <v>214</v>
      </c>
    </row>
    <row r="167" spans="1:16" ht="16.5" x14ac:dyDescent="0.3">
      <c r="A167" s="83" t="s">
        <v>84</v>
      </c>
      <c r="B167" s="83">
        <v>23989</v>
      </c>
      <c r="C167" s="83" t="s">
        <v>336</v>
      </c>
      <c r="D167" s="84" t="s">
        <v>335</v>
      </c>
      <c r="E167" s="56"/>
      <c r="F167" s="85">
        <v>40200</v>
      </c>
      <c r="G167" s="86">
        <f>VLOOKUP(B167,'[1]EC DIC 31 2021'!$B$11:$Z$224,25,0)</f>
        <v>0</v>
      </c>
      <c r="H167" s="86">
        <f>VLOOKUP(B167,'[1]EC DIC 31 2021'!$B$11:$AA$224,26,0)</f>
        <v>0</v>
      </c>
      <c r="I167" s="86">
        <f t="shared" si="12"/>
        <v>40200</v>
      </c>
      <c r="J167" s="87">
        <f t="shared" si="11"/>
        <v>276</v>
      </c>
      <c r="K167" s="103" t="str">
        <f>VLOOKUP(C167,'[2]ESTADO DE CADA FACTURA'!$G$3:$G$204,1,0)</f>
        <v>FEMC23989</v>
      </c>
      <c r="L167" s="104">
        <f>VLOOKUP(C167,'[2]ESTADO DE CADA FACTURA'!$G$3:$U$204,15,0)</f>
        <v>40200</v>
      </c>
      <c r="M167" s="105">
        <v>0</v>
      </c>
      <c r="N167" s="105">
        <f>VLOOKUP(C167,'[2]ESTADO DE CADA FACTURA'!$G$3:$AE$204,25,0)</f>
        <v>0</v>
      </c>
      <c r="O167" s="105">
        <f t="shared" si="10"/>
        <v>40200</v>
      </c>
      <c r="P167" s="56" t="s">
        <v>214</v>
      </c>
    </row>
    <row r="168" spans="1:16" ht="16.5" x14ac:dyDescent="0.3">
      <c r="A168" s="83" t="s">
        <v>84</v>
      </c>
      <c r="B168" s="83">
        <v>23985</v>
      </c>
      <c r="C168" s="83" t="s">
        <v>337</v>
      </c>
      <c r="D168" s="84" t="s">
        <v>335</v>
      </c>
      <c r="E168" s="56"/>
      <c r="F168" s="85">
        <v>722500</v>
      </c>
      <c r="G168" s="86">
        <f>VLOOKUP(B168,'[1]EC DIC 31 2021'!$B$11:$Z$224,25,0)</f>
        <v>0</v>
      </c>
      <c r="H168" s="86">
        <f>VLOOKUP(B168,'[1]EC DIC 31 2021'!$B$11:$AA$224,26,0)</f>
        <v>0</v>
      </c>
      <c r="I168" s="86">
        <f t="shared" si="12"/>
        <v>722500</v>
      </c>
      <c r="J168" s="87">
        <f t="shared" si="11"/>
        <v>276</v>
      </c>
      <c r="K168" s="103" t="str">
        <f>VLOOKUP(C168,'[2]ESTADO DE CADA FACTURA'!$G$3:$G$204,1,0)</f>
        <v>FEMC23985</v>
      </c>
      <c r="L168" s="104">
        <f>VLOOKUP(C168,'[2]ESTADO DE CADA FACTURA'!$G$3:$U$204,15,0)</f>
        <v>722500</v>
      </c>
      <c r="M168" s="105">
        <v>0</v>
      </c>
      <c r="N168" s="105">
        <f>VLOOKUP(C168,'[2]ESTADO DE CADA FACTURA'!$G$3:$AE$204,25,0)</f>
        <v>0</v>
      </c>
      <c r="O168" s="105">
        <f t="shared" si="10"/>
        <v>722500</v>
      </c>
      <c r="P168" s="56" t="s">
        <v>214</v>
      </c>
    </row>
    <row r="169" spans="1:16" ht="16.5" x14ac:dyDescent="0.3">
      <c r="A169" s="83" t="s">
        <v>84</v>
      </c>
      <c r="B169" s="83">
        <v>24106</v>
      </c>
      <c r="C169" s="83" t="s">
        <v>338</v>
      </c>
      <c r="D169" s="84" t="s">
        <v>339</v>
      </c>
      <c r="E169" s="56"/>
      <c r="F169" s="85">
        <v>40200</v>
      </c>
      <c r="G169" s="86">
        <f>VLOOKUP(B169,'[1]EC DIC 31 2021'!$B$11:$Z$224,25,0)</f>
        <v>0</v>
      </c>
      <c r="H169" s="86">
        <f>VLOOKUP(B169,'[1]EC DIC 31 2021'!$B$11:$AA$224,26,0)</f>
        <v>0</v>
      </c>
      <c r="I169" s="86">
        <f t="shared" si="12"/>
        <v>40200</v>
      </c>
      <c r="J169" s="87">
        <f t="shared" si="11"/>
        <v>275</v>
      </c>
      <c r="K169" s="103" t="str">
        <f>VLOOKUP(C169,'[2]ESTADO DE CADA FACTURA'!$G$3:$G$204,1,0)</f>
        <v>FEMC24106</v>
      </c>
      <c r="L169" s="104">
        <f>VLOOKUP(C169,'[2]ESTADO DE CADA FACTURA'!$G$3:$U$204,15,0)</f>
        <v>40200</v>
      </c>
      <c r="M169" s="105">
        <v>0</v>
      </c>
      <c r="N169" s="105">
        <f>VLOOKUP(C169,'[2]ESTADO DE CADA FACTURA'!$G$3:$AE$204,25,0)</f>
        <v>0</v>
      </c>
      <c r="O169" s="105">
        <f t="shared" si="10"/>
        <v>40200</v>
      </c>
      <c r="P169" s="56" t="s">
        <v>214</v>
      </c>
    </row>
    <row r="170" spans="1:16" ht="16.5" x14ac:dyDescent="0.3">
      <c r="A170" s="83" t="s">
        <v>84</v>
      </c>
      <c r="B170" s="83">
        <v>24397</v>
      </c>
      <c r="C170" s="83" t="s">
        <v>340</v>
      </c>
      <c r="D170" s="84" t="s">
        <v>341</v>
      </c>
      <c r="E170" s="56"/>
      <c r="F170" s="85">
        <v>78652</v>
      </c>
      <c r="G170" s="86">
        <f>VLOOKUP(B170,'[1]EC DIC 31 2021'!$B$11:$Z$224,25,0)</f>
        <v>78652</v>
      </c>
      <c r="H170" s="86">
        <f>VLOOKUP(B170,'[1]EC DIC 31 2021'!$B$11:$AA$224,26,0)</f>
        <v>0</v>
      </c>
      <c r="I170" s="86">
        <f t="shared" si="12"/>
        <v>0</v>
      </c>
      <c r="J170" s="87">
        <f t="shared" si="11"/>
        <v>271</v>
      </c>
      <c r="K170" s="88" t="str">
        <f>VLOOKUP(C170,'[2]ESTADO DE CADA FACTURA'!$G$3:$G$204,1,0)</f>
        <v>FEMC24397</v>
      </c>
      <c r="L170" s="69">
        <f>VLOOKUP(C170,'[2]ESTADO DE CADA FACTURA'!$G$3:$U$204,15,0)</f>
        <v>78652</v>
      </c>
      <c r="M170" s="70">
        <v>0</v>
      </c>
      <c r="N170" s="70">
        <f>VLOOKUP(C170,'[2]ESTADO DE CADA FACTURA'!$G$3:$AE$204,25,0)</f>
        <v>0</v>
      </c>
      <c r="O170" s="70">
        <f t="shared" si="10"/>
        <v>78652</v>
      </c>
      <c r="P170" s="59" t="s">
        <v>271</v>
      </c>
    </row>
    <row r="171" spans="1:16" ht="16.5" x14ac:dyDescent="0.3">
      <c r="A171" s="83" t="s">
        <v>84</v>
      </c>
      <c r="B171" s="83">
        <v>26191</v>
      </c>
      <c r="C171" s="83" t="s">
        <v>342</v>
      </c>
      <c r="D171" s="84" t="s">
        <v>343</v>
      </c>
      <c r="E171" s="56"/>
      <c r="F171" s="85">
        <v>120000</v>
      </c>
      <c r="G171" s="86">
        <f>VLOOKUP(B171,'[1]EC DIC 31 2021'!$B$11:$Z$224,25,0)</f>
        <v>0</v>
      </c>
      <c r="H171" s="86">
        <f>VLOOKUP(B171,'[1]EC DIC 31 2021'!$B$11:$AA$224,26,0)</f>
        <v>0</v>
      </c>
      <c r="I171" s="86">
        <f t="shared" si="12"/>
        <v>120000</v>
      </c>
      <c r="J171" s="87">
        <f t="shared" si="11"/>
        <v>256</v>
      </c>
      <c r="K171" s="103" t="str">
        <f>VLOOKUP(C171,'[2]ESTADO DE CADA FACTURA'!$G$3:$G$204,1,0)</f>
        <v>FEMC26191</v>
      </c>
      <c r="L171" s="104">
        <f>VLOOKUP(C171,'[2]ESTADO DE CADA FACTURA'!$G$3:$U$204,15,0)</f>
        <v>120000</v>
      </c>
      <c r="M171" s="105">
        <v>0</v>
      </c>
      <c r="N171" s="105">
        <f>VLOOKUP(C171,'[2]ESTADO DE CADA FACTURA'!$G$3:$AE$204,25,0)</f>
        <v>0</v>
      </c>
      <c r="O171" s="105">
        <f t="shared" si="10"/>
        <v>120000</v>
      </c>
      <c r="P171" s="56" t="s">
        <v>214</v>
      </c>
    </row>
    <row r="172" spans="1:16" ht="16.5" x14ac:dyDescent="0.3">
      <c r="A172" s="83" t="s">
        <v>84</v>
      </c>
      <c r="B172" s="83">
        <v>26192</v>
      </c>
      <c r="C172" s="83" t="s">
        <v>344</v>
      </c>
      <c r="D172" s="84" t="s">
        <v>343</v>
      </c>
      <c r="E172" s="56"/>
      <c r="F172" s="85">
        <v>112317</v>
      </c>
      <c r="G172" s="86">
        <f>VLOOKUP(B172,'[1]EC DIC 31 2021'!$B$11:$Z$224,25,0)</f>
        <v>112317</v>
      </c>
      <c r="H172" s="86">
        <f>VLOOKUP(B172,'[1]EC DIC 31 2021'!$B$11:$AA$224,26,0)</f>
        <v>0</v>
      </c>
      <c r="I172" s="86">
        <f t="shared" si="12"/>
        <v>0</v>
      </c>
      <c r="J172" s="87">
        <f t="shared" si="11"/>
        <v>256</v>
      </c>
      <c r="K172" s="88" t="str">
        <f>VLOOKUP(C172,'[2]ESTADO DE CADA FACTURA'!$G$3:$G$204,1,0)</f>
        <v>FEMC26192</v>
      </c>
      <c r="L172" s="69">
        <f>VLOOKUP(C172,'[2]ESTADO DE CADA FACTURA'!$G$3:$U$204,15,0)</f>
        <v>112317</v>
      </c>
      <c r="M172" s="70">
        <v>0</v>
      </c>
      <c r="N172" s="70">
        <f>VLOOKUP(C172,'[2]ESTADO DE CADA FACTURA'!$G$3:$AE$204,25,0)</f>
        <v>0</v>
      </c>
      <c r="O172" s="70">
        <f t="shared" si="10"/>
        <v>112317</v>
      </c>
      <c r="P172" s="59" t="s">
        <v>271</v>
      </c>
    </row>
    <row r="173" spans="1:16" ht="16.5" x14ac:dyDescent="0.3">
      <c r="A173" s="83" t="s">
        <v>84</v>
      </c>
      <c r="B173" s="83">
        <v>27235</v>
      </c>
      <c r="C173" s="83" t="s">
        <v>345</v>
      </c>
      <c r="D173" s="84" t="s">
        <v>346</v>
      </c>
      <c r="E173" s="56"/>
      <c r="F173" s="85">
        <v>66950</v>
      </c>
      <c r="G173" s="86">
        <f>VLOOKUP(B173,'[1]EC DIC 31 2021'!$B$11:$Z$224,25,0)</f>
        <v>66950</v>
      </c>
      <c r="H173" s="86">
        <f>VLOOKUP(B173,'[1]EC DIC 31 2021'!$B$11:$AA$224,26,0)</f>
        <v>0</v>
      </c>
      <c r="I173" s="86">
        <f t="shared" si="12"/>
        <v>0</v>
      </c>
      <c r="J173" s="87">
        <f t="shared" si="11"/>
        <v>250</v>
      </c>
      <c r="K173" s="88" t="str">
        <f>VLOOKUP(C173,'[2]ESTADO DE CADA FACTURA'!$G$3:$G$204,1,0)</f>
        <v>FEMC27235</v>
      </c>
      <c r="L173" s="69">
        <f>VLOOKUP(C173,'[2]ESTADO DE CADA FACTURA'!$G$3:$U$204,15,0)</f>
        <v>66950</v>
      </c>
      <c r="M173" s="70">
        <v>0</v>
      </c>
      <c r="N173" s="70">
        <f>VLOOKUP(C173,'[2]ESTADO DE CADA FACTURA'!$G$3:$AE$204,25,0)</f>
        <v>0</v>
      </c>
      <c r="O173" s="70">
        <f t="shared" si="10"/>
        <v>66950</v>
      </c>
      <c r="P173" s="59" t="s">
        <v>271</v>
      </c>
    </row>
    <row r="174" spans="1:16" ht="16.5" x14ac:dyDescent="0.3">
      <c r="A174" s="83" t="s">
        <v>84</v>
      </c>
      <c r="B174" s="83">
        <v>28368</v>
      </c>
      <c r="C174" s="83" t="s">
        <v>347</v>
      </c>
      <c r="D174" s="84" t="s">
        <v>348</v>
      </c>
      <c r="E174" s="56"/>
      <c r="F174" s="85">
        <v>40200</v>
      </c>
      <c r="G174" s="86">
        <f>VLOOKUP(B174,'[1]EC DIC 31 2021'!$B$11:$Z$224,25,0)</f>
        <v>0</v>
      </c>
      <c r="H174" s="86">
        <f>VLOOKUP(B174,'[1]EC DIC 31 2021'!$B$11:$AA$224,26,0)</f>
        <v>0</v>
      </c>
      <c r="I174" s="86">
        <f t="shared" si="12"/>
        <v>40200</v>
      </c>
      <c r="J174" s="87">
        <f t="shared" si="11"/>
        <v>245</v>
      </c>
      <c r="K174" s="103" t="str">
        <f>VLOOKUP(C174,'[2]ESTADO DE CADA FACTURA'!$G$3:$G$204,1,0)</f>
        <v>FEMC28368</v>
      </c>
      <c r="L174" s="104">
        <f>VLOOKUP(C174,'[2]ESTADO DE CADA FACTURA'!$G$3:$U$204,15,0)</f>
        <v>40200</v>
      </c>
      <c r="M174" s="105">
        <v>0</v>
      </c>
      <c r="N174" s="105">
        <f>VLOOKUP(C174,'[2]ESTADO DE CADA FACTURA'!$G$3:$AE$204,25,0)</f>
        <v>0</v>
      </c>
      <c r="O174" s="105">
        <f t="shared" si="10"/>
        <v>40200</v>
      </c>
      <c r="P174" s="56" t="s">
        <v>214</v>
      </c>
    </row>
    <row r="175" spans="1:16" ht="16.5" x14ac:dyDescent="0.3">
      <c r="A175" s="83" t="s">
        <v>84</v>
      </c>
      <c r="B175" s="83">
        <v>28405</v>
      </c>
      <c r="C175" s="83" t="s">
        <v>349</v>
      </c>
      <c r="D175" s="84" t="s">
        <v>348</v>
      </c>
      <c r="E175" s="56"/>
      <c r="F175" s="85">
        <v>40200</v>
      </c>
      <c r="G175" s="86">
        <f>VLOOKUP(B175,'[1]EC DIC 31 2021'!$B$11:$Z$224,25,0)</f>
        <v>0</v>
      </c>
      <c r="H175" s="86">
        <f>VLOOKUP(B175,'[1]EC DIC 31 2021'!$B$11:$AA$224,26,0)</f>
        <v>0</v>
      </c>
      <c r="I175" s="86">
        <f t="shared" si="12"/>
        <v>40200</v>
      </c>
      <c r="J175" s="87">
        <f t="shared" si="11"/>
        <v>245</v>
      </c>
      <c r="K175" s="103" t="str">
        <f>VLOOKUP(C175,'[2]ESTADO DE CADA FACTURA'!$G$3:$G$204,1,0)</f>
        <v>FEMC28405</v>
      </c>
      <c r="L175" s="104">
        <f>VLOOKUP(C175,'[2]ESTADO DE CADA FACTURA'!$G$3:$U$204,15,0)</f>
        <v>40200</v>
      </c>
      <c r="M175" s="105">
        <v>0</v>
      </c>
      <c r="N175" s="105">
        <f>VLOOKUP(C175,'[2]ESTADO DE CADA FACTURA'!$G$3:$AE$204,25,0)</f>
        <v>0</v>
      </c>
      <c r="O175" s="105">
        <f t="shared" si="10"/>
        <v>40200</v>
      </c>
      <c r="P175" s="56" t="s">
        <v>214</v>
      </c>
    </row>
    <row r="176" spans="1:16" ht="16.5" x14ac:dyDescent="0.3">
      <c r="A176" s="83" t="s">
        <v>84</v>
      </c>
      <c r="B176" s="83">
        <v>28358</v>
      </c>
      <c r="C176" s="83" t="s">
        <v>350</v>
      </c>
      <c r="D176" s="84" t="s">
        <v>348</v>
      </c>
      <c r="E176" s="56"/>
      <c r="F176" s="85">
        <v>40200</v>
      </c>
      <c r="G176" s="86">
        <f>VLOOKUP(B176,'[1]EC DIC 31 2021'!$B$11:$Z$224,25,0)</f>
        <v>0</v>
      </c>
      <c r="H176" s="86">
        <f>VLOOKUP(B176,'[1]EC DIC 31 2021'!$B$11:$AA$224,26,0)</f>
        <v>0</v>
      </c>
      <c r="I176" s="86">
        <f t="shared" si="12"/>
        <v>40200</v>
      </c>
      <c r="J176" s="87">
        <f t="shared" si="11"/>
        <v>245</v>
      </c>
      <c r="K176" s="103" t="str">
        <f>VLOOKUP(C176,'[2]ESTADO DE CADA FACTURA'!$G$3:$G$204,1,0)</f>
        <v>FEMC28358</v>
      </c>
      <c r="L176" s="104">
        <f>VLOOKUP(C176,'[2]ESTADO DE CADA FACTURA'!$G$3:$U$204,15,0)</f>
        <v>40200</v>
      </c>
      <c r="M176" s="105">
        <v>0</v>
      </c>
      <c r="N176" s="105">
        <f>VLOOKUP(C176,'[2]ESTADO DE CADA FACTURA'!$G$3:$AE$204,25,0)</f>
        <v>0</v>
      </c>
      <c r="O176" s="105">
        <f t="shared" si="10"/>
        <v>40200</v>
      </c>
      <c r="P176" s="56" t="s">
        <v>214</v>
      </c>
    </row>
    <row r="177" spans="1:16" ht="16.5" x14ac:dyDescent="0.3">
      <c r="A177" s="83" t="s">
        <v>84</v>
      </c>
      <c r="B177" s="83">
        <v>28561</v>
      </c>
      <c r="C177" s="83" t="s">
        <v>351</v>
      </c>
      <c r="D177" s="84" t="s">
        <v>352</v>
      </c>
      <c r="E177" s="56"/>
      <c r="F177" s="85">
        <v>197332</v>
      </c>
      <c r="G177" s="86">
        <f>VLOOKUP(B177,'[1]EC DIC 31 2021'!$B$11:$Z$224,25,0)</f>
        <v>0</v>
      </c>
      <c r="H177" s="86">
        <f>VLOOKUP(B177,'[1]EC DIC 31 2021'!$B$11:$AA$224,26,0)</f>
        <v>0</v>
      </c>
      <c r="I177" s="86">
        <f t="shared" si="12"/>
        <v>197332</v>
      </c>
      <c r="J177" s="87">
        <f t="shared" si="11"/>
        <v>242</v>
      </c>
      <c r="K177" s="103" t="str">
        <f>VLOOKUP(C177,'[2]ESTADO DE CADA FACTURA'!$G$3:$G$204,1,0)</f>
        <v>FEMC28561</v>
      </c>
      <c r="L177" s="104">
        <f>VLOOKUP(C177,'[2]ESTADO DE CADA FACTURA'!$G$3:$U$204,15,0)</f>
        <v>197332</v>
      </c>
      <c r="M177" s="105">
        <v>0</v>
      </c>
      <c r="N177" s="105">
        <f>VLOOKUP(C177,'[2]ESTADO DE CADA FACTURA'!$G$3:$AE$204,25,0)</f>
        <v>0</v>
      </c>
      <c r="O177" s="105">
        <f t="shared" si="10"/>
        <v>197332</v>
      </c>
      <c r="P177" s="56" t="s">
        <v>214</v>
      </c>
    </row>
    <row r="178" spans="1:16" ht="16.5" x14ac:dyDescent="0.3">
      <c r="A178" s="83" t="s">
        <v>84</v>
      </c>
      <c r="B178" s="83">
        <v>28659</v>
      </c>
      <c r="C178" s="83" t="s">
        <v>353</v>
      </c>
      <c r="D178" s="84" t="s">
        <v>354</v>
      </c>
      <c r="E178" s="56"/>
      <c r="F178" s="85">
        <v>316300</v>
      </c>
      <c r="G178" s="86">
        <f>VLOOKUP(B178,'[1]EC DIC 31 2021'!$B$11:$Z$224,25,0)</f>
        <v>316300</v>
      </c>
      <c r="H178" s="86">
        <f>VLOOKUP(B178,'[1]EC DIC 31 2021'!$B$11:$AA$224,26,0)</f>
        <v>0</v>
      </c>
      <c r="I178" s="86">
        <f t="shared" si="12"/>
        <v>0</v>
      </c>
      <c r="J178" s="87">
        <f t="shared" si="11"/>
        <v>240</v>
      </c>
      <c r="K178" s="88" t="str">
        <f>VLOOKUP(C178,'[2]ESTADO DE CADA FACTURA'!$G$3:$G$204,1,0)</f>
        <v>FEMC28659</v>
      </c>
      <c r="L178" s="69">
        <f>VLOOKUP(C178,'[2]ESTADO DE CADA FACTURA'!$G$3:$U$204,15,0)</f>
        <v>316300</v>
      </c>
      <c r="M178" s="70">
        <v>0</v>
      </c>
      <c r="N178" s="70">
        <f>VLOOKUP(C178,'[2]ESTADO DE CADA FACTURA'!$G$3:$AE$204,25,0)</f>
        <v>0</v>
      </c>
      <c r="O178" s="70">
        <f t="shared" si="10"/>
        <v>316300</v>
      </c>
      <c r="P178" s="59" t="s">
        <v>271</v>
      </c>
    </row>
    <row r="179" spans="1:16" ht="16.5" x14ac:dyDescent="0.3">
      <c r="A179" s="83" t="s">
        <v>84</v>
      </c>
      <c r="B179" s="83">
        <v>28665</v>
      </c>
      <c r="C179" s="83" t="s">
        <v>355</v>
      </c>
      <c r="D179" s="84">
        <v>44321</v>
      </c>
      <c r="E179" s="56"/>
      <c r="F179" s="85">
        <v>8030348</v>
      </c>
      <c r="G179" s="86">
        <f>VLOOKUP(B179,'[1]EC DIC 31 2021'!$B$11:$Z$224,25,0)</f>
        <v>7737048</v>
      </c>
      <c r="H179" s="86">
        <f>VLOOKUP(B179,'[1]EC DIC 31 2021'!$B$11:$AA$224,26,0)</f>
        <v>293300</v>
      </c>
      <c r="I179" s="86">
        <f t="shared" si="12"/>
        <v>0</v>
      </c>
      <c r="J179" s="87">
        <f t="shared" si="11"/>
        <v>240</v>
      </c>
      <c r="K179" s="88" t="str">
        <f>VLOOKUP(C179,'[2]ESTADO DE CADA FACTURA'!$G$3:$G$204,1,0)</f>
        <v>FEMC28665</v>
      </c>
      <c r="L179" s="69">
        <f>VLOOKUP(C179,'[2]ESTADO DE CADA FACTURA'!$G$3:$U$204,15,0)</f>
        <v>8030348</v>
      </c>
      <c r="M179" s="70">
        <v>0</v>
      </c>
      <c r="N179" s="70">
        <f>VLOOKUP(C179,'[2]ESTADO DE CADA FACTURA'!$G$3:$AE$204,25,0)</f>
        <v>0</v>
      </c>
      <c r="O179" s="70">
        <f t="shared" si="10"/>
        <v>8030348</v>
      </c>
      <c r="P179" s="59" t="s">
        <v>356</v>
      </c>
    </row>
    <row r="180" spans="1:16" ht="16.5" x14ac:dyDescent="0.3">
      <c r="A180" s="83" t="s">
        <v>84</v>
      </c>
      <c r="B180" s="83">
        <v>28767</v>
      </c>
      <c r="C180" s="83" t="s">
        <v>357</v>
      </c>
      <c r="D180" s="84" t="s">
        <v>358</v>
      </c>
      <c r="E180" s="56"/>
      <c r="F180" s="85">
        <v>423000</v>
      </c>
      <c r="G180" s="86">
        <f>VLOOKUP(B180,'[1]EC DIC 31 2021'!$B$11:$Z$224,25,0)</f>
        <v>423000</v>
      </c>
      <c r="H180" s="86">
        <f>VLOOKUP(B180,'[1]EC DIC 31 2021'!$B$11:$AA$224,26,0)</f>
        <v>0</v>
      </c>
      <c r="I180" s="86">
        <f t="shared" si="12"/>
        <v>0</v>
      </c>
      <c r="J180" s="87">
        <f t="shared" si="11"/>
        <v>238</v>
      </c>
      <c r="K180" s="88" t="str">
        <f>VLOOKUP(C180,'[2]ESTADO DE CADA FACTURA'!$G$3:$G$204,1,0)</f>
        <v>FEMC28767</v>
      </c>
      <c r="L180" s="69">
        <f>VLOOKUP(C180,'[2]ESTADO DE CADA FACTURA'!$G$3:$U$204,15,0)</f>
        <v>423000</v>
      </c>
      <c r="M180" s="70">
        <v>0</v>
      </c>
      <c r="N180" s="70">
        <f>VLOOKUP(C180,'[2]ESTADO DE CADA FACTURA'!$G$3:$AE$204,25,0)</f>
        <v>0</v>
      </c>
      <c r="O180" s="70">
        <f t="shared" si="10"/>
        <v>423000</v>
      </c>
      <c r="P180" s="59" t="s">
        <v>271</v>
      </c>
    </row>
    <row r="181" spans="1:16" ht="16.5" x14ac:dyDescent="0.3">
      <c r="A181" s="83" t="s">
        <v>84</v>
      </c>
      <c r="B181" s="83">
        <v>28864</v>
      </c>
      <c r="C181" s="83" t="s">
        <v>359</v>
      </c>
      <c r="D181" s="84" t="s">
        <v>360</v>
      </c>
      <c r="E181" s="56"/>
      <c r="F181" s="85">
        <v>320910</v>
      </c>
      <c r="G181" s="86">
        <f>VLOOKUP(B181,'[1]EC DIC 31 2021'!$B$11:$Z$224,25,0)</f>
        <v>320910</v>
      </c>
      <c r="H181" s="86">
        <f>VLOOKUP(B181,'[1]EC DIC 31 2021'!$B$11:$AA$224,26,0)</f>
        <v>0</v>
      </c>
      <c r="I181" s="86">
        <f t="shared" si="12"/>
        <v>0</v>
      </c>
      <c r="J181" s="87">
        <f t="shared" si="11"/>
        <v>236</v>
      </c>
      <c r="K181" s="88" t="str">
        <f>VLOOKUP(C181,'[2]ESTADO DE CADA FACTURA'!$G$3:$G$204,1,0)</f>
        <v>FEMC28864</v>
      </c>
      <c r="L181" s="69">
        <f>VLOOKUP(C181,'[2]ESTADO DE CADA FACTURA'!$G$3:$U$204,15,0)</f>
        <v>320910</v>
      </c>
      <c r="M181" s="70">
        <v>0</v>
      </c>
      <c r="N181" s="70">
        <f>VLOOKUP(C181,'[2]ESTADO DE CADA FACTURA'!$G$3:$AE$204,25,0)</f>
        <v>0</v>
      </c>
      <c r="O181" s="70">
        <f t="shared" si="10"/>
        <v>320910</v>
      </c>
      <c r="P181" s="59" t="s">
        <v>271</v>
      </c>
    </row>
    <row r="182" spans="1:16" ht="16.5" x14ac:dyDescent="0.3">
      <c r="A182" s="83" t="s">
        <v>84</v>
      </c>
      <c r="B182" s="83">
        <v>28858</v>
      </c>
      <c r="C182" s="83" t="s">
        <v>361</v>
      </c>
      <c r="D182" s="84" t="s">
        <v>360</v>
      </c>
      <c r="E182" s="56"/>
      <c r="F182" s="85">
        <v>297800</v>
      </c>
      <c r="G182" s="86">
        <f>VLOOKUP(B182,'[1]EC DIC 31 2021'!$B$11:$Z$224,25,0)</f>
        <v>297800</v>
      </c>
      <c r="H182" s="86">
        <f>VLOOKUP(B182,'[1]EC DIC 31 2021'!$B$11:$AA$224,26,0)</f>
        <v>0</v>
      </c>
      <c r="I182" s="86">
        <f t="shared" si="12"/>
        <v>0</v>
      </c>
      <c r="J182" s="87">
        <f t="shared" si="11"/>
        <v>236</v>
      </c>
      <c r="K182" s="88" t="str">
        <f>VLOOKUP(C182,'[2]ESTADO DE CADA FACTURA'!$G$3:$G$204,1,0)</f>
        <v>FEMC28858</v>
      </c>
      <c r="L182" s="69">
        <f>VLOOKUP(C182,'[2]ESTADO DE CADA FACTURA'!$G$3:$U$204,15,0)</f>
        <v>297800</v>
      </c>
      <c r="M182" s="70">
        <v>0</v>
      </c>
      <c r="N182" s="70">
        <f>VLOOKUP(C182,'[2]ESTADO DE CADA FACTURA'!$G$3:$AE$204,25,0)</f>
        <v>0</v>
      </c>
      <c r="O182" s="70">
        <f t="shared" si="10"/>
        <v>297800</v>
      </c>
      <c r="P182" s="59" t="s">
        <v>271</v>
      </c>
    </row>
    <row r="183" spans="1:16" ht="16.5" x14ac:dyDescent="0.3">
      <c r="A183" s="83" t="s">
        <v>84</v>
      </c>
      <c r="B183" s="83">
        <v>28859</v>
      </c>
      <c r="C183" s="83" t="s">
        <v>362</v>
      </c>
      <c r="D183" s="84" t="s">
        <v>360</v>
      </c>
      <c r="E183" s="56"/>
      <c r="F183" s="85">
        <v>80832</v>
      </c>
      <c r="G183" s="86">
        <f>VLOOKUP(B183,'[1]EC DIC 31 2021'!$B$11:$Z$224,25,0)</f>
        <v>80832</v>
      </c>
      <c r="H183" s="86">
        <f>VLOOKUP(B183,'[1]EC DIC 31 2021'!$B$11:$AA$224,26,0)</f>
        <v>0</v>
      </c>
      <c r="I183" s="86">
        <f t="shared" si="12"/>
        <v>0</v>
      </c>
      <c r="J183" s="87">
        <f t="shared" si="11"/>
        <v>236</v>
      </c>
      <c r="K183" s="88" t="str">
        <f>VLOOKUP(C183,'[2]ESTADO DE CADA FACTURA'!$G$3:$G$204,1,0)</f>
        <v>FEMC28859</v>
      </c>
      <c r="L183" s="69">
        <f>VLOOKUP(C183,'[2]ESTADO DE CADA FACTURA'!$G$3:$U$204,15,0)</f>
        <v>80832</v>
      </c>
      <c r="M183" s="70">
        <v>0</v>
      </c>
      <c r="N183" s="70">
        <f>VLOOKUP(C183,'[2]ESTADO DE CADA FACTURA'!$G$3:$AE$204,25,0)</f>
        <v>0</v>
      </c>
      <c r="O183" s="70">
        <f t="shared" si="10"/>
        <v>80832</v>
      </c>
      <c r="P183" s="59" t="s">
        <v>185</v>
      </c>
    </row>
    <row r="184" spans="1:16" ht="16.5" x14ac:dyDescent="0.3">
      <c r="A184" s="83" t="s">
        <v>84</v>
      </c>
      <c r="B184" s="83">
        <v>29019</v>
      </c>
      <c r="C184" s="83" t="s">
        <v>363</v>
      </c>
      <c r="D184" s="84" t="s">
        <v>364</v>
      </c>
      <c r="E184" s="56"/>
      <c r="F184" s="85">
        <v>228100</v>
      </c>
      <c r="G184" s="86">
        <f>VLOOKUP(B184,'[1]EC DIC 31 2021'!$B$11:$Z$224,25,0)</f>
        <v>228100</v>
      </c>
      <c r="H184" s="86">
        <f>VLOOKUP(B184,'[1]EC DIC 31 2021'!$B$11:$AA$224,26,0)</f>
        <v>0</v>
      </c>
      <c r="I184" s="86">
        <f t="shared" si="12"/>
        <v>0</v>
      </c>
      <c r="J184" s="87">
        <f t="shared" si="11"/>
        <v>233</v>
      </c>
      <c r="K184" s="88" t="str">
        <f>VLOOKUP(C184,'[2]ESTADO DE CADA FACTURA'!$G$3:$G$204,1,0)</f>
        <v>FEMC29019</v>
      </c>
      <c r="L184" s="69">
        <f>VLOOKUP(C184,'[2]ESTADO DE CADA FACTURA'!$G$3:$U$204,15,0)</f>
        <v>228100</v>
      </c>
      <c r="M184" s="70">
        <v>0</v>
      </c>
      <c r="N184" s="70">
        <f>VLOOKUP(C184,'[2]ESTADO DE CADA FACTURA'!$G$3:$AE$204,25,0)</f>
        <v>0</v>
      </c>
      <c r="O184" s="70">
        <f t="shared" si="10"/>
        <v>228100</v>
      </c>
      <c r="P184" s="59" t="s">
        <v>271</v>
      </c>
    </row>
    <row r="185" spans="1:16" ht="16.5" x14ac:dyDescent="0.3">
      <c r="A185" s="83" t="s">
        <v>84</v>
      </c>
      <c r="B185" s="83">
        <v>29020</v>
      </c>
      <c r="C185" s="83" t="s">
        <v>365</v>
      </c>
      <c r="D185" s="84" t="s">
        <v>364</v>
      </c>
      <c r="E185" s="56"/>
      <c r="F185" s="85">
        <v>200832</v>
      </c>
      <c r="G185" s="86">
        <f>VLOOKUP(B185,'[1]EC DIC 31 2021'!$B$11:$Z$224,25,0)</f>
        <v>0</v>
      </c>
      <c r="H185" s="86">
        <f>VLOOKUP(B185,'[1]EC DIC 31 2021'!$B$11:$AA$224,26,0)</f>
        <v>0</v>
      </c>
      <c r="I185" s="86">
        <f t="shared" si="12"/>
        <v>200832</v>
      </c>
      <c r="J185" s="87">
        <f t="shared" si="11"/>
        <v>233</v>
      </c>
      <c r="K185" s="103" t="str">
        <f>VLOOKUP(C185,'[2]ESTADO DE CADA FACTURA'!$G$3:$G$204,1,0)</f>
        <v>FEMC29020</v>
      </c>
      <c r="L185" s="104">
        <f>VLOOKUP(C185,'[2]ESTADO DE CADA FACTURA'!$G$3:$U$204,15,0)</f>
        <v>200832</v>
      </c>
      <c r="M185" s="105">
        <v>0</v>
      </c>
      <c r="N185" s="105">
        <f>VLOOKUP(C185,'[2]ESTADO DE CADA FACTURA'!$G$3:$AE$204,25,0)</f>
        <v>0</v>
      </c>
      <c r="O185" s="105">
        <f t="shared" si="10"/>
        <v>200832</v>
      </c>
      <c r="P185" s="56" t="s">
        <v>214</v>
      </c>
    </row>
    <row r="186" spans="1:16" ht="16.5" x14ac:dyDescent="0.3">
      <c r="A186" s="83" t="s">
        <v>84</v>
      </c>
      <c r="B186" s="83">
        <v>29376</v>
      </c>
      <c r="C186" s="83" t="s">
        <v>366</v>
      </c>
      <c r="D186" s="84" t="s">
        <v>367</v>
      </c>
      <c r="E186" s="56"/>
      <c r="F186" s="85">
        <v>144000</v>
      </c>
      <c r="G186" s="86">
        <f>VLOOKUP(B186,'[1]EC DIC 31 2021'!$B$11:$Z$224,25,0)</f>
        <v>0</v>
      </c>
      <c r="H186" s="86">
        <f>VLOOKUP(B186,'[1]EC DIC 31 2021'!$B$11:$AA$224,26,0)</f>
        <v>0</v>
      </c>
      <c r="I186" s="86">
        <f t="shared" si="12"/>
        <v>144000</v>
      </c>
      <c r="J186" s="87">
        <f t="shared" si="11"/>
        <v>228</v>
      </c>
      <c r="K186" s="103" t="str">
        <f>VLOOKUP(C186,'[2]ESTADO DE CADA FACTURA'!$G$3:$G$204,1,0)</f>
        <v>FEMC29376</v>
      </c>
      <c r="L186" s="104">
        <f>VLOOKUP(C186,'[2]ESTADO DE CADA FACTURA'!$G$3:$U$204,15,0)</f>
        <v>144000</v>
      </c>
      <c r="M186" s="105">
        <v>0</v>
      </c>
      <c r="N186" s="105">
        <f>VLOOKUP(C186,'[2]ESTADO DE CADA FACTURA'!$G$3:$AE$204,25,0)</f>
        <v>0</v>
      </c>
      <c r="O186" s="105">
        <f t="shared" si="10"/>
        <v>144000</v>
      </c>
      <c r="P186" s="56" t="s">
        <v>214</v>
      </c>
    </row>
    <row r="187" spans="1:16" ht="16.5" x14ac:dyDescent="0.3">
      <c r="A187" s="83" t="s">
        <v>84</v>
      </c>
      <c r="B187" s="83">
        <v>29705</v>
      </c>
      <c r="C187" s="83" t="s">
        <v>368</v>
      </c>
      <c r="D187" s="84" t="s">
        <v>369</v>
      </c>
      <c r="E187" s="56"/>
      <c r="F187" s="85">
        <v>393475</v>
      </c>
      <c r="G187" s="86">
        <f>VLOOKUP(B187,'[1]EC DIC 31 2021'!$B$11:$Z$224,25,0)</f>
        <v>393475</v>
      </c>
      <c r="H187" s="86">
        <f>VLOOKUP(B187,'[1]EC DIC 31 2021'!$B$11:$AA$224,26,0)</f>
        <v>0</v>
      </c>
      <c r="I187" s="86">
        <f t="shared" si="12"/>
        <v>0</v>
      </c>
      <c r="J187" s="87">
        <f t="shared" si="11"/>
        <v>225</v>
      </c>
      <c r="K187" s="88" t="str">
        <f>VLOOKUP(C187,'[2]ESTADO DE CADA FACTURA'!$G$3:$G$204,1,0)</f>
        <v>FEMC29705</v>
      </c>
      <c r="L187" s="69">
        <f>VLOOKUP(C187,'[2]ESTADO DE CADA FACTURA'!$G$3:$U$204,15,0)</f>
        <v>393475</v>
      </c>
      <c r="M187" s="70">
        <v>0</v>
      </c>
      <c r="N187" s="70">
        <f>VLOOKUP(C187,'[2]ESTADO DE CADA FACTURA'!$G$3:$AE$204,25,0)</f>
        <v>0</v>
      </c>
      <c r="O187" s="70">
        <f t="shared" si="10"/>
        <v>393475</v>
      </c>
      <c r="P187" s="59" t="s">
        <v>271</v>
      </c>
    </row>
    <row r="188" spans="1:16" ht="16.5" x14ac:dyDescent="0.3">
      <c r="A188" s="83" t="s">
        <v>84</v>
      </c>
      <c r="B188" s="83">
        <v>30635</v>
      </c>
      <c r="C188" s="83" t="s">
        <v>370</v>
      </c>
      <c r="D188" s="84" t="s">
        <v>371</v>
      </c>
      <c r="E188" s="56"/>
      <c r="F188" s="85">
        <v>256700</v>
      </c>
      <c r="G188" s="86">
        <f>VLOOKUP(B188,'[1]EC DIC 31 2021'!$B$11:$Z$224,25,0)</f>
        <v>256700</v>
      </c>
      <c r="H188" s="86">
        <f>VLOOKUP(B188,'[1]EC DIC 31 2021'!$B$11:$AA$224,26,0)</f>
        <v>0</v>
      </c>
      <c r="I188" s="86">
        <f t="shared" si="12"/>
        <v>0</v>
      </c>
      <c r="J188" s="87">
        <f t="shared" si="11"/>
        <v>215</v>
      </c>
      <c r="K188" s="88" t="str">
        <f>VLOOKUP(C188,'[2]ESTADO DE CADA FACTURA'!$G$3:$G$204,1,0)</f>
        <v>FEMC30635</v>
      </c>
      <c r="L188" s="69">
        <f>VLOOKUP(C188,'[2]ESTADO DE CADA FACTURA'!$G$3:$U$204,15,0)</f>
        <v>256700</v>
      </c>
      <c r="M188" s="70">
        <v>0</v>
      </c>
      <c r="N188" s="70">
        <f>VLOOKUP(C188,'[2]ESTADO DE CADA FACTURA'!$G$3:$AE$204,25,0)</f>
        <v>0</v>
      </c>
      <c r="O188" s="70">
        <f t="shared" si="10"/>
        <v>256700</v>
      </c>
      <c r="P188" s="59" t="s">
        <v>271</v>
      </c>
    </row>
    <row r="189" spans="1:16" ht="16.5" x14ac:dyDescent="0.3">
      <c r="A189" s="83" t="s">
        <v>84</v>
      </c>
      <c r="B189" s="83">
        <v>30636</v>
      </c>
      <c r="C189" s="83" t="s">
        <v>372</v>
      </c>
      <c r="D189" s="84">
        <v>44346</v>
      </c>
      <c r="E189" s="56"/>
      <c r="F189" s="85">
        <v>120000</v>
      </c>
      <c r="G189" s="86">
        <f>VLOOKUP(B189,'[1]EC DIC 31 2021'!$B$11:$Z$224,25,0)</f>
        <v>0</v>
      </c>
      <c r="H189" s="86">
        <f>VLOOKUP(B189,'[1]EC DIC 31 2021'!$B$11:$AA$224,26,0)</f>
        <v>0</v>
      </c>
      <c r="I189" s="86">
        <f t="shared" si="12"/>
        <v>120000</v>
      </c>
      <c r="J189" s="87">
        <f t="shared" si="11"/>
        <v>215</v>
      </c>
      <c r="K189" s="88" t="str">
        <f>VLOOKUP(C189,'[2]ESTADO DE CADA FACTURA'!$G$3:$G$204,1,0)</f>
        <v>FEMC30636</v>
      </c>
      <c r="L189" s="69">
        <f>VLOOKUP(C189,'[2]ESTADO DE CADA FACTURA'!$G$3:$U$204,15,0)</f>
        <v>120000</v>
      </c>
      <c r="M189" s="70">
        <v>0</v>
      </c>
      <c r="N189" s="70">
        <f>VLOOKUP(C189,'[2]ESTADO DE CADA FACTURA'!$G$3:$AE$204,25,0)</f>
        <v>0</v>
      </c>
      <c r="O189" s="70">
        <f t="shared" si="10"/>
        <v>120000</v>
      </c>
      <c r="P189" s="59" t="s">
        <v>271</v>
      </c>
    </row>
    <row r="190" spans="1:16" ht="16.5" x14ac:dyDescent="0.3">
      <c r="A190" s="83" t="s">
        <v>84</v>
      </c>
      <c r="B190" s="83">
        <v>30882</v>
      </c>
      <c r="C190" s="83" t="s">
        <v>373</v>
      </c>
      <c r="D190" s="84" t="s">
        <v>374</v>
      </c>
      <c r="E190" s="56"/>
      <c r="F190" s="85">
        <v>40200</v>
      </c>
      <c r="G190" s="86">
        <f>VLOOKUP(B190,'[1]EC DIC 31 2021'!$B$11:$Z$224,25,0)</f>
        <v>0</v>
      </c>
      <c r="H190" s="86">
        <f>VLOOKUP(B190,'[1]EC DIC 31 2021'!$B$11:$AA$224,26,0)</f>
        <v>0</v>
      </c>
      <c r="I190" s="86">
        <f t="shared" si="12"/>
        <v>40200</v>
      </c>
      <c r="J190" s="87">
        <f t="shared" si="11"/>
        <v>214</v>
      </c>
      <c r="K190" s="103" t="str">
        <f>VLOOKUP(C190,'[2]ESTADO DE CADA FACTURA'!$G$3:$G$204,1,0)</f>
        <v>FEMC30882</v>
      </c>
      <c r="L190" s="104">
        <f>VLOOKUP(C190,'[2]ESTADO DE CADA FACTURA'!$G$3:$U$204,15,0)</f>
        <v>40200</v>
      </c>
      <c r="M190" s="105">
        <v>0</v>
      </c>
      <c r="N190" s="105">
        <f>VLOOKUP(C190,'[2]ESTADO DE CADA FACTURA'!$G$3:$AE$204,25,0)</f>
        <v>0</v>
      </c>
      <c r="O190" s="105">
        <f t="shared" si="10"/>
        <v>40200</v>
      </c>
      <c r="P190" s="56" t="s">
        <v>214</v>
      </c>
    </row>
    <row r="191" spans="1:16" ht="16.5" x14ac:dyDescent="0.3">
      <c r="A191" s="83" t="s">
        <v>84</v>
      </c>
      <c r="B191" s="83">
        <v>30873</v>
      </c>
      <c r="C191" s="83" t="s">
        <v>375</v>
      </c>
      <c r="D191" s="84" t="s">
        <v>374</v>
      </c>
      <c r="E191" s="56"/>
      <c r="F191" s="85">
        <v>40200</v>
      </c>
      <c r="G191" s="86">
        <f>VLOOKUP(B191,'[1]EC DIC 31 2021'!$B$11:$Z$224,25,0)</f>
        <v>0</v>
      </c>
      <c r="H191" s="86">
        <f>VLOOKUP(B191,'[1]EC DIC 31 2021'!$B$11:$AA$224,26,0)</f>
        <v>0</v>
      </c>
      <c r="I191" s="86">
        <f t="shared" si="12"/>
        <v>40200</v>
      </c>
      <c r="J191" s="87">
        <f t="shared" si="11"/>
        <v>214</v>
      </c>
      <c r="K191" s="103" t="str">
        <f>VLOOKUP(C191,'[2]ESTADO DE CADA FACTURA'!$G$3:$G$204,1,0)</f>
        <v>FEMC30873</v>
      </c>
      <c r="L191" s="104">
        <f>VLOOKUP(C191,'[2]ESTADO DE CADA FACTURA'!$G$3:$U$204,15,0)</f>
        <v>40200</v>
      </c>
      <c r="M191" s="105">
        <v>0</v>
      </c>
      <c r="N191" s="105">
        <f>VLOOKUP(C191,'[2]ESTADO DE CADA FACTURA'!$G$3:$AE$204,25,0)</f>
        <v>0</v>
      </c>
      <c r="O191" s="105">
        <f t="shared" si="10"/>
        <v>40200</v>
      </c>
      <c r="P191" s="56" t="s">
        <v>214</v>
      </c>
    </row>
    <row r="192" spans="1:16" ht="16.5" x14ac:dyDescent="0.3">
      <c r="A192" s="83" t="s">
        <v>84</v>
      </c>
      <c r="B192" s="83">
        <v>32223</v>
      </c>
      <c r="C192" s="83" t="s">
        <v>376</v>
      </c>
      <c r="D192" s="84" t="s">
        <v>377</v>
      </c>
      <c r="E192" s="56"/>
      <c r="F192" s="85">
        <v>902942</v>
      </c>
      <c r="G192" s="86">
        <f>VLOOKUP(B192,'[1]EC DIC 31 2021'!$B$11:$Z$224,25,0)</f>
        <v>902942</v>
      </c>
      <c r="H192" s="86">
        <f>VLOOKUP(B192,'[1]EC DIC 31 2021'!$B$11:$AA$224,26,0)</f>
        <v>0</v>
      </c>
      <c r="I192" s="86">
        <f t="shared" si="12"/>
        <v>0</v>
      </c>
      <c r="J192" s="87">
        <f t="shared" si="11"/>
        <v>201</v>
      </c>
      <c r="K192" s="88" t="str">
        <f>VLOOKUP(C192,'[2]ESTADO DE CADA FACTURA'!$G$3:$G$204,1,0)</f>
        <v>FEMC32223</v>
      </c>
      <c r="L192" s="69">
        <f>VLOOKUP(C192,'[2]ESTADO DE CADA FACTURA'!$G$3:$U$204,15,0)</f>
        <v>902942</v>
      </c>
      <c r="M192" s="70">
        <v>0</v>
      </c>
      <c r="N192" s="70">
        <f>VLOOKUP(C192,'[2]ESTADO DE CADA FACTURA'!$G$3:$AE$204,25,0)</f>
        <v>0</v>
      </c>
      <c r="O192" s="70">
        <f t="shared" si="10"/>
        <v>902942</v>
      </c>
      <c r="P192" s="59" t="s">
        <v>271</v>
      </c>
    </row>
    <row r="193" spans="1:16" ht="16.5" x14ac:dyDescent="0.3">
      <c r="A193" s="83" t="s">
        <v>84</v>
      </c>
      <c r="B193" s="83">
        <v>32384</v>
      </c>
      <c r="C193" s="83" t="s">
        <v>378</v>
      </c>
      <c r="D193" s="84">
        <v>44362</v>
      </c>
      <c r="E193" s="56"/>
      <c r="F193" s="85">
        <v>109400</v>
      </c>
      <c r="G193" s="86">
        <f>VLOOKUP(B193,'[1]EC DIC 31 2021'!$B$11:$Z$224,25,0)</f>
        <v>0</v>
      </c>
      <c r="H193" s="86">
        <f>VLOOKUP(B193,'[1]EC DIC 31 2021'!$B$11:$AA$224,26,0)</f>
        <v>0</v>
      </c>
      <c r="I193" s="86">
        <f t="shared" si="12"/>
        <v>109400</v>
      </c>
      <c r="J193" s="87">
        <f t="shared" si="11"/>
        <v>199</v>
      </c>
      <c r="K193" s="88" t="str">
        <f>VLOOKUP(C193,'[2]ESTADO DE CADA FACTURA'!$G$3:$G$204,1,0)</f>
        <v>FEMC32384</v>
      </c>
      <c r="L193" s="69">
        <f>VLOOKUP(C193,'[2]ESTADO DE CADA FACTURA'!$G$3:$U$204,15,0)</f>
        <v>109400</v>
      </c>
      <c r="M193" s="70">
        <v>0</v>
      </c>
      <c r="N193" s="70">
        <f>VLOOKUP(C193,'[2]ESTADO DE CADA FACTURA'!$G$3:$AE$204,25,0)</f>
        <v>0</v>
      </c>
      <c r="O193" s="70">
        <f t="shared" si="10"/>
        <v>109400</v>
      </c>
      <c r="P193" s="59" t="s">
        <v>271</v>
      </c>
    </row>
    <row r="194" spans="1:16" ht="16.5" x14ac:dyDescent="0.3">
      <c r="A194" s="83" t="s">
        <v>84</v>
      </c>
      <c r="B194" s="83">
        <v>33300</v>
      </c>
      <c r="C194" s="83" t="s">
        <v>379</v>
      </c>
      <c r="D194" s="84">
        <v>44370</v>
      </c>
      <c r="E194" s="56"/>
      <c r="F194" s="85">
        <v>741300</v>
      </c>
      <c r="G194" s="86">
        <f>VLOOKUP(B194,'[1]EC DIC 31 2021'!$B$11:$Z$224,25,0)</f>
        <v>0</v>
      </c>
      <c r="H194" s="86">
        <f>VLOOKUP(B194,'[1]EC DIC 31 2021'!$B$11:$AA$224,26,0)</f>
        <v>0</v>
      </c>
      <c r="I194" s="86">
        <f t="shared" si="12"/>
        <v>741300</v>
      </c>
      <c r="J194" s="87">
        <f t="shared" si="11"/>
        <v>191</v>
      </c>
      <c r="K194" s="88" t="str">
        <f>VLOOKUP(C194,'[2]ESTADO DE CADA FACTURA'!$G$3:$G$204,1,0)</f>
        <v>FEMC33300</v>
      </c>
      <c r="L194" s="69">
        <f>VLOOKUP(C194,'[2]ESTADO DE CADA FACTURA'!$G$3:$U$204,15,0)</f>
        <v>741300</v>
      </c>
      <c r="M194" s="70">
        <v>0</v>
      </c>
      <c r="N194" s="70">
        <f>VLOOKUP(C194,'[2]ESTADO DE CADA FACTURA'!$G$3:$AE$204,25,0)</f>
        <v>0</v>
      </c>
      <c r="O194" s="70">
        <f t="shared" si="10"/>
        <v>741300</v>
      </c>
      <c r="P194" s="59" t="s">
        <v>271</v>
      </c>
    </row>
    <row r="195" spans="1:16" ht="16.5" x14ac:dyDescent="0.3">
      <c r="A195" s="83" t="s">
        <v>84</v>
      </c>
      <c r="B195" s="83">
        <v>33668</v>
      </c>
      <c r="C195" s="83" t="s">
        <v>380</v>
      </c>
      <c r="D195" s="84">
        <v>44373</v>
      </c>
      <c r="E195" s="56"/>
      <c r="F195" s="85">
        <v>289991</v>
      </c>
      <c r="G195" s="86">
        <f>VLOOKUP(B195,'[1]EC DIC 31 2021'!$B$11:$Z$224,25,0)</f>
        <v>0</v>
      </c>
      <c r="H195" s="86">
        <f>VLOOKUP(B195,'[1]EC DIC 31 2021'!$B$11:$AA$224,26,0)</f>
        <v>0</v>
      </c>
      <c r="I195" s="86">
        <f t="shared" si="12"/>
        <v>289991</v>
      </c>
      <c r="J195" s="87">
        <f t="shared" si="11"/>
        <v>188</v>
      </c>
      <c r="K195" s="88" t="str">
        <f>VLOOKUP(C195,'[2]ESTADO DE CADA FACTURA'!$G$3:$G$204,1,0)</f>
        <v>FEMC33668</v>
      </c>
      <c r="L195" s="69">
        <f>VLOOKUP(C195,'[2]ESTADO DE CADA FACTURA'!$G$3:$U$204,15,0)</f>
        <v>289991</v>
      </c>
      <c r="M195" s="70">
        <v>0</v>
      </c>
      <c r="N195" s="70">
        <f>VLOOKUP(C195,'[2]ESTADO DE CADA FACTURA'!$G$3:$AE$204,25,0)</f>
        <v>0</v>
      </c>
      <c r="O195" s="70">
        <f t="shared" si="10"/>
        <v>289991</v>
      </c>
      <c r="P195" s="59" t="s">
        <v>271</v>
      </c>
    </row>
    <row r="196" spans="1:16" ht="16.5" x14ac:dyDescent="0.3">
      <c r="A196" s="83" t="s">
        <v>84</v>
      </c>
      <c r="B196" s="83">
        <v>34189</v>
      </c>
      <c r="C196" s="83" t="s">
        <v>381</v>
      </c>
      <c r="D196" s="84" t="s">
        <v>382</v>
      </c>
      <c r="E196" s="56"/>
      <c r="F196" s="85">
        <v>40200</v>
      </c>
      <c r="G196" s="86">
        <f>VLOOKUP(B196,'[1]EC DIC 31 2021'!$B$11:$Z$224,25,0)</f>
        <v>0</v>
      </c>
      <c r="H196" s="86">
        <f>VLOOKUP(B196,'[1]EC DIC 31 2021'!$B$11:$AA$224,26,0)</f>
        <v>0</v>
      </c>
      <c r="I196" s="86">
        <f t="shared" si="12"/>
        <v>40200</v>
      </c>
      <c r="J196" s="87">
        <f t="shared" si="11"/>
        <v>184</v>
      </c>
      <c r="K196" s="103" t="str">
        <f>VLOOKUP(C196,'[2]ESTADO DE CADA FACTURA'!$G$3:$G$204,1,0)</f>
        <v>FEMC34189</v>
      </c>
      <c r="L196" s="104">
        <f>VLOOKUP(C196,'[2]ESTADO DE CADA FACTURA'!$G$3:$U$204,15,0)</f>
        <v>40200</v>
      </c>
      <c r="M196" s="105">
        <v>0</v>
      </c>
      <c r="N196" s="105">
        <f>VLOOKUP(C196,'[2]ESTADO DE CADA FACTURA'!$G$3:$AE$204,25,0)</f>
        <v>0</v>
      </c>
      <c r="O196" s="105">
        <f t="shared" si="10"/>
        <v>40200</v>
      </c>
      <c r="P196" s="56" t="s">
        <v>214</v>
      </c>
    </row>
    <row r="197" spans="1:16" ht="16.5" x14ac:dyDescent="0.3">
      <c r="A197" s="83" t="s">
        <v>84</v>
      </c>
      <c r="B197" s="83">
        <v>34089</v>
      </c>
      <c r="C197" s="83" t="s">
        <v>383</v>
      </c>
      <c r="D197" s="84" t="s">
        <v>382</v>
      </c>
      <c r="E197" s="56"/>
      <c r="F197" s="85">
        <v>40200</v>
      </c>
      <c r="G197" s="86">
        <f>VLOOKUP(B197,'[1]EC DIC 31 2021'!$B$11:$Z$224,25,0)</f>
        <v>0</v>
      </c>
      <c r="H197" s="86">
        <f>VLOOKUP(B197,'[1]EC DIC 31 2021'!$B$11:$AA$224,26,0)</f>
        <v>0</v>
      </c>
      <c r="I197" s="86">
        <f t="shared" si="12"/>
        <v>40200</v>
      </c>
      <c r="J197" s="87">
        <f t="shared" si="11"/>
        <v>184</v>
      </c>
      <c r="K197" s="103" t="str">
        <f>VLOOKUP(C197,'[2]ESTADO DE CADA FACTURA'!$G$3:$G$204,1,0)</f>
        <v>FEMC34089</v>
      </c>
      <c r="L197" s="104">
        <f>VLOOKUP(C197,'[2]ESTADO DE CADA FACTURA'!$G$3:$U$204,15,0)</f>
        <v>40200</v>
      </c>
      <c r="M197" s="105">
        <v>0</v>
      </c>
      <c r="N197" s="105">
        <f>VLOOKUP(C197,'[2]ESTADO DE CADA FACTURA'!$G$3:$AE$204,25,0)</f>
        <v>0</v>
      </c>
      <c r="O197" s="105">
        <f t="shared" si="10"/>
        <v>40200</v>
      </c>
      <c r="P197" s="56" t="s">
        <v>214</v>
      </c>
    </row>
    <row r="198" spans="1:16" ht="16.5" x14ac:dyDescent="0.3">
      <c r="A198" s="83" t="s">
        <v>84</v>
      </c>
      <c r="B198" s="83">
        <v>35025</v>
      </c>
      <c r="C198" s="83" t="s">
        <v>384</v>
      </c>
      <c r="D198" s="84">
        <v>44388</v>
      </c>
      <c r="E198" s="56"/>
      <c r="F198" s="85">
        <v>405100</v>
      </c>
      <c r="G198" s="86">
        <f>VLOOKUP(B198,'[1]EC DIC 31 2021'!$B$11:$Z$224,25,0)</f>
        <v>0</v>
      </c>
      <c r="H198" s="86">
        <f>VLOOKUP(B198,'[1]EC DIC 31 2021'!$B$11:$AA$224,26,0)</f>
        <v>0</v>
      </c>
      <c r="I198" s="86">
        <f t="shared" si="12"/>
        <v>405100</v>
      </c>
      <c r="J198" s="87">
        <f t="shared" si="11"/>
        <v>173</v>
      </c>
      <c r="K198" s="88" t="str">
        <f>VLOOKUP(C198,'[2]ESTADO DE CADA FACTURA'!$G$3:$G$204,1,0)</f>
        <v>FEMC35025</v>
      </c>
      <c r="L198" s="69">
        <f>VLOOKUP(C198,'[2]ESTADO DE CADA FACTURA'!$G$3:$U$204,15,0)</f>
        <v>405100</v>
      </c>
      <c r="M198" s="70">
        <v>0</v>
      </c>
      <c r="N198" s="70">
        <f>VLOOKUP(C198,'[2]ESTADO DE CADA FACTURA'!$G$3:$AE$204,25,0)</f>
        <v>0</v>
      </c>
      <c r="O198" s="70">
        <f t="shared" si="10"/>
        <v>405100</v>
      </c>
      <c r="P198" s="59" t="s">
        <v>185</v>
      </c>
    </row>
    <row r="199" spans="1:16" ht="16.5" x14ac:dyDescent="0.3">
      <c r="A199" s="83" t="s">
        <v>84</v>
      </c>
      <c r="B199" s="83">
        <v>35775</v>
      </c>
      <c r="C199" s="83" t="s">
        <v>385</v>
      </c>
      <c r="D199" s="84">
        <v>44394</v>
      </c>
      <c r="E199" s="56"/>
      <c r="F199" s="85">
        <v>2344086</v>
      </c>
      <c r="G199" s="86">
        <f>VLOOKUP(B199,'[1]EC DIC 31 2021'!$B$11:$Z$224,25,0)</f>
        <v>0</v>
      </c>
      <c r="H199" s="86">
        <f>VLOOKUP(B199,'[1]EC DIC 31 2021'!$B$11:$AA$224,26,0)</f>
        <v>0</v>
      </c>
      <c r="I199" s="86">
        <f t="shared" si="12"/>
        <v>2344086</v>
      </c>
      <c r="J199" s="87">
        <f t="shared" si="11"/>
        <v>167</v>
      </c>
      <c r="K199" s="88" t="str">
        <f>VLOOKUP(C199,'[2]ESTADO DE CADA FACTURA'!$G$3:$G$204,1,0)</f>
        <v>FEMC35775</v>
      </c>
      <c r="L199" s="69">
        <f>VLOOKUP(C199,'[2]ESTADO DE CADA FACTURA'!$G$3:$U$204,15,0)</f>
        <v>2344086</v>
      </c>
      <c r="M199" s="70">
        <v>0</v>
      </c>
      <c r="N199" s="70">
        <f>VLOOKUP(C199,'[2]ESTADO DE CADA FACTURA'!$G$3:$AE$204,25,0)</f>
        <v>0</v>
      </c>
      <c r="O199" s="70">
        <f t="shared" si="10"/>
        <v>2344086</v>
      </c>
      <c r="P199" s="59" t="s">
        <v>185</v>
      </c>
    </row>
    <row r="200" spans="1:16" ht="16.5" x14ac:dyDescent="0.3">
      <c r="A200" s="83" t="s">
        <v>84</v>
      </c>
      <c r="B200" s="83">
        <v>36411</v>
      </c>
      <c r="C200" s="83" t="s">
        <v>386</v>
      </c>
      <c r="D200" s="84">
        <v>44401</v>
      </c>
      <c r="E200" s="56"/>
      <c r="F200" s="85">
        <v>59700</v>
      </c>
      <c r="G200" s="86">
        <f>VLOOKUP(B200,'[1]EC DIC 31 2021'!$B$11:$Z$224,25,0)</f>
        <v>0</v>
      </c>
      <c r="H200" s="86">
        <f>VLOOKUP(B200,'[1]EC DIC 31 2021'!$B$11:$AA$224,26,0)</f>
        <v>0</v>
      </c>
      <c r="I200" s="86">
        <f t="shared" si="12"/>
        <v>59700</v>
      </c>
      <c r="J200" s="87">
        <f t="shared" si="11"/>
        <v>160</v>
      </c>
      <c r="K200" s="88" t="str">
        <f>VLOOKUP(C200,'[2]ESTADO DE CADA FACTURA'!$G$3:$G$204,1,0)</f>
        <v>FEMC36411</v>
      </c>
      <c r="L200" s="69">
        <f>VLOOKUP(C200,'[2]ESTADO DE CADA FACTURA'!$G$3:$U$204,15,0)</f>
        <v>59700</v>
      </c>
      <c r="M200" s="70">
        <v>0</v>
      </c>
      <c r="N200" s="70">
        <f>VLOOKUP(C200,'[2]ESTADO DE CADA FACTURA'!$G$3:$AE$204,25,0)</f>
        <v>0</v>
      </c>
      <c r="O200" s="70">
        <f t="shared" si="10"/>
        <v>59700</v>
      </c>
      <c r="P200" s="59" t="s">
        <v>185</v>
      </c>
    </row>
    <row r="201" spans="1:16" ht="16.5" x14ac:dyDescent="0.3">
      <c r="A201" s="83" t="s">
        <v>84</v>
      </c>
      <c r="B201" s="83">
        <v>36893</v>
      </c>
      <c r="C201" s="83" t="s">
        <v>387</v>
      </c>
      <c r="D201" s="84">
        <v>44405</v>
      </c>
      <c r="E201" s="117"/>
      <c r="F201" s="85">
        <v>59700</v>
      </c>
      <c r="G201" s="86">
        <f>VLOOKUP(B201,'[1]EC DIC 31 2021'!$B$11:$Z$224,25,0)</f>
        <v>0</v>
      </c>
      <c r="H201" s="86">
        <f>VLOOKUP(B201,'[1]EC DIC 31 2021'!$B$11:$AA$224,26,0)</f>
        <v>0</v>
      </c>
      <c r="I201" s="86">
        <f t="shared" si="12"/>
        <v>59700</v>
      </c>
      <c r="J201" s="87">
        <f t="shared" si="11"/>
        <v>156</v>
      </c>
      <c r="K201" s="88" t="str">
        <f>VLOOKUP(C201,'[2]ESTADO DE CADA FACTURA'!$G$3:$G$204,1,0)</f>
        <v>FEMC36893</v>
      </c>
      <c r="L201" s="69">
        <f>VLOOKUP(C201,'[2]ESTADO DE CADA FACTURA'!$G$3:$U$204,15,0)</f>
        <v>59700</v>
      </c>
      <c r="M201" s="70">
        <v>0</v>
      </c>
      <c r="N201" s="70">
        <f>VLOOKUP(C201,'[2]ESTADO DE CADA FACTURA'!$G$3:$AE$204,25,0)</f>
        <v>0</v>
      </c>
      <c r="O201" s="70">
        <f t="shared" si="10"/>
        <v>59700</v>
      </c>
      <c r="P201" s="59" t="s">
        <v>185</v>
      </c>
    </row>
    <row r="202" spans="1:16" ht="16.5" x14ac:dyDescent="0.3">
      <c r="A202" s="83" t="s">
        <v>84</v>
      </c>
      <c r="B202" s="83">
        <v>36994</v>
      </c>
      <c r="C202" s="83" t="s">
        <v>388</v>
      </c>
      <c r="D202" s="84" t="s">
        <v>389</v>
      </c>
      <c r="E202" s="56"/>
      <c r="F202" s="85">
        <v>40200</v>
      </c>
      <c r="G202" s="86">
        <f>VLOOKUP(B202,'[1]EC DIC 31 2021'!$B$11:$Z$224,25,0)</f>
        <v>0</v>
      </c>
      <c r="H202" s="86">
        <f>VLOOKUP(B202,'[1]EC DIC 31 2021'!$B$11:$AA$224,26,0)</f>
        <v>0</v>
      </c>
      <c r="I202" s="86">
        <f t="shared" si="12"/>
        <v>40200</v>
      </c>
      <c r="J202" s="87">
        <f t="shared" si="11"/>
        <v>155</v>
      </c>
      <c r="K202" s="103" t="str">
        <f>VLOOKUP(C202,'[2]ESTADO DE CADA FACTURA'!$G$3:$G$204,1,0)</f>
        <v>FEMC36994</v>
      </c>
      <c r="L202" s="104">
        <f>VLOOKUP(C202,'[2]ESTADO DE CADA FACTURA'!$G$3:$U$204,15,0)</f>
        <v>40200</v>
      </c>
      <c r="M202" s="105">
        <v>0</v>
      </c>
      <c r="N202" s="105">
        <f>VLOOKUP(C202,'[2]ESTADO DE CADA FACTURA'!$G$3:$AE$204,25,0)</f>
        <v>0</v>
      </c>
      <c r="O202" s="105">
        <f>L202-N202-M202</f>
        <v>40200</v>
      </c>
      <c r="P202" s="56" t="s">
        <v>214</v>
      </c>
    </row>
    <row r="203" spans="1:16" ht="16.5" x14ac:dyDescent="0.3">
      <c r="A203" s="83" t="s">
        <v>84</v>
      </c>
      <c r="B203" s="83">
        <v>36971</v>
      </c>
      <c r="C203" s="83" t="s">
        <v>390</v>
      </c>
      <c r="D203" s="84">
        <v>44406</v>
      </c>
      <c r="E203" s="56"/>
      <c r="F203" s="85">
        <v>185600</v>
      </c>
      <c r="G203" s="86">
        <f>VLOOKUP(B203,'[1]EC DIC 31 2021'!$B$11:$Z$224,25,0)</f>
        <v>0</v>
      </c>
      <c r="H203" s="86">
        <f>VLOOKUP(B203,'[1]EC DIC 31 2021'!$B$11:$AA$224,26,0)</f>
        <v>0</v>
      </c>
      <c r="I203" s="86">
        <f t="shared" si="12"/>
        <v>185600</v>
      </c>
      <c r="J203" s="87">
        <f t="shared" si="11"/>
        <v>155</v>
      </c>
      <c r="K203" s="88" t="str">
        <f>VLOOKUP(C203,'[2]ESTADO DE CADA FACTURA'!$G$3:$G$204,1,0)</f>
        <v>FEMC36971</v>
      </c>
      <c r="L203" s="69">
        <f>VLOOKUP(C203,'[2]ESTADO DE CADA FACTURA'!$G$3:$U$204,15,0)</f>
        <v>185600</v>
      </c>
      <c r="M203" s="70">
        <v>0</v>
      </c>
      <c r="N203" s="70">
        <f>VLOOKUP(C203,'[2]ESTADO DE CADA FACTURA'!$G$3:$AE$204,25,0)</f>
        <v>0</v>
      </c>
      <c r="O203" s="70">
        <f>L203-N203-M203</f>
        <v>185600</v>
      </c>
      <c r="P203" s="59" t="s">
        <v>185</v>
      </c>
    </row>
    <row r="204" spans="1:16" ht="16.5" x14ac:dyDescent="0.3">
      <c r="A204" s="83" t="s">
        <v>84</v>
      </c>
      <c r="B204" s="83">
        <v>37095</v>
      </c>
      <c r="C204" s="83" t="s">
        <v>391</v>
      </c>
      <c r="D204" s="84">
        <v>44406</v>
      </c>
      <c r="E204" s="56"/>
      <c r="F204" s="85">
        <v>48904658</v>
      </c>
      <c r="G204" s="86">
        <f>VLOOKUP(B204,'[1]EC DIC 31 2021'!$B$11:$Z$224,25,0)</f>
        <v>0</v>
      </c>
      <c r="H204" s="86">
        <f>VLOOKUP(B204,'[1]EC DIC 31 2021'!$B$11:$AA$224,26,0)</f>
        <v>2534700</v>
      </c>
      <c r="I204" s="86">
        <f t="shared" si="12"/>
        <v>46369958</v>
      </c>
      <c r="J204" s="87">
        <f t="shared" ref="J204:J223" si="13">DATEDIF(D204,$A$9,"d")</f>
        <v>155</v>
      </c>
      <c r="K204" s="88" t="str">
        <f>VLOOKUP(C204,'[2]ESTADO DE CADA FACTURA'!$G$3:$G$204,1,0)</f>
        <v>FEMC37095</v>
      </c>
      <c r="L204" s="69">
        <f>VLOOKUP(C204,'[2]ESTADO DE CADA FACTURA'!$G$3:$U$204,15,0)</f>
        <v>48904658</v>
      </c>
      <c r="M204" s="70">
        <v>0</v>
      </c>
      <c r="N204" s="70">
        <f>VLOOKUP(C204,'[2]ESTADO DE CADA FACTURA'!$G$3:$AE$204,25,0)</f>
        <v>0</v>
      </c>
      <c r="O204" s="70">
        <f>L204-N204-M204</f>
        <v>48904658</v>
      </c>
      <c r="P204" s="59" t="s">
        <v>48</v>
      </c>
    </row>
    <row r="205" spans="1:16" ht="16.5" x14ac:dyDescent="0.3">
      <c r="A205" s="83" t="s">
        <v>84</v>
      </c>
      <c r="B205" s="83">
        <v>36975</v>
      </c>
      <c r="C205" s="83" t="s">
        <v>392</v>
      </c>
      <c r="D205" s="84">
        <v>44406</v>
      </c>
      <c r="E205" s="56"/>
      <c r="F205" s="85">
        <v>71433259</v>
      </c>
      <c r="G205" s="86">
        <f>VLOOKUP(B205,'[1]EC DIC 31 2021'!$B$11:$Z$224,25,0)</f>
        <v>0</v>
      </c>
      <c r="H205" s="86">
        <f>VLOOKUP(B205,'[1]EC DIC 31 2021'!$B$11:$AA$224,26,0)</f>
        <v>1251788</v>
      </c>
      <c r="I205" s="86">
        <f t="shared" si="12"/>
        <v>70181471</v>
      </c>
      <c r="J205" s="87">
        <f t="shared" si="13"/>
        <v>155</v>
      </c>
      <c r="K205" s="88" t="str">
        <f>VLOOKUP(C205,'[2]ESTADO DE CADA FACTURA'!$G$3:$G$204,1,0)</f>
        <v>FEMC36975</v>
      </c>
      <c r="L205" s="69">
        <f>VLOOKUP(C205,'[2]ESTADO DE CADA FACTURA'!$G$3:$U$204,15,0)</f>
        <v>71433259</v>
      </c>
      <c r="M205" s="70">
        <v>0</v>
      </c>
      <c r="N205" s="70">
        <f>VLOOKUP(C205,'[2]ESTADO DE CADA FACTURA'!$G$3:$AE$204,25,0)</f>
        <v>0</v>
      </c>
      <c r="O205" s="70">
        <f>L205-N205-M205</f>
        <v>71433259</v>
      </c>
      <c r="P205" s="59" t="s">
        <v>48</v>
      </c>
    </row>
    <row r="206" spans="1:16" ht="16.5" x14ac:dyDescent="0.3">
      <c r="A206" s="83" t="s">
        <v>84</v>
      </c>
      <c r="B206" s="83">
        <v>36993</v>
      </c>
      <c r="C206" s="83" t="s">
        <v>393</v>
      </c>
      <c r="D206" s="84" t="s">
        <v>389</v>
      </c>
      <c r="E206" s="56"/>
      <c r="F206" s="85">
        <v>40200</v>
      </c>
      <c r="G206" s="86">
        <f>VLOOKUP(B206,'[1]EC DIC 31 2021'!$B$11:$Z$224,25,0)</f>
        <v>0</v>
      </c>
      <c r="H206" s="86">
        <f>VLOOKUP(B206,'[1]EC DIC 31 2021'!$B$11:$AA$224,26,0)</f>
        <v>0</v>
      </c>
      <c r="I206" s="86">
        <f t="shared" si="12"/>
        <v>40200</v>
      </c>
      <c r="J206" s="87">
        <f t="shared" si="13"/>
        <v>155</v>
      </c>
      <c r="K206" s="103" t="str">
        <f>VLOOKUP(C206,'[2]ESTADO DE CADA FACTURA'!$G$3:$G$204,1,0)</f>
        <v>FEMC36993</v>
      </c>
      <c r="L206" s="104">
        <f>VLOOKUP(C206,'[2]ESTADO DE CADA FACTURA'!$G$3:$U$204,15,0)</f>
        <v>40200</v>
      </c>
      <c r="M206" s="105">
        <v>0</v>
      </c>
      <c r="N206" s="105">
        <f>VLOOKUP(C206,'[2]ESTADO DE CADA FACTURA'!$G$3:$AE$204,25,0)</f>
        <v>0</v>
      </c>
      <c r="O206" s="105">
        <f>L206-N206-M206</f>
        <v>40200</v>
      </c>
      <c r="P206" s="56" t="s">
        <v>214</v>
      </c>
    </row>
    <row r="207" spans="1:16" ht="16.5" x14ac:dyDescent="0.3">
      <c r="A207" s="83" t="s">
        <v>84</v>
      </c>
      <c r="B207" s="83">
        <v>38079</v>
      </c>
      <c r="C207" s="83" t="s">
        <v>394</v>
      </c>
      <c r="D207" s="84">
        <v>44414</v>
      </c>
      <c r="E207" s="56"/>
      <c r="F207" s="85">
        <v>272000</v>
      </c>
      <c r="G207" s="86">
        <f>VLOOKUP(B207,'[1]EC DIC 31 2021'!$B$11:$Z$224,25,0)</f>
        <v>0</v>
      </c>
      <c r="H207" s="86">
        <f>VLOOKUP(B207,'[1]EC DIC 31 2021'!$B$11:$AA$224,26,0)</f>
        <v>0</v>
      </c>
      <c r="I207" s="86">
        <f t="shared" si="12"/>
        <v>272000</v>
      </c>
      <c r="J207" s="87">
        <f t="shared" si="13"/>
        <v>147</v>
      </c>
      <c r="K207" s="88">
        <v>0</v>
      </c>
      <c r="L207" s="104" t="e">
        <f>VLOOKUP(C207,'[2]ESTADO DE CADA FACTURA'!$G$3:$U$204,15,0)</f>
        <v>#N/A</v>
      </c>
      <c r="M207" s="105">
        <v>0</v>
      </c>
      <c r="N207" s="105">
        <v>0</v>
      </c>
      <c r="O207" s="70">
        <f>I207</f>
        <v>272000</v>
      </c>
    </row>
    <row r="208" spans="1:16" ht="16.5" x14ac:dyDescent="0.3">
      <c r="A208" s="83" t="s">
        <v>84</v>
      </c>
      <c r="B208" s="83">
        <v>38234</v>
      </c>
      <c r="C208" s="83" t="s">
        <v>395</v>
      </c>
      <c r="D208" s="84" t="s">
        <v>396</v>
      </c>
      <c r="E208" s="56"/>
      <c r="F208" s="85">
        <v>39116720</v>
      </c>
      <c r="G208" s="86">
        <f>VLOOKUP(B208,'[1]EC DIC 31 2021'!$B$11:$Z$224,25,0)</f>
        <v>0</v>
      </c>
      <c r="H208" s="86">
        <f>VLOOKUP(B208,'[1]EC DIC 31 2021'!$B$11:$AA$224,26,0)</f>
        <v>0</v>
      </c>
      <c r="I208" s="86">
        <f t="shared" si="12"/>
        <v>39116720</v>
      </c>
      <c r="J208" s="87">
        <f t="shared" si="13"/>
        <v>144</v>
      </c>
      <c r="K208" s="88">
        <v>0</v>
      </c>
      <c r="L208" s="104" t="e">
        <f>VLOOKUP(C208,'[2]ESTADO DE CADA FACTURA'!$G$3:$U$204,15,0)</f>
        <v>#N/A</v>
      </c>
      <c r="M208" s="105">
        <v>0</v>
      </c>
      <c r="N208" s="105">
        <v>0</v>
      </c>
      <c r="O208" s="70">
        <f t="shared" ref="O208:O220" si="14">I208</f>
        <v>39116720</v>
      </c>
    </row>
    <row r="209" spans="1:15" ht="16.5" x14ac:dyDescent="0.3">
      <c r="A209" s="83" t="s">
        <v>84</v>
      </c>
      <c r="B209" s="83">
        <v>38401</v>
      </c>
      <c r="C209" s="83" t="s">
        <v>397</v>
      </c>
      <c r="D209" s="84" t="s">
        <v>398</v>
      </c>
      <c r="E209" s="56"/>
      <c r="F209" s="85">
        <v>2268520</v>
      </c>
      <c r="G209" s="86">
        <f>VLOOKUP(B209,'[1]EC DIC 31 2021'!$B$11:$Z$224,25,0)</f>
        <v>0</v>
      </c>
      <c r="H209" s="86">
        <f>VLOOKUP(B209,'[1]EC DIC 31 2021'!$B$11:$AA$224,26,0)</f>
        <v>0</v>
      </c>
      <c r="I209" s="86">
        <f t="shared" si="12"/>
        <v>2268520</v>
      </c>
      <c r="J209" s="87">
        <f t="shared" si="13"/>
        <v>143</v>
      </c>
      <c r="K209" s="88">
        <v>0</v>
      </c>
      <c r="L209" s="104" t="e">
        <f>VLOOKUP(C209,'[2]ESTADO DE CADA FACTURA'!$G$3:$U$204,15,0)</f>
        <v>#N/A</v>
      </c>
      <c r="M209" s="105">
        <v>0</v>
      </c>
      <c r="N209" s="105">
        <v>0</v>
      </c>
      <c r="O209" s="70">
        <f t="shared" si="14"/>
        <v>2268520</v>
      </c>
    </row>
    <row r="210" spans="1:15" ht="16.5" x14ac:dyDescent="0.3">
      <c r="A210" s="83" t="s">
        <v>84</v>
      </c>
      <c r="B210" s="83">
        <v>38955</v>
      </c>
      <c r="C210" s="83" t="s">
        <v>399</v>
      </c>
      <c r="D210" s="84" t="s">
        <v>400</v>
      </c>
      <c r="E210" s="56"/>
      <c r="F210" s="85">
        <v>200832</v>
      </c>
      <c r="G210" s="86">
        <f>VLOOKUP(B210,'[1]EC DIC 31 2021'!$B$11:$Z$224,25,0)</f>
        <v>0</v>
      </c>
      <c r="H210" s="86">
        <f>VLOOKUP(B210,'[1]EC DIC 31 2021'!$B$11:$AA$224,26,0)</f>
        <v>0</v>
      </c>
      <c r="I210" s="86">
        <f t="shared" si="12"/>
        <v>200832</v>
      </c>
      <c r="J210" s="87">
        <f t="shared" si="13"/>
        <v>138</v>
      </c>
      <c r="K210" s="88">
        <v>0</v>
      </c>
      <c r="L210" s="104" t="e">
        <f>VLOOKUP(C210,'[2]ESTADO DE CADA FACTURA'!$G$3:$U$204,15,0)</f>
        <v>#N/A</v>
      </c>
      <c r="M210" s="105">
        <v>0</v>
      </c>
      <c r="N210" s="105">
        <v>0</v>
      </c>
      <c r="O210" s="70">
        <f t="shared" si="14"/>
        <v>200832</v>
      </c>
    </row>
    <row r="211" spans="1:15" ht="16.5" x14ac:dyDescent="0.3">
      <c r="A211" s="83" t="s">
        <v>84</v>
      </c>
      <c r="B211" s="83">
        <v>40557</v>
      </c>
      <c r="C211" s="83" t="s">
        <v>401</v>
      </c>
      <c r="D211" s="84">
        <v>44437</v>
      </c>
      <c r="E211" s="56"/>
      <c r="F211" s="126">
        <v>111940</v>
      </c>
      <c r="G211" s="86">
        <f>VLOOKUP(B211,'[1]EC DIC 31 2021'!$B$11:$Z$224,25,0)</f>
        <v>0</v>
      </c>
      <c r="H211" s="86">
        <f>VLOOKUP(B211,'[1]EC DIC 31 2021'!$B$11:$AA$224,26,0)</f>
        <v>0</v>
      </c>
      <c r="I211" s="86">
        <f t="shared" si="12"/>
        <v>111940</v>
      </c>
      <c r="J211" s="87">
        <f t="shared" si="13"/>
        <v>124</v>
      </c>
      <c r="K211" s="88">
        <v>0</v>
      </c>
      <c r="L211" s="104" t="e">
        <f>VLOOKUP(C211,'[2]ESTADO DE CADA FACTURA'!$G$3:$U$204,15,0)</f>
        <v>#N/A</v>
      </c>
      <c r="M211" s="105">
        <v>0</v>
      </c>
      <c r="N211" s="105">
        <v>0</v>
      </c>
      <c r="O211" s="70">
        <f t="shared" si="14"/>
        <v>111940</v>
      </c>
    </row>
    <row r="212" spans="1:15" ht="16.5" x14ac:dyDescent="0.3">
      <c r="A212" s="83" t="s">
        <v>84</v>
      </c>
      <c r="B212" s="83">
        <v>40759</v>
      </c>
      <c r="C212" s="83" t="s">
        <v>402</v>
      </c>
      <c r="D212" s="84" t="s">
        <v>403</v>
      </c>
      <c r="E212" s="56"/>
      <c r="F212" s="85">
        <v>40200</v>
      </c>
      <c r="G212" s="86">
        <f>VLOOKUP(B212,'[1]EC DIC 31 2021'!$B$11:$Z$224,25,0)</f>
        <v>0</v>
      </c>
      <c r="H212" s="86">
        <f>VLOOKUP(B212,'[1]EC DIC 31 2021'!$B$11:$AA$224,26,0)</f>
        <v>0</v>
      </c>
      <c r="I212" s="86">
        <f t="shared" si="12"/>
        <v>40200</v>
      </c>
      <c r="J212" s="87">
        <f t="shared" si="13"/>
        <v>122</v>
      </c>
      <c r="K212" s="88">
        <v>0</v>
      </c>
      <c r="L212" s="104" t="e">
        <f>VLOOKUP(C212,'[2]ESTADO DE CADA FACTURA'!$G$3:$U$204,15,0)</f>
        <v>#N/A</v>
      </c>
      <c r="M212" s="105">
        <v>0</v>
      </c>
      <c r="N212" s="105">
        <v>0</v>
      </c>
      <c r="O212" s="70">
        <f t="shared" si="14"/>
        <v>40200</v>
      </c>
    </row>
    <row r="213" spans="1:15" ht="16.5" x14ac:dyDescent="0.3">
      <c r="A213" s="83" t="s">
        <v>84</v>
      </c>
      <c r="B213" s="83">
        <v>40906</v>
      </c>
      <c r="C213" s="83" t="s">
        <v>404</v>
      </c>
      <c r="D213" s="84" t="s">
        <v>403</v>
      </c>
      <c r="E213" s="56"/>
      <c r="F213" s="85">
        <v>372600</v>
      </c>
      <c r="G213" s="86">
        <f>VLOOKUP(B213,'[1]EC DIC 31 2021'!$B$11:$Z$224,25,0)</f>
        <v>0</v>
      </c>
      <c r="H213" s="86">
        <f>VLOOKUP(B213,'[1]EC DIC 31 2021'!$B$11:$AA$224,26,0)</f>
        <v>0</v>
      </c>
      <c r="I213" s="86">
        <f t="shared" si="12"/>
        <v>372600</v>
      </c>
      <c r="J213" s="87">
        <f t="shared" si="13"/>
        <v>122</v>
      </c>
      <c r="K213" s="88">
        <v>0</v>
      </c>
      <c r="L213" s="104" t="e">
        <f>VLOOKUP(C213,'[2]ESTADO DE CADA FACTURA'!$G$3:$U$204,15,0)</f>
        <v>#N/A</v>
      </c>
      <c r="M213" s="105">
        <v>0</v>
      </c>
      <c r="N213" s="105">
        <v>0</v>
      </c>
      <c r="O213" s="70">
        <f t="shared" si="14"/>
        <v>372600</v>
      </c>
    </row>
    <row r="214" spans="1:15" ht="16.5" x14ac:dyDescent="0.3">
      <c r="A214" s="83" t="s">
        <v>84</v>
      </c>
      <c r="B214" s="83">
        <v>42802</v>
      </c>
      <c r="C214" s="83" t="s">
        <v>405</v>
      </c>
      <c r="D214" s="84" t="s">
        <v>406</v>
      </c>
      <c r="E214" s="56"/>
      <c r="F214" s="85">
        <v>253900</v>
      </c>
      <c r="G214" s="86">
        <f>VLOOKUP(B214,'[1]EC DIC 31 2021'!$B$11:$Z$224,25,0)</f>
        <v>253900</v>
      </c>
      <c r="H214" s="86">
        <f>VLOOKUP(B214,'[1]EC DIC 31 2021'!$B$11:$AA$224,26,0)</f>
        <v>0</v>
      </c>
      <c r="I214" s="86">
        <f t="shared" si="12"/>
        <v>0</v>
      </c>
      <c r="J214" s="87">
        <f t="shared" si="13"/>
        <v>107</v>
      </c>
      <c r="K214" s="88">
        <v>0</v>
      </c>
      <c r="L214" s="104" t="e">
        <f>VLOOKUP(C214,'[2]ESTADO DE CADA FACTURA'!$G$3:$U$204,15,0)</f>
        <v>#N/A</v>
      </c>
      <c r="M214" s="105">
        <v>0</v>
      </c>
      <c r="N214" s="105">
        <v>0</v>
      </c>
      <c r="O214" s="70">
        <f t="shared" si="14"/>
        <v>0</v>
      </c>
    </row>
    <row r="215" spans="1:15" ht="16.5" x14ac:dyDescent="0.3">
      <c r="A215" s="83" t="s">
        <v>84</v>
      </c>
      <c r="B215" s="83">
        <v>45347</v>
      </c>
      <c r="C215" s="83" t="s">
        <v>407</v>
      </c>
      <c r="D215" s="84" t="s">
        <v>408</v>
      </c>
      <c r="E215" s="56"/>
      <c r="F215" s="85">
        <v>40200</v>
      </c>
      <c r="G215" s="86">
        <f>VLOOKUP(B215,'[1]EC DIC 31 2021'!$B$11:$Z$224,25,0)</f>
        <v>0</v>
      </c>
      <c r="H215" s="86">
        <f>VLOOKUP(B215,'[1]EC DIC 31 2021'!$B$11:$AA$224,26,0)</f>
        <v>0</v>
      </c>
      <c r="I215" s="86">
        <f>F215-G215-H215</f>
        <v>40200</v>
      </c>
      <c r="J215" s="87">
        <f t="shared" si="13"/>
        <v>92</v>
      </c>
      <c r="K215" s="88">
        <v>0</v>
      </c>
      <c r="L215" s="104" t="e">
        <f>VLOOKUP(C215,'[2]ESTADO DE CADA FACTURA'!$G$3:$U$204,15,0)</f>
        <v>#N/A</v>
      </c>
      <c r="M215" s="105">
        <v>0</v>
      </c>
      <c r="N215" s="105">
        <v>0</v>
      </c>
      <c r="O215" s="70">
        <f t="shared" si="14"/>
        <v>40200</v>
      </c>
    </row>
    <row r="216" spans="1:15" ht="16.5" x14ac:dyDescent="0.3">
      <c r="A216" s="83" t="s">
        <v>84</v>
      </c>
      <c r="B216" s="83">
        <v>49542</v>
      </c>
      <c r="C216" s="83" t="s">
        <v>409</v>
      </c>
      <c r="D216" s="84" t="s">
        <v>410</v>
      </c>
      <c r="E216" s="56"/>
      <c r="F216" s="85">
        <v>372600</v>
      </c>
      <c r="G216" s="86">
        <f>VLOOKUP(B216,'[1]EC DIC 31 2021'!$B$11:$Z$224,25,0)</f>
        <v>0</v>
      </c>
      <c r="H216" s="86">
        <f>VLOOKUP(B216,'[1]EC DIC 31 2021'!$B$11:$AA$224,26,0)</f>
        <v>0</v>
      </c>
      <c r="I216" s="86">
        <f t="shared" ref="I216:I223" si="15">F216-G216-H216</f>
        <v>372600</v>
      </c>
      <c r="J216" s="87">
        <f t="shared" si="13"/>
        <v>63</v>
      </c>
      <c r="K216" s="88"/>
      <c r="L216" s="104" t="e">
        <f>VLOOKUP(C216,'[2]ESTADO DE CADA FACTURA'!$G$3:$U$204,15,0)</f>
        <v>#N/A</v>
      </c>
      <c r="M216" s="105">
        <v>0</v>
      </c>
      <c r="N216" s="105">
        <v>0</v>
      </c>
      <c r="O216" s="70">
        <f t="shared" si="14"/>
        <v>372600</v>
      </c>
    </row>
    <row r="217" spans="1:15" ht="16.5" x14ac:dyDescent="0.3">
      <c r="A217" s="83" t="s">
        <v>84</v>
      </c>
      <c r="B217" s="83">
        <v>50392</v>
      </c>
      <c r="C217" s="83" t="s">
        <v>411</v>
      </c>
      <c r="D217" s="84">
        <v>44506</v>
      </c>
      <c r="E217" s="56"/>
      <c r="F217" s="85">
        <v>944000</v>
      </c>
      <c r="G217" s="86">
        <f>VLOOKUP(B217,'[1]EC DIC 31 2021'!$B$11:$Z$224,25,0)</f>
        <v>0</v>
      </c>
      <c r="H217" s="86">
        <f>VLOOKUP(B217,'[1]EC DIC 31 2021'!$B$11:$AA$224,26,0)</f>
        <v>0</v>
      </c>
      <c r="I217" s="86">
        <f t="shared" si="15"/>
        <v>944000</v>
      </c>
      <c r="J217" s="87">
        <f t="shared" si="13"/>
        <v>55</v>
      </c>
      <c r="K217" s="88"/>
      <c r="L217" s="104" t="e">
        <f>VLOOKUP(C217,'[2]ESTADO DE CADA FACTURA'!$G$3:$U$204,15,0)</f>
        <v>#N/A</v>
      </c>
      <c r="M217" s="105">
        <v>0</v>
      </c>
      <c r="N217" s="105">
        <v>0</v>
      </c>
      <c r="O217" s="70">
        <f t="shared" si="14"/>
        <v>944000</v>
      </c>
    </row>
    <row r="218" spans="1:15" ht="16.5" x14ac:dyDescent="0.3">
      <c r="A218" s="83" t="s">
        <v>84</v>
      </c>
      <c r="B218" s="83">
        <v>52077</v>
      </c>
      <c r="C218" s="83" t="s">
        <v>412</v>
      </c>
      <c r="D218" s="84">
        <v>44523</v>
      </c>
      <c r="E218" s="56"/>
      <c r="F218" s="85">
        <v>65200</v>
      </c>
      <c r="G218" s="86">
        <f>VLOOKUP(B218,'[1]EC DIC 31 2021'!$B$11:$Z$224,25,0)</f>
        <v>0</v>
      </c>
      <c r="H218" s="86">
        <f>VLOOKUP(B218,'[1]EC DIC 31 2021'!$B$11:$AA$224,26,0)</f>
        <v>0</v>
      </c>
      <c r="I218" s="86">
        <f t="shared" si="15"/>
        <v>65200</v>
      </c>
      <c r="J218" s="87">
        <f t="shared" si="13"/>
        <v>38</v>
      </c>
      <c r="K218" s="88"/>
      <c r="L218" s="104" t="e">
        <f>VLOOKUP(C218,'[2]ESTADO DE CADA FACTURA'!$G$3:$U$204,15,0)</f>
        <v>#N/A</v>
      </c>
      <c r="M218" s="105">
        <v>0</v>
      </c>
      <c r="N218" s="105">
        <v>0</v>
      </c>
      <c r="O218" s="70">
        <f t="shared" si="14"/>
        <v>65200</v>
      </c>
    </row>
    <row r="219" spans="1:15" ht="16.5" x14ac:dyDescent="0.3">
      <c r="A219" s="83" t="s">
        <v>84</v>
      </c>
      <c r="B219" s="83">
        <v>52814</v>
      </c>
      <c r="C219" s="83" t="s">
        <v>413</v>
      </c>
      <c r="D219" s="84">
        <v>44529</v>
      </c>
      <c r="E219" s="56"/>
      <c r="F219" s="85">
        <v>59700</v>
      </c>
      <c r="G219" s="86">
        <f>VLOOKUP(B219,'[1]EC DIC 31 2021'!$B$11:$Z$224,25,0)</f>
        <v>0</v>
      </c>
      <c r="H219" s="86">
        <f>VLOOKUP(B219,'[1]EC DIC 31 2021'!$B$11:$AA$224,26,0)</f>
        <v>0</v>
      </c>
      <c r="I219" s="86">
        <f t="shared" si="15"/>
        <v>59700</v>
      </c>
      <c r="J219" s="87">
        <f t="shared" si="13"/>
        <v>32</v>
      </c>
      <c r="K219" s="88"/>
      <c r="L219" s="104" t="e">
        <f>VLOOKUP(C219,'[2]ESTADO DE CADA FACTURA'!$G$3:$U$204,15,0)</f>
        <v>#N/A</v>
      </c>
      <c r="M219" s="105">
        <v>0</v>
      </c>
      <c r="N219" s="105">
        <v>0</v>
      </c>
      <c r="O219" s="70">
        <f t="shared" si="14"/>
        <v>59700</v>
      </c>
    </row>
    <row r="220" spans="1:15" ht="16.5" x14ac:dyDescent="0.3">
      <c r="A220" s="83" t="s">
        <v>84</v>
      </c>
      <c r="B220" s="83">
        <v>53082</v>
      </c>
      <c r="C220" s="83" t="s">
        <v>414</v>
      </c>
      <c r="D220" s="84" t="s">
        <v>415</v>
      </c>
      <c r="E220" s="56"/>
      <c r="F220" s="85">
        <v>7496797</v>
      </c>
      <c r="G220" s="86">
        <f>VLOOKUP(B220,'[1]EC DIC 31 2021'!$B$11:$Z$224,25,0)</f>
        <v>0</v>
      </c>
      <c r="H220" s="86">
        <f>VLOOKUP(B220,'[1]EC DIC 31 2021'!$B$11:$AA$224,26,0)</f>
        <v>0</v>
      </c>
      <c r="I220" s="86">
        <f t="shared" si="15"/>
        <v>7496797</v>
      </c>
      <c r="J220" s="87">
        <f t="shared" si="13"/>
        <v>31</v>
      </c>
      <c r="K220" s="88"/>
      <c r="L220" s="104" t="e">
        <f>VLOOKUP(C220,'[2]ESTADO DE CADA FACTURA'!$G$3:$U$204,15,0)</f>
        <v>#N/A</v>
      </c>
      <c r="M220" s="105">
        <v>0</v>
      </c>
      <c r="N220" s="105">
        <v>0</v>
      </c>
      <c r="O220" s="70">
        <f t="shared" si="14"/>
        <v>7496797</v>
      </c>
    </row>
    <row r="221" spans="1:15" ht="16.5" x14ac:dyDescent="0.3">
      <c r="A221" s="83" t="s">
        <v>84</v>
      </c>
      <c r="B221" s="83">
        <v>53544</v>
      </c>
      <c r="C221" s="83" t="s">
        <v>416</v>
      </c>
      <c r="D221" s="84">
        <v>44532</v>
      </c>
      <c r="E221" s="56"/>
      <c r="F221" s="85">
        <v>112000</v>
      </c>
      <c r="G221" s="86">
        <f>VLOOKUP(B221,'[1]EC DIC 31 2021'!$B$11:$Z$224,25,0)</f>
        <v>0</v>
      </c>
      <c r="H221" s="86">
        <f>VLOOKUP(B221,'[1]EC DIC 31 2021'!$B$11:$AA$224,26,0)</f>
        <v>0</v>
      </c>
      <c r="I221" s="86">
        <f t="shared" si="15"/>
        <v>112000</v>
      </c>
      <c r="J221" s="87">
        <f t="shared" si="13"/>
        <v>29</v>
      </c>
      <c r="K221" s="88"/>
      <c r="L221" s="69"/>
      <c r="M221" s="70"/>
      <c r="N221" s="70"/>
      <c r="O221" s="70"/>
    </row>
    <row r="222" spans="1:15" ht="16.5" x14ac:dyDescent="0.3">
      <c r="A222" s="83" t="s">
        <v>84</v>
      </c>
      <c r="B222" s="83">
        <v>56207</v>
      </c>
      <c r="C222" s="83" t="s">
        <v>417</v>
      </c>
      <c r="D222" s="84">
        <v>44557</v>
      </c>
      <c r="E222" s="56"/>
      <c r="F222" s="85">
        <v>224200</v>
      </c>
      <c r="G222" s="86">
        <f>VLOOKUP(B222,'[1]EC DIC 31 2021'!$B$11:$Z$224,25,0)</f>
        <v>0</v>
      </c>
      <c r="H222" s="86">
        <f>VLOOKUP(B222,'[1]EC DIC 31 2021'!$B$11:$AA$224,26,0)</f>
        <v>0</v>
      </c>
      <c r="I222" s="86">
        <f t="shared" si="15"/>
        <v>224200</v>
      </c>
      <c r="J222" s="87">
        <f t="shared" si="13"/>
        <v>4</v>
      </c>
      <c r="K222" s="88"/>
      <c r="L222" s="69"/>
      <c r="M222" s="70"/>
      <c r="N222" s="70"/>
      <c r="O222" s="70"/>
    </row>
    <row r="223" spans="1:15" ht="16.5" x14ac:dyDescent="0.3">
      <c r="A223" s="83" t="s">
        <v>84</v>
      </c>
      <c r="B223" s="83">
        <v>56208</v>
      </c>
      <c r="C223" s="83" t="s">
        <v>418</v>
      </c>
      <c r="D223" s="84">
        <v>44557</v>
      </c>
      <c r="E223" s="56"/>
      <c r="F223" s="85">
        <v>111700</v>
      </c>
      <c r="G223" s="86">
        <f>VLOOKUP(B223,'[1]EC DIC 31 2021'!$B$11:$Z$224,25,0)</f>
        <v>0</v>
      </c>
      <c r="H223" s="86">
        <f>VLOOKUP(B223,'[1]EC DIC 31 2021'!$B$11:$AA$224,26,0)</f>
        <v>0</v>
      </c>
      <c r="I223" s="86">
        <f t="shared" si="15"/>
        <v>111700</v>
      </c>
      <c r="J223" s="87">
        <f t="shared" si="13"/>
        <v>4</v>
      </c>
      <c r="K223" s="88"/>
      <c r="L223" s="69"/>
      <c r="M223" s="70"/>
      <c r="N223" s="70"/>
      <c r="O223" s="70"/>
    </row>
    <row r="224" spans="1:15" ht="16.5" x14ac:dyDescent="0.3">
      <c r="D224" s="128"/>
      <c r="F224" s="129">
        <f>SUBTOTAL(9,F11:F223)</f>
        <v>345455582</v>
      </c>
      <c r="G224" s="130">
        <f>SUM(G11:G223)</f>
        <v>44682701</v>
      </c>
      <c r="H224" s="129">
        <f>SUBTOTAL(9,H11:H223)</f>
        <v>6643447</v>
      </c>
      <c r="I224" s="129">
        <f>SUBTOTAL(9,I11:I223)</f>
        <v>294129434</v>
      </c>
      <c r="J224" s="131"/>
      <c r="K224" s="88"/>
      <c r="L224" s="69"/>
      <c r="M224" s="70"/>
      <c r="N224" s="70"/>
      <c r="O224" s="70"/>
    </row>
    <row r="225" spans="4:15" ht="16.5" x14ac:dyDescent="0.3">
      <c r="D225" s="128"/>
      <c r="H225" s="133"/>
      <c r="I225" s="133"/>
      <c r="J225" s="131"/>
      <c r="K225" s="88"/>
      <c r="L225" s="69"/>
      <c r="M225" s="70"/>
      <c r="N225" s="70"/>
      <c r="O225" s="70"/>
    </row>
    <row r="226" spans="4:15" ht="16.5" x14ac:dyDescent="0.3">
      <c r="G226" s="57"/>
      <c r="I226" s="135"/>
      <c r="O226" s="70"/>
    </row>
    <row r="227" spans="4:15" ht="15.75" x14ac:dyDescent="0.3">
      <c r="F227" s="149" t="s">
        <v>419</v>
      </c>
      <c r="G227" s="149"/>
      <c r="H227" s="137">
        <f>I224</f>
        <v>294129434</v>
      </c>
      <c r="I227" s="131"/>
    </row>
    <row r="228" spans="4:15" ht="15.75" x14ac:dyDescent="0.3">
      <c r="G228" s="57"/>
      <c r="I228" s="131"/>
    </row>
    <row r="229" spans="4:15" x14ac:dyDescent="0.25">
      <c r="G229" s="57"/>
      <c r="I229" s="59"/>
    </row>
    <row r="231" spans="4:15" x14ac:dyDescent="0.25">
      <c r="D231" s="138"/>
      <c r="F231" s="57"/>
      <c r="G231" s="136"/>
      <c r="H231" s="136"/>
      <c r="I231" s="136"/>
    </row>
    <row r="232" spans="4:15" ht="15.75" x14ac:dyDescent="0.3">
      <c r="D232" s="138"/>
      <c r="E232" s="139" t="s">
        <v>420</v>
      </c>
      <c r="F232" s="140" t="s">
        <v>421</v>
      </c>
      <c r="G232" s="141" t="s">
        <v>422</v>
      </c>
      <c r="H232" s="141" t="s">
        <v>423</v>
      </c>
      <c r="I232" s="141" t="s">
        <v>424</v>
      </c>
      <c r="J232" s="142" t="s">
        <v>425</v>
      </c>
    </row>
    <row r="233" spans="4:15" ht="15.75" x14ac:dyDescent="0.3">
      <c r="D233" s="138"/>
      <c r="E233" s="143">
        <v>9013597</v>
      </c>
      <c r="F233" s="144">
        <v>372600</v>
      </c>
      <c r="G233" s="145">
        <v>162109027</v>
      </c>
      <c r="H233" s="145">
        <v>42790351</v>
      </c>
      <c r="I233" s="146">
        <v>79843859</v>
      </c>
      <c r="J233" s="147">
        <f>SUM(E233:I233)</f>
        <v>294129434</v>
      </c>
    </row>
    <row r="234" spans="4:15" x14ac:dyDescent="0.25">
      <c r="D234" s="138"/>
      <c r="F234" s="57"/>
      <c r="G234" s="136"/>
      <c r="H234" s="136"/>
      <c r="I234" s="136"/>
    </row>
    <row r="235" spans="4:15" x14ac:dyDescent="0.25">
      <c r="D235" s="138"/>
      <c r="F235" s="57"/>
      <c r="G235" s="136"/>
      <c r="H235" s="136"/>
      <c r="I235" s="136"/>
    </row>
    <row r="236" spans="4:15" x14ac:dyDescent="0.25">
      <c r="D236" s="138"/>
      <c r="F236" s="57"/>
      <c r="G236" s="136"/>
      <c r="H236" s="136"/>
      <c r="I236" s="136"/>
    </row>
  </sheetData>
  <autoFilter ref="A10:AC225"/>
  <mergeCells count="6">
    <mergeCell ref="F227:G227"/>
    <mergeCell ref="A1:J5"/>
    <mergeCell ref="A6:J6"/>
    <mergeCell ref="A7:J7"/>
    <mergeCell ref="A8:J8"/>
    <mergeCell ref="A9:J9"/>
  </mergeCells>
  <conditionalFormatting sqref="B10">
    <cfRule type="duplicateValues" dxfId="1" priority="1"/>
  </conditionalFormatting>
  <conditionalFormatting sqref="B49:B109 B11:B27 B35 B39:B40 B42:B46">
    <cfRule type="duplicateValues" dxfId="0" priority="2"/>
  </conditionalFormatting>
  <pageMargins left="0.7" right="0.7" top="0.75" bottom="0.75" header="0.3" footer="0.3"/>
  <pageSetup scale="65"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E10"/>
  <sheetViews>
    <sheetView workbookViewId="0">
      <selection activeCell="A9" sqref="A9"/>
    </sheetView>
  </sheetViews>
  <sheetFormatPr baseColWidth="10" defaultRowHeight="15" x14ac:dyDescent="0.25"/>
  <cols>
    <col min="1" max="1" width="52.7109375" bestFit="1" customWidth="1"/>
    <col min="2" max="2" width="15.7109375" bestFit="1" customWidth="1"/>
    <col min="3" max="3" width="24.28515625" bestFit="1" customWidth="1"/>
    <col min="4" max="4" width="23.5703125" bestFit="1" customWidth="1"/>
    <col min="5" max="5" width="25.85546875" customWidth="1"/>
    <col min="6" max="31" width="18.140625" bestFit="1" customWidth="1"/>
    <col min="32" max="32" width="12.5703125" bestFit="1" customWidth="1"/>
  </cols>
  <sheetData>
    <row r="3" spans="1:5" x14ac:dyDescent="0.25">
      <c r="A3" s="13" t="s">
        <v>50</v>
      </c>
      <c r="B3" s="59" t="s">
        <v>52</v>
      </c>
      <c r="C3" s="59" t="s">
        <v>49</v>
      </c>
      <c r="D3" s="59" t="s">
        <v>54</v>
      </c>
      <c r="E3" s="59" t="s">
        <v>53</v>
      </c>
    </row>
    <row r="4" spans="1:5" x14ac:dyDescent="0.25">
      <c r="A4" s="14" t="s">
        <v>68</v>
      </c>
      <c r="B4" s="12">
        <v>62</v>
      </c>
      <c r="C4" s="148">
        <v>70179986</v>
      </c>
      <c r="D4" s="63">
        <v>0</v>
      </c>
      <c r="E4" s="63">
        <v>0</v>
      </c>
    </row>
    <row r="5" spans="1:5" x14ac:dyDescent="0.25">
      <c r="A5" s="14" t="s">
        <v>66</v>
      </c>
      <c r="B5" s="12">
        <v>59</v>
      </c>
      <c r="C5" s="148">
        <v>123800</v>
      </c>
      <c r="D5" s="63">
        <v>0</v>
      </c>
      <c r="E5" s="63">
        <v>0</v>
      </c>
    </row>
    <row r="6" spans="1:5" x14ac:dyDescent="0.25">
      <c r="A6" s="14" t="s">
        <v>72</v>
      </c>
      <c r="B6" s="12">
        <v>18</v>
      </c>
      <c r="C6" s="148">
        <v>122655046</v>
      </c>
      <c r="D6" s="63">
        <v>97301935</v>
      </c>
      <c r="E6" s="63">
        <v>0</v>
      </c>
    </row>
    <row r="7" spans="1:5" x14ac:dyDescent="0.25">
      <c r="A7" s="14" t="s">
        <v>69</v>
      </c>
      <c r="B7" s="12">
        <v>4</v>
      </c>
      <c r="C7" s="148">
        <v>1143200</v>
      </c>
      <c r="D7" s="63">
        <v>0</v>
      </c>
      <c r="E7" s="63">
        <v>0</v>
      </c>
    </row>
    <row r="8" spans="1:5" x14ac:dyDescent="0.25">
      <c r="A8" s="14" t="s">
        <v>67</v>
      </c>
      <c r="B8" s="12">
        <v>69</v>
      </c>
      <c r="C8" s="148">
        <v>99915402</v>
      </c>
      <c r="D8" s="63">
        <v>0</v>
      </c>
      <c r="E8" s="63">
        <v>99915402</v>
      </c>
    </row>
    <row r="9" spans="1:5" x14ac:dyDescent="0.25">
      <c r="A9" s="14" t="s">
        <v>48</v>
      </c>
      <c r="B9" s="12">
        <v>1</v>
      </c>
      <c r="C9" s="148">
        <v>112000</v>
      </c>
      <c r="D9" s="63">
        <v>0</v>
      </c>
      <c r="E9" s="63">
        <v>112000</v>
      </c>
    </row>
    <row r="10" spans="1:5" x14ac:dyDescent="0.25">
      <c r="A10" s="14" t="s">
        <v>51</v>
      </c>
      <c r="B10" s="12">
        <v>213</v>
      </c>
      <c r="C10" s="148">
        <v>294129434</v>
      </c>
      <c r="D10" s="63">
        <v>97301935</v>
      </c>
      <c r="E10" s="63">
        <v>100027402</v>
      </c>
    </row>
  </sheetData>
  <pageMargins left="0.7" right="0.7" top="0.75" bottom="0.75" header="0.3" footer="0.3"/>
  <pageSetup orientation="portrait"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Z214"/>
  <sheetViews>
    <sheetView zoomScaleNormal="100" workbookViewId="0">
      <pane ySplit="1" topLeftCell="A2" activePane="bottomLeft" state="frozen"/>
      <selection pane="bottomLeft" activeCell="B9" sqref="B9"/>
    </sheetView>
  </sheetViews>
  <sheetFormatPr baseColWidth="10" defaultRowHeight="11.25" x14ac:dyDescent="0.2"/>
  <cols>
    <col min="1" max="1" width="11.5703125" style="4" bestFit="1" customWidth="1"/>
    <col min="2" max="2" width="11.42578125" style="4"/>
    <col min="3" max="3" width="11.5703125" style="4" bestFit="1" customWidth="1"/>
    <col min="4" max="4" width="13.5703125" style="4" bestFit="1" customWidth="1"/>
    <col min="5" max="5" width="11.7109375" style="4" customWidth="1"/>
    <col min="6" max="6" width="22.140625" style="4" customWidth="1"/>
    <col min="7" max="7" width="11.5703125" style="4" bestFit="1" customWidth="1"/>
    <col min="8" max="9" width="12.42578125" style="4" bestFit="1" customWidth="1"/>
    <col min="10" max="10" width="11.85546875" style="4" bestFit="1" customWidth="1"/>
    <col min="11" max="11" width="12.85546875" style="4" bestFit="1" customWidth="1"/>
    <col min="12" max="12" width="11.5703125" style="4" bestFit="1" customWidth="1"/>
    <col min="13" max="13" width="41" style="4" customWidth="1"/>
    <col min="14" max="14" width="52.7109375" style="4" customWidth="1"/>
    <col min="15" max="15" width="27" style="67" customWidth="1"/>
    <col min="16" max="19" width="27" style="4" customWidth="1"/>
    <col min="20" max="20" width="11.42578125" style="4"/>
    <col min="21" max="27" width="11.5703125" style="4" bestFit="1" customWidth="1"/>
    <col min="28" max="28" width="12.42578125" style="4" bestFit="1" customWidth="1"/>
    <col min="29" max="29" width="11.85546875" style="4" bestFit="1" customWidth="1"/>
    <col min="30" max="31" width="11.5703125" style="4" bestFit="1" customWidth="1"/>
    <col min="32" max="35" width="11.5703125" style="4" customWidth="1"/>
    <col min="36" max="37" width="11.42578125" style="4"/>
    <col min="38" max="39" width="11.5703125" style="4" bestFit="1" customWidth="1"/>
    <col min="40" max="40" width="11.42578125" style="4"/>
    <col min="41" max="41" width="11.85546875" style="4" bestFit="1" customWidth="1"/>
    <col min="42" max="42" width="11.42578125" style="4"/>
    <col min="43" max="43" width="11.5703125" style="4" bestFit="1" customWidth="1"/>
    <col min="44" max="45" width="11.42578125" style="4"/>
    <col min="46" max="50" width="11.5703125" style="4" bestFit="1" customWidth="1"/>
    <col min="51" max="16384" width="11.42578125" style="4"/>
  </cols>
  <sheetData>
    <row r="1" spans="1:52" s="3" customFormat="1" ht="52.5" x14ac:dyDescent="0.25">
      <c r="A1" s="1" t="s">
        <v>33</v>
      </c>
      <c r="B1" s="1" t="s">
        <v>0</v>
      </c>
      <c r="C1" s="1" t="s">
        <v>1</v>
      </c>
      <c r="D1" s="1" t="s">
        <v>34</v>
      </c>
      <c r="E1" s="5" t="s">
        <v>35</v>
      </c>
      <c r="F1" s="5" t="s">
        <v>36</v>
      </c>
      <c r="G1" s="1" t="s">
        <v>80</v>
      </c>
      <c r="H1" s="1" t="s">
        <v>2</v>
      </c>
      <c r="I1" s="1" t="s">
        <v>3</v>
      </c>
      <c r="J1" s="1" t="s">
        <v>4</v>
      </c>
      <c r="K1" s="1" t="s">
        <v>5</v>
      </c>
      <c r="L1" s="1" t="s">
        <v>6</v>
      </c>
      <c r="M1" s="1" t="s">
        <v>7</v>
      </c>
      <c r="N1" s="6" t="s">
        <v>838</v>
      </c>
      <c r="O1" s="66" t="s">
        <v>37</v>
      </c>
      <c r="P1" s="6" t="s">
        <v>38</v>
      </c>
      <c r="Q1" s="6" t="s">
        <v>39</v>
      </c>
      <c r="R1" s="7" t="s">
        <v>40</v>
      </c>
      <c r="S1" s="6" t="s">
        <v>41</v>
      </c>
      <c r="T1" s="1" t="s">
        <v>8</v>
      </c>
      <c r="U1" s="1" t="s">
        <v>9</v>
      </c>
      <c r="V1" s="1" t="s">
        <v>10</v>
      </c>
      <c r="W1" s="1" t="s">
        <v>11</v>
      </c>
      <c r="X1" s="1" t="s">
        <v>12</v>
      </c>
      <c r="Y1" s="1" t="s">
        <v>15</v>
      </c>
      <c r="Z1" s="1" t="s">
        <v>16</v>
      </c>
      <c r="AA1" s="8" t="s">
        <v>43</v>
      </c>
      <c r="AB1" s="9" t="s">
        <v>44</v>
      </c>
      <c r="AC1" s="10" t="s">
        <v>45</v>
      </c>
      <c r="AD1" s="8" t="s">
        <v>46</v>
      </c>
      <c r="AE1" s="1" t="s">
        <v>17</v>
      </c>
      <c r="AF1" s="11" t="s">
        <v>43</v>
      </c>
      <c r="AG1" s="5" t="s">
        <v>44</v>
      </c>
      <c r="AH1" s="5" t="s">
        <v>45</v>
      </c>
      <c r="AI1" s="11" t="s">
        <v>46</v>
      </c>
      <c r="AJ1" s="1" t="s">
        <v>18</v>
      </c>
      <c r="AK1" s="1" t="s">
        <v>19</v>
      </c>
      <c r="AL1" s="5" t="s">
        <v>13</v>
      </c>
      <c r="AM1" s="5" t="s">
        <v>14</v>
      </c>
      <c r="AN1" s="5" t="s">
        <v>20</v>
      </c>
      <c r="AO1" s="1" t="s">
        <v>21</v>
      </c>
      <c r="AP1" s="1" t="s">
        <v>22</v>
      </c>
      <c r="AQ1" s="5" t="s">
        <v>23</v>
      </c>
      <c r="AR1" s="1" t="s">
        <v>24</v>
      </c>
      <c r="AS1" s="1" t="s">
        <v>25</v>
      </c>
      <c r="AT1" s="1" t="s">
        <v>26</v>
      </c>
      <c r="AU1" s="1" t="s">
        <v>27</v>
      </c>
      <c r="AV1" s="1" t="s">
        <v>28</v>
      </c>
      <c r="AW1" s="1" t="s">
        <v>29</v>
      </c>
      <c r="AX1" s="1" t="s">
        <v>30</v>
      </c>
      <c r="AY1" s="1" t="s">
        <v>31</v>
      </c>
      <c r="AZ1" s="1" t="s">
        <v>32</v>
      </c>
    </row>
    <row r="2" spans="1:52" x14ac:dyDescent="0.2">
      <c r="A2" s="58">
        <v>890399047</v>
      </c>
      <c r="B2" s="58" t="s">
        <v>83</v>
      </c>
      <c r="C2" s="58" t="s">
        <v>81</v>
      </c>
      <c r="D2" s="58">
        <v>119574</v>
      </c>
      <c r="E2" s="58" t="s">
        <v>426</v>
      </c>
      <c r="F2" s="58" t="s">
        <v>427</v>
      </c>
      <c r="G2" s="58" t="s">
        <v>85</v>
      </c>
      <c r="H2" s="58">
        <v>119574</v>
      </c>
      <c r="I2" s="58">
        <v>1221390781</v>
      </c>
      <c r="J2" s="60">
        <v>43433</v>
      </c>
      <c r="K2" s="64">
        <v>50800</v>
      </c>
      <c r="L2" s="61">
        <v>0</v>
      </c>
      <c r="M2" s="58" t="s">
        <v>157</v>
      </c>
      <c r="N2" s="58" t="s">
        <v>68</v>
      </c>
      <c r="O2" s="65">
        <v>0</v>
      </c>
      <c r="P2" s="2" t="s">
        <v>839</v>
      </c>
      <c r="Q2" s="2" t="s">
        <v>839</v>
      </c>
      <c r="R2" s="2">
        <v>0</v>
      </c>
      <c r="S2" s="2" t="s">
        <v>839</v>
      </c>
      <c r="T2" s="58" t="s">
        <v>428</v>
      </c>
      <c r="U2" s="61">
        <v>50800</v>
      </c>
      <c r="V2" s="61">
        <v>0</v>
      </c>
      <c r="W2" s="61">
        <v>0</v>
      </c>
      <c r="X2" s="61">
        <v>0</v>
      </c>
      <c r="Y2" s="61">
        <v>50800</v>
      </c>
      <c r="Z2" s="61">
        <v>0</v>
      </c>
      <c r="AA2" s="61">
        <v>50800</v>
      </c>
      <c r="AB2" s="58">
        <v>4800030385</v>
      </c>
      <c r="AC2" s="58">
        <v>43464</v>
      </c>
      <c r="AD2" s="61">
        <v>1485010</v>
      </c>
      <c r="AE2" s="58">
        <v>0</v>
      </c>
      <c r="AF2" s="2">
        <v>0</v>
      </c>
      <c r="AG2" s="2" t="s">
        <v>839</v>
      </c>
      <c r="AH2" s="2" t="s">
        <v>839</v>
      </c>
      <c r="AI2" s="4">
        <v>0</v>
      </c>
      <c r="AJ2" s="58">
        <v>182901331849048</v>
      </c>
      <c r="AK2" s="58" t="s">
        <v>157</v>
      </c>
      <c r="AL2" s="61">
        <v>0</v>
      </c>
      <c r="AM2" s="61">
        <v>0</v>
      </c>
      <c r="AN2" s="58" t="s">
        <v>157</v>
      </c>
      <c r="AO2" s="60">
        <v>43433</v>
      </c>
      <c r="AP2" s="58" t="s">
        <v>157</v>
      </c>
      <c r="AQ2" s="58">
        <v>2</v>
      </c>
      <c r="AR2" s="58" t="s">
        <v>157</v>
      </c>
      <c r="AS2" s="58" t="s">
        <v>159</v>
      </c>
      <c r="AT2" s="58">
        <v>1</v>
      </c>
      <c r="AU2" s="58">
        <v>20181230</v>
      </c>
      <c r="AV2" s="58">
        <v>20181204</v>
      </c>
      <c r="AW2" s="61">
        <v>50800</v>
      </c>
      <c r="AX2" s="61">
        <v>0</v>
      </c>
      <c r="AY2" s="58" t="s">
        <v>157</v>
      </c>
      <c r="AZ2" s="62">
        <v>44636</v>
      </c>
    </row>
    <row r="3" spans="1:52" x14ac:dyDescent="0.2">
      <c r="A3" s="58">
        <v>890399047</v>
      </c>
      <c r="B3" s="58" t="s">
        <v>83</v>
      </c>
      <c r="C3" s="58" t="s">
        <v>84</v>
      </c>
      <c r="D3" s="58">
        <v>4003</v>
      </c>
      <c r="E3" s="58" t="s">
        <v>429</v>
      </c>
      <c r="F3" s="58" t="s">
        <v>430</v>
      </c>
      <c r="G3" s="58" t="s">
        <v>157</v>
      </c>
      <c r="H3" s="58" t="s">
        <v>157</v>
      </c>
      <c r="I3" s="58" t="s">
        <v>157</v>
      </c>
      <c r="J3" s="60">
        <v>44137</v>
      </c>
      <c r="K3" s="64">
        <v>558800</v>
      </c>
      <c r="L3" s="61">
        <v>558800</v>
      </c>
      <c r="M3" s="58" t="s">
        <v>161</v>
      </c>
      <c r="N3" s="58" t="s">
        <v>68</v>
      </c>
      <c r="O3" s="65">
        <v>0</v>
      </c>
      <c r="P3" s="2" t="s">
        <v>839</v>
      </c>
      <c r="Q3" s="2" t="s">
        <v>839</v>
      </c>
      <c r="R3" s="2">
        <v>0</v>
      </c>
      <c r="S3" s="2" t="s">
        <v>839</v>
      </c>
      <c r="T3" s="58" t="s">
        <v>162</v>
      </c>
      <c r="U3" s="61" t="s">
        <v>157</v>
      </c>
      <c r="V3" s="61" t="s">
        <v>157</v>
      </c>
      <c r="W3" s="61" t="s">
        <v>157</v>
      </c>
      <c r="X3" s="61" t="s">
        <v>157</v>
      </c>
      <c r="Y3" s="61" t="s">
        <v>157</v>
      </c>
      <c r="Z3" s="61" t="s">
        <v>157</v>
      </c>
      <c r="AA3" s="61" t="s">
        <v>157</v>
      </c>
      <c r="AB3" s="58" t="s">
        <v>157</v>
      </c>
      <c r="AC3" s="58" t="s">
        <v>157</v>
      </c>
      <c r="AD3" s="61" t="s">
        <v>157</v>
      </c>
      <c r="AE3" s="58" t="s">
        <v>157</v>
      </c>
      <c r="AF3" s="2">
        <v>0</v>
      </c>
      <c r="AG3" s="2" t="s">
        <v>839</v>
      </c>
      <c r="AH3" s="2" t="s">
        <v>839</v>
      </c>
      <c r="AI3" s="4">
        <v>0</v>
      </c>
      <c r="AJ3" s="58" t="s">
        <v>157</v>
      </c>
      <c r="AK3" s="58" t="s">
        <v>157</v>
      </c>
      <c r="AL3" s="61" t="s">
        <v>157</v>
      </c>
      <c r="AM3" s="61" t="s">
        <v>157</v>
      </c>
      <c r="AN3" s="58" t="s">
        <v>157</v>
      </c>
      <c r="AO3" s="60">
        <v>44137</v>
      </c>
      <c r="AP3" s="58" t="s">
        <v>157</v>
      </c>
      <c r="AQ3" s="58" t="s">
        <v>157</v>
      </c>
      <c r="AR3" s="58" t="s">
        <v>157</v>
      </c>
      <c r="AS3" s="58" t="s">
        <v>159</v>
      </c>
      <c r="AT3" s="58" t="s">
        <v>157</v>
      </c>
      <c r="AU3" s="58" t="s">
        <v>157</v>
      </c>
      <c r="AV3" s="58" t="s">
        <v>157</v>
      </c>
      <c r="AW3" s="61" t="s">
        <v>157</v>
      </c>
      <c r="AX3" s="61" t="s">
        <v>157</v>
      </c>
      <c r="AY3" s="58" t="s">
        <v>157</v>
      </c>
      <c r="AZ3" s="62">
        <v>44636</v>
      </c>
    </row>
    <row r="4" spans="1:52" x14ac:dyDescent="0.2">
      <c r="A4" s="58">
        <v>890399047</v>
      </c>
      <c r="B4" s="58" t="s">
        <v>83</v>
      </c>
      <c r="C4" s="58" t="s">
        <v>84</v>
      </c>
      <c r="D4" s="58">
        <v>6070</v>
      </c>
      <c r="E4" s="58" t="s">
        <v>431</v>
      </c>
      <c r="F4" s="58" t="s">
        <v>432</v>
      </c>
      <c r="G4" s="58" t="s">
        <v>157</v>
      </c>
      <c r="H4" s="58" t="s">
        <v>157</v>
      </c>
      <c r="I4" s="58" t="s">
        <v>157</v>
      </c>
      <c r="J4" s="60">
        <v>44149</v>
      </c>
      <c r="K4" s="64">
        <v>54400</v>
      </c>
      <c r="L4" s="61">
        <v>54400</v>
      </c>
      <c r="M4" s="58" t="s">
        <v>161</v>
      </c>
      <c r="N4" s="58" t="s">
        <v>68</v>
      </c>
      <c r="O4" s="65">
        <v>0</v>
      </c>
      <c r="P4" s="2" t="s">
        <v>839</v>
      </c>
      <c r="Q4" s="2" t="s">
        <v>839</v>
      </c>
      <c r="R4" s="2">
        <v>0</v>
      </c>
      <c r="S4" s="2" t="s">
        <v>839</v>
      </c>
      <c r="T4" s="58" t="s">
        <v>162</v>
      </c>
      <c r="U4" s="61" t="s">
        <v>157</v>
      </c>
      <c r="V4" s="61" t="s">
        <v>157</v>
      </c>
      <c r="W4" s="61" t="s">
        <v>157</v>
      </c>
      <c r="X4" s="61" t="s">
        <v>157</v>
      </c>
      <c r="Y4" s="61" t="s">
        <v>157</v>
      </c>
      <c r="Z4" s="61" t="s">
        <v>157</v>
      </c>
      <c r="AA4" s="61" t="s">
        <v>157</v>
      </c>
      <c r="AB4" s="58" t="s">
        <v>157</v>
      </c>
      <c r="AC4" s="58" t="s">
        <v>157</v>
      </c>
      <c r="AD4" s="61" t="s">
        <v>157</v>
      </c>
      <c r="AE4" s="58" t="s">
        <v>157</v>
      </c>
      <c r="AF4" s="2">
        <v>0</v>
      </c>
      <c r="AG4" s="2" t="s">
        <v>839</v>
      </c>
      <c r="AH4" s="2" t="s">
        <v>839</v>
      </c>
      <c r="AI4" s="4">
        <v>0</v>
      </c>
      <c r="AJ4" s="58" t="s">
        <v>157</v>
      </c>
      <c r="AK4" s="58" t="s">
        <v>157</v>
      </c>
      <c r="AL4" s="61" t="s">
        <v>157</v>
      </c>
      <c r="AM4" s="61" t="s">
        <v>157</v>
      </c>
      <c r="AN4" s="58" t="s">
        <v>157</v>
      </c>
      <c r="AO4" s="60">
        <v>44149</v>
      </c>
      <c r="AP4" s="58" t="s">
        <v>157</v>
      </c>
      <c r="AQ4" s="58" t="s">
        <v>157</v>
      </c>
      <c r="AR4" s="58" t="s">
        <v>157</v>
      </c>
      <c r="AS4" s="58" t="s">
        <v>159</v>
      </c>
      <c r="AT4" s="58" t="s">
        <v>157</v>
      </c>
      <c r="AU4" s="58" t="s">
        <v>157</v>
      </c>
      <c r="AV4" s="58" t="s">
        <v>157</v>
      </c>
      <c r="AW4" s="61" t="s">
        <v>157</v>
      </c>
      <c r="AX4" s="61" t="s">
        <v>157</v>
      </c>
      <c r="AY4" s="58" t="s">
        <v>157</v>
      </c>
      <c r="AZ4" s="62">
        <v>44636</v>
      </c>
    </row>
    <row r="5" spans="1:52" x14ac:dyDescent="0.2">
      <c r="A5" s="58">
        <v>890399047</v>
      </c>
      <c r="B5" s="58" t="s">
        <v>83</v>
      </c>
      <c r="C5" s="58" t="s">
        <v>84</v>
      </c>
      <c r="D5" s="58">
        <v>6256</v>
      </c>
      <c r="E5" s="58" t="s">
        <v>433</v>
      </c>
      <c r="F5" s="58" t="s">
        <v>434</v>
      </c>
      <c r="G5" s="58" t="s">
        <v>157</v>
      </c>
      <c r="H5" s="58" t="s">
        <v>157</v>
      </c>
      <c r="I5" s="58" t="s">
        <v>157</v>
      </c>
      <c r="J5" s="60">
        <v>44152</v>
      </c>
      <c r="K5" s="64">
        <v>138300</v>
      </c>
      <c r="L5" s="61">
        <v>138300</v>
      </c>
      <c r="M5" s="58" t="s">
        <v>161</v>
      </c>
      <c r="N5" s="58" t="s">
        <v>68</v>
      </c>
      <c r="O5" s="65">
        <v>0</v>
      </c>
      <c r="P5" s="2" t="s">
        <v>839</v>
      </c>
      <c r="Q5" s="2" t="s">
        <v>839</v>
      </c>
      <c r="R5" s="2">
        <v>0</v>
      </c>
      <c r="S5" s="2" t="s">
        <v>839</v>
      </c>
      <c r="T5" s="58" t="s">
        <v>162</v>
      </c>
      <c r="U5" s="61" t="s">
        <v>157</v>
      </c>
      <c r="V5" s="61" t="s">
        <v>157</v>
      </c>
      <c r="W5" s="61" t="s">
        <v>157</v>
      </c>
      <c r="X5" s="61" t="s">
        <v>157</v>
      </c>
      <c r="Y5" s="61" t="s">
        <v>157</v>
      </c>
      <c r="Z5" s="61" t="s">
        <v>157</v>
      </c>
      <c r="AA5" s="61" t="s">
        <v>157</v>
      </c>
      <c r="AB5" s="58" t="s">
        <v>157</v>
      </c>
      <c r="AC5" s="58" t="s">
        <v>157</v>
      </c>
      <c r="AD5" s="61" t="s">
        <v>157</v>
      </c>
      <c r="AE5" s="58" t="s">
        <v>157</v>
      </c>
      <c r="AF5" s="2">
        <v>0</v>
      </c>
      <c r="AG5" s="2" t="s">
        <v>839</v>
      </c>
      <c r="AH5" s="2" t="s">
        <v>839</v>
      </c>
      <c r="AI5" s="4">
        <v>0</v>
      </c>
      <c r="AJ5" s="58" t="s">
        <v>157</v>
      </c>
      <c r="AK5" s="58" t="s">
        <v>157</v>
      </c>
      <c r="AL5" s="61" t="s">
        <v>157</v>
      </c>
      <c r="AM5" s="61" t="s">
        <v>157</v>
      </c>
      <c r="AN5" s="58" t="s">
        <v>157</v>
      </c>
      <c r="AO5" s="60">
        <v>44152</v>
      </c>
      <c r="AP5" s="58" t="s">
        <v>157</v>
      </c>
      <c r="AQ5" s="58" t="s">
        <v>157</v>
      </c>
      <c r="AR5" s="58" t="s">
        <v>157</v>
      </c>
      <c r="AS5" s="58" t="s">
        <v>159</v>
      </c>
      <c r="AT5" s="58" t="s">
        <v>157</v>
      </c>
      <c r="AU5" s="58" t="s">
        <v>157</v>
      </c>
      <c r="AV5" s="58" t="s">
        <v>157</v>
      </c>
      <c r="AW5" s="61" t="s">
        <v>157</v>
      </c>
      <c r="AX5" s="61" t="s">
        <v>157</v>
      </c>
      <c r="AY5" s="58" t="s">
        <v>157</v>
      </c>
      <c r="AZ5" s="62">
        <v>44636</v>
      </c>
    </row>
    <row r="6" spans="1:52" x14ac:dyDescent="0.2">
      <c r="A6" s="58">
        <v>890399047</v>
      </c>
      <c r="B6" s="58" t="s">
        <v>83</v>
      </c>
      <c r="C6" s="58" t="s">
        <v>84</v>
      </c>
      <c r="D6" s="58">
        <v>7793</v>
      </c>
      <c r="E6" s="58" t="s">
        <v>435</v>
      </c>
      <c r="F6" s="58" t="s">
        <v>436</v>
      </c>
      <c r="G6" s="58" t="s">
        <v>157</v>
      </c>
      <c r="H6" s="58" t="s">
        <v>157</v>
      </c>
      <c r="I6" s="58" t="s">
        <v>157</v>
      </c>
      <c r="J6" s="60">
        <v>44160</v>
      </c>
      <c r="K6" s="64">
        <v>248200</v>
      </c>
      <c r="L6" s="61">
        <v>248200</v>
      </c>
      <c r="M6" s="58" t="s">
        <v>161</v>
      </c>
      <c r="N6" s="58" t="s">
        <v>68</v>
      </c>
      <c r="O6" s="65">
        <v>0</v>
      </c>
      <c r="P6" s="2" t="s">
        <v>839</v>
      </c>
      <c r="Q6" s="2" t="s">
        <v>839</v>
      </c>
      <c r="R6" s="2">
        <v>0</v>
      </c>
      <c r="S6" s="2" t="s">
        <v>839</v>
      </c>
      <c r="T6" s="58" t="s">
        <v>162</v>
      </c>
      <c r="U6" s="61" t="s">
        <v>157</v>
      </c>
      <c r="V6" s="61" t="s">
        <v>157</v>
      </c>
      <c r="W6" s="61" t="s">
        <v>157</v>
      </c>
      <c r="X6" s="61" t="s">
        <v>157</v>
      </c>
      <c r="Y6" s="61" t="s">
        <v>157</v>
      </c>
      <c r="Z6" s="61" t="s">
        <v>157</v>
      </c>
      <c r="AA6" s="61" t="s">
        <v>157</v>
      </c>
      <c r="AB6" s="58" t="s">
        <v>157</v>
      </c>
      <c r="AC6" s="58" t="s">
        <v>157</v>
      </c>
      <c r="AD6" s="61" t="s">
        <v>157</v>
      </c>
      <c r="AE6" s="58" t="s">
        <v>157</v>
      </c>
      <c r="AF6" s="2">
        <v>0</v>
      </c>
      <c r="AG6" s="2" t="s">
        <v>839</v>
      </c>
      <c r="AH6" s="2" t="s">
        <v>839</v>
      </c>
      <c r="AI6" s="4">
        <v>0</v>
      </c>
      <c r="AJ6" s="58" t="s">
        <v>157</v>
      </c>
      <c r="AK6" s="58" t="s">
        <v>157</v>
      </c>
      <c r="AL6" s="61" t="s">
        <v>157</v>
      </c>
      <c r="AM6" s="61" t="s">
        <v>157</v>
      </c>
      <c r="AN6" s="58" t="s">
        <v>157</v>
      </c>
      <c r="AO6" s="60">
        <v>44160</v>
      </c>
      <c r="AP6" s="58" t="s">
        <v>157</v>
      </c>
      <c r="AQ6" s="58" t="s">
        <v>157</v>
      </c>
      <c r="AR6" s="58" t="s">
        <v>157</v>
      </c>
      <c r="AS6" s="58" t="s">
        <v>159</v>
      </c>
      <c r="AT6" s="58" t="s">
        <v>157</v>
      </c>
      <c r="AU6" s="58" t="s">
        <v>157</v>
      </c>
      <c r="AV6" s="58" t="s">
        <v>157</v>
      </c>
      <c r="AW6" s="61" t="s">
        <v>157</v>
      </c>
      <c r="AX6" s="61" t="s">
        <v>157</v>
      </c>
      <c r="AY6" s="58" t="s">
        <v>157</v>
      </c>
      <c r="AZ6" s="62">
        <v>44636</v>
      </c>
    </row>
    <row r="7" spans="1:52" x14ac:dyDescent="0.2">
      <c r="A7" s="58">
        <v>890399047</v>
      </c>
      <c r="B7" s="58" t="s">
        <v>83</v>
      </c>
      <c r="C7" s="58" t="s">
        <v>84</v>
      </c>
      <c r="D7" s="58">
        <v>8228</v>
      </c>
      <c r="E7" s="58" t="s">
        <v>437</v>
      </c>
      <c r="F7" s="58" t="s">
        <v>438</v>
      </c>
      <c r="G7" s="58" t="s">
        <v>157</v>
      </c>
      <c r="H7" s="58" t="s">
        <v>157</v>
      </c>
      <c r="I7" s="58" t="s">
        <v>157</v>
      </c>
      <c r="J7" s="60">
        <v>44163</v>
      </c>
      <c r="K7" s="64">
        <v>54400</v>
      </c>
      <c r="L7" s="61">
        <v>54400</v>
      </c>
      <c r="M7" s="58" t="s">
        <v>161</v>
      </c>
      <c r="N7" s="58" t="s">
        <v>68</v>
      </c>
      <c r="O7" s="65">
        <v>0</v>
      </c>
      <c r="P7" s="2" t="s">
        <v>839</v>
      </c>
      <c r="Q7" s="2" t="s">
        <v>839</v>
      </c>
      <c r="R7" s="2">
        <v>0</v>
      </c>
      <c r="S7" s="2" t="s">
        <v>839</v>
      </c>
      <c r="T7" s="58" t="s">
        <v>162</v>
      </c>
      <c r="U7" s="61" t="s">
        <v>157</v>
      </c>
      <c r="V7" s="61" t="s">
        <v>157</v>
      </c>
      <c r="W7" s="61" t="s">
        <v>157</v>
      </c>
      <c r="X7" s="61" t="s">
        <v>157</v>
      </c>
      <c r="Y7" s="61" t="s">
        <v>157</v>
      </c>
      <c r="Z7" s="61" t="s">
        <v>157</v>
      </c>
      <c r="AA7" s="61" t="s">
        <v>157</v>
      </c>
      <c r="AB7" s="58" t="s">
        <v>157</v>
      </c>
      <c r="AC7" s="58" t="s">
        <v>157</v>
      </c>
      <c r="AD7" s="61" t="s">
        <v>157</v>
      </c>
      <c r="AE7" s="58" t="s">
        <v>157</v>
      </c>
      <c r="AF7" s="2">
        <v>0</v>
      </c>
      <c r="AG7" s="2" t="s">
        <v>839</v>
      </c>
      <c r="AH7" s="2" t="s">
        <v>839</v>
      </c>
      <c r="AI7" s="4">
        <v>0</v>
      </c>
      <c r="AJ7" s="58" t="s">
        <v>157</v>
      </c>
      <c r="AK7" s="58" t="s">
        <v>157</v>
      </c>
      <c r="AL7" s="61" t="s">
        <v>157</v>
      </c>
      <c r="AM7" s="61" t="s">
        <v>157</v>
      </c>
      <c r="AN7" s="58" t="s">
        <v>157</v>
      </c>
      <c r="AO7" s="60">
        <v>44163</v>
      </c>
      <c r="AP7" s="58" t="s">
        <v>157</v>
      </c>
      <c r="AQ7" s="58" t="s">
        <v>157</v>
      </c>
      <c r="AR7" s="58" t="s">
        <v>157</v>
      </c>
      <c r="AS7" s="58" t="s">
        <v>159</v>
      </c>
      <c r="AT7" s="58" t="s">
        <v>157</v>
      </c>
      <c r="AU7" s="58" t="s">
        <v>157</v>
      </c>
      <c r="AV7" s="58" t="s">
        <v>157</v>
      </c>
      <c r="AW7" s="61" t="s">
        <v>157</v>
      </c>
      <c r="AX7" s="61" t="s">
        <v>157</v>
      </c>
      <c r="AY7" s="58" t="s">
        <v>157</v>
      </c>
      <c r="AZ7" s="62">
        <v>44636</v>
      </c>
    </row>
    <row r="8" spans="1:52" x14ac:dyDescent="0.2">
      <c r="A8" s="58">
        <v>890399047</v>
      </c>
      <c r="B8" s="58" t="s">
        <v>83</v>
      </c>
      <c r="C8" s="58" t="s">
        <v>81</v>
      </c>
      <c r="D8" s="58">
        <v>22048</v>
      </c>
      <c r="E8" s="58" t="s">
        <v>439</v>
      </c>
      <c r="F8" s="58" t="s">
        <v>440</v>
      </c>
      <c r="G8" s="58" t="s">
        <v>157</v>
      </c>
      <c r="H8" s="58" t="s">
        <v>157</v>
      </c>
      <c r="I8" s="58" t="s">
        <v>157</v>
      </c>
      <c r="J8" s="60">
        <v>42460</v>
      </c>
      <c r="K8" s="64">
        <v>6107800</v>
      </c>
      <c r="L8" s="61">
        <v>6107800</v>
      </c>
      <c r="M8" s="58" t="s">
        <v>161</v>
      </c>
      <c r="N8" s="58" t="s">
        <v>68</v>
      </c>
      <c r="O8" s="65">
        <v>0</v>
      </c>
      <c r="P8" s="2" t="s">
        <v>839</v>
      </c>
      <c r="Q8" s="2" t="s">
        <v>839</v>
      </c>
      <c r="R8" s="2">
        <v>0</v>
      </c>
      <c r="S8" s="2" t="s">
        <v>839</v>
      </c>
      <c r="T8" s="58" t="s">
        <v>162</v>
      </c>
      <c r="U8" s="61" t="s">
        <v>157</v>
      </c>
      <c r="V8" s="61" t="s">
        <v>157</v>
      </c>
      <c r="W8" s="61" t="s">
        <v>157</v>
      </c>
      <c r="X8" s="61" t="s">
        <v>157</v>
      </c>
      <c r="Y8" s="61" t="s">
        <v>157</v>
      </c>
      <c r="Z8" s="61" t="s">
        <v>157</v>
      </c>
      <c r="AA8" s="61" t="s">
        <v>157</v>
      </c>
      <c r="AB8" s="58" t="s">
        <v>157</v>
      </c>
      <c r="AC8" s="58" t="s">
        <v>157</v>
      </c>
      <c r="AD8" s="61" t="s">
        <v>157</v>
      </c>
      <c r="AE8" s="58" t="s">
        <v>157</v>
      </c>
      <c r="AF8" s="2">
        <v>0</v>
      </c>
      <c r="AG8" s="2" t="s">
        <v>839</v>
      </c>
      <c r="AH8" s="2" t="s">
        <v>839</v>
      </c>
      <c r="AI8" s="4">
        <v>0</v>
      </c>
      <c r="AJ8" s="58" t="s">
        <v>157</v>
      </c>
      <c r="AK8" s="58" t="s">
        <v>157</v>
      </c>
      <c r="AL8" s="61" t="s">
        <v>157</v>
      </c>
      <c r="AM8" s="61" t="s">
        <v>157</v>
      </c>
      <c r="AN8" s="58" t="s">
        <v>157</v>
      </c>
      <c r="AO8" s="60">
        <v>42460</v>
      </c>
      <c r="AP8" s="58" t="s">
        <v>157</v>
      </c>
      <c r="AQ8" s="58" t="s">
        <v>157</v>
      </c>
      <c r="AR8" s="58" t="s">
        <v>157</v>
      </c>
      <c r="AS8" s="58" t="s">
        <v>159</v>
      </c>
      <c r="AT8" s="58" t="s">
        <v>157</v>
      </c>
      <c r="AU8" s="58" t="s">
        <v>157</v>
      </c>
      <c r="AV8" s="58" t="s">
        <v>157</v>
      </c>
      <c r="AW8" s="61" t="s">
        <v>157</v>
      </c>
      <c r="AX8" s="61" t="s">
        <v>157</v>
      </c>
      <c r="AY8" s="58" t="s">
        <v>157</v>
      </c>
      <c r="AZ8" s="62">
        <v>44636</v>
      </c>
    </row>
    <row r="9" spans="1:52" x14ac:dyDescent="0.2">
      <c r="A9" s="58">
        <v>890399047</v>
      </c>
      <c r="B9" s="58" t="s">
        <v>83</v>
      </c>
      <c r="C9" s="58" t="s">
        <v>81</v>
      </c>
      <c r="D9" s="58">
        <v>22096</v>
      </c>
      <c r="E9" s="58" t="s">
        <v>441</v>
      </c>
      <c r="F9" s="58" t="s">
        <v>442</v>
      </c>
      <c r="G9" s="58" t="s">
        <v>157</v>
      </c>
      <c r="H9" s="58" t="s">
        <v>157</v>
      </c>
      <c r="I9" s="58" t="s">
        <v>157</v>
      </c>
      <c r="J9" s="60">
        <v>42490</v>
      </c>
      <c r="K9" s="64">
        <v>598200</v>
      </c>
      <c r="L9" s="61">
        <v>598200</v>
      </c>
      <c r="M9" s="58" t="s">
        <v>161</v>
      </c>
      <c r="N9" s="58" t="s">
        <v>68</v>
      </c>
      <c r="O9" s="65">
        <v>0</v>
      </c>
      <c r="P9" s="2" t="s">
        <v>839</v>
      </c>
      <c r="Q9" s="2" t="s">
        <v>839</v>
      </c>
      <c r="R9" s="2">
        <v>0</v>
      </c>
      <c r="S9" s="2" t="s">
        <v>839</v>
      </c>
      <c r="T9" s="58" t="s">
        <v>162</v>
      </c>
      <c r="U9" s="61" t="s">
        <v>157</v>
      </c>
      <c r="V9" s="61" t="s">
        <v>157</v>
      </c>
      <c r="W9" s="61" t="s">
        <v>157</v>
      </c>
      <c r="X9" s="61" t="s">
        <v>157</v>
      </c>
      <c r="Y9" s="61" t="s">
        <v>157</v>
      </c>
      <c r="Z9" s="61" t="s">
        <v>157</v>
      </c>
      <c r="AA9" s="61" t="s">
        <v>157</v>
      </c>
      <c r="AB9" s="58" t="s">
        <v>157</v>
      </c>
      <c r="AC9" s="58" t="s">
        <v>157</v>
      </c>
      <c r="AD9" s="61" t="s">
        <v>157</v>
      </c>
      <c r="AE9" s="58" t="s">
        <v>157</v>
      </c>
      <c r="AF9" s="2">
        <v>0</v>
      </c>
      <c r="AG9" s="2" t="s">
        <v>839</v>
      </c>
      <c r="AH9" s="2" t="s">
        <v>839</v>
      </c>
      <c r="AI9" s="4">
        <v>0</v>
      </c>
      <c r="AJ9" s="58" t="s">
        <v>157</v>
      </c>
      <c r="AK9" s="58" t="s">
        <v>157</v>
      </c>
      <c r="AL9" s="61" t="s">
        <v>157</v>
      </c>
      <c r="AM9" s="61" t="s">
        <v>157</v>
      </c>
      <c r="AN9" s="58" t="s">
        <v>157</v>
      </c>
      <c r="AO9" s="60">
        <v>42490</v>
      </c>
      <c r="AP9" s="58" t="s">
        <v>157</v>
      </c>
      <c r="AQ9" s="58" t="s">
        <v>157</v>
      </c>
      <c r="AR9" s="58" t="s">
        <v>157</v>
      </c>
      <c r="AS9" s="58" t="s">
        <v>159</v>
      </c>
      <c r="AT9" s="58" t="s">
        <v>157</v>
      </c>
      <c r="AU9" s="58" t="s">
        <v>157</v>
      </c>
      <c r="AV9" s="58" t="s">
        <v>157</v>
      </c>
      <c r="AW9" s="61" t="s">
        <v>157</v>
      </c>
      <c r="AX9" s="61" t="s">
        <v>157</v>
      </c>
      <c r="AY9" s="58" t="s">
        <v>157</v>
      </c>
      <c r="AZ9" s="62">
        <v>44636</v>
      </c>
    </row>
    <row r="10" spans="1:52" x14ac:dyDescent="0.2">
      <c r="A10" s="58">
        <v>890399047</v>
      </c>
      <c r="B10" s="58" t="s">
        <v>83</v>
      </c>
      <c r="C10" s="58" t="s">
        <v>81</v>
      </c>
      <c r="D10" s="58">
        <v>22097</v>
      </c>
      <c r="E10" s="58" t="s">
        <v>443</v>
      </c>
      <c r="F10" s="58" t="s">
        <v>444</v>
      </c>
      <c r="G10" s="58" t="s">
        <v>157</v>
      </c>
      <c r="H10" s="58" t="s">
        <v>157</v>
      </c>
      <c r="I10" s="58" t="s">
        <v>157</v>
      </c>
      <c r="J10" s="60">
        <v>42490</v>
      </c>
      <c r="K10" s="64">
        <v>717100</v>
      </c>
      <c r="L10" s="61">
        <v>717100</v>
      </c>
      <c r="M10" s="58" t="s">
        <v>161</v>
      </c>
      <c r="N10" s="58" t="s">
        <v>68</v>
      </c>
      <c r="O10" s="65">
        <v>0</v>
      </c>
      <c r="P10" s="2" t="s">
        <v>839</v>
      </c>
      <c r="Q10" s="2" t="s">
        <v>839</v>
      </c>
      <c r="R10" s="2">
        <v>0</v>
      </c>
      <c r="S10" s="2" t="s">
        <v>839</v>
      </c>
      <c r="T10" s="58" t="s">
        <v>162</v>
      </c>
      <c r="U10" s="61" t="s">
        <v>157</v>
      </c>
      <c r="V10" s="61" t="s">
        <v>157</v>
      </c>
      <c r="W10" s="61" t="s">
        <v>157</v>
      </c>
      <c r="X10" s="61" t="s">
        <v>157</v>
      </c>
      <c r="Y10" s="61" t="s">
        <v>157</v>
      </c>
      <c r="Z10" s="61" t="s">
        <v>157</v>
      </c>
      <c r="AA10" s="61" t="s">
        <v>157</v>
      </c>
      <c r="AB10" s="58" t="s">
        <v>157</v>
      </c>
      <c r="AC10" s="58" t="s">
        <v>157</v>
      </c>
      <c r="AD10" s="61" t="s">
        <v>157</v>
      </c>
      <c r="AE10" s="58" t="s">
        <v>157</v>
      </c>
      <c r="AF10" s="2">
        <v>0</v>
      </c>
      <c r="AG10" s="2" t="s">
        <v>839</v>
      </c>
      <c r="AH10" s="2" t="s">
        <v>839</v>
      </c>
      <c r="AI10" s="4">
        <v>0</v>
      </c>
      <c r="AJ10" s="58" t="s">
        <v>157</v>
      </c>
      <c r="AK10" s="58" t="s">
        <v>157</v>
      </c>
      <c r="AL10" s="61" t="s">
        <v>157</v>
      </c>
      <c r="AM10" s="61" t="s">
        <v>157</v>
      </c>
      <c r="AN10" s="58" t="s">
        <v>157</v>
      </c>
      <c r="AO10" s="60">
        <v>42490</v>
      </c>
      <c r="AP10" s="58" t="s">
        <v>157</v>
      </c>
      <c r="AQ10" s="58" t="s">
        <v>157</v>
      </c>
      <c r="AR10" s="58" t="s">
        <v>157</v>
      </c>
      <c r="AS10" s="58" t="s">
        <v>159</v>
      </c>
      <c r="AT10" s="58" t="s">
        <v>157</v>
      </c>
      <c r="AU10" s="58" t="s">
        <v>157</v>
      </c>
      <c r="AV10" s="58" t="s">
        <v>157</v>
      </c>
      <c r="AW10" s="61" t="s">
        <v>157</v>
      </c>
      <c r="AX10" s="61" t="s">
        <v>157</v>
      </c>
      <c r="AY10" s="58" t="s">
        <v>157</v>
      </c>
      <c r="AZ10" s="62">
        <v>44636</v>
      </c>
    </row>
    <row r="11" spans="1:52" x14ac:dyDescent="0.2">
      <c r="A11" s="58">
        <v>890399047</v>
      </c>
      <c r="B11" s="58" t="s">
        <v>83</v>
      </c>
      <c r="C11" s="58" t="s">
        <v>81</v>
      </c>
      <c r="D11" s="58">
        <v>22143</v>
      </c>
      <c r="E11" s="58" t="s">
        <v>445</v>
      </c>
      <c r="F11" s="58" t="s">
        <v>446</v>
      </c>
      <c r="G11" s="58" t="s">
        <v>157</v>
      </c>
      <c r="H11" s="58" t="s">
        <v>157</v>
      </c>
      <c r="I11" s="58" t="s">
        <v>157</v>
      </c>
      <c r="J11" s="60">
        <v>42521</v>
      </c>
      <c r="K11" s="64">
        <v>487200</v>
      </c>
      <c r="L11" s="61">
        <v>487200</v>
      </c>
      <c r="M11" s="58" t="s">
        <v>161</v>
      </c>
      <c r="N11" s="58" t="s">
        <v>68</v>
      </c>
      <c r="O11" s="65">
        <v>0</v>
      </c>
      <c r="P11" s="2" t="s">
        <v>839</v>
      </c>
      <c r="Q11" s="2" t="s">
        <v>839</v>
      </c>
      <c r="R11" s="2">
        <v>0</v>
      </c>
      <c r="S11" s="2" t="s">
        <v>839</v>
      </c>
      <c r="T11" s="58" t="s">
        <v>162</v>
      </c>
      <c r="U11" s="61" t="s">
        <v>157</v>
      </c>
      <c r="V11" s="61" t="s">
        <v>157</v>
      </c>
      <c r="W11" s="61" t="s">
        <v>157</v>
      </c>
      <c r="X11" s="61" t="s">
        <v>157</v>
      </c>
      <c r="Y11" s="61" t="s">
        <v>157</v>
      </c>
      <c r="Z11" s="61" t="s">
        <v>157</v>
      </c>
      <c r="AA11" s="61" t="s">
        <v>157</v>
      </c>
      <c r="AB11" s="58" t="s">
        <v>157</v>
      </c>
      <c r="AC11" s="58" t="s">
        <v>157</v>
      </c>
      <c r="AD11" s="61" t="s">
        <v>157</v>
      </c>
      <c r="AE11" s="58" t="s">
        <v>157</v>
      </c>
      <c r="AF11" s="2">
        <v>0</v>
      </c>
      <c r="AG11" s="2" t="s">
        <v>839</v>
      </c>
      <c r="AH11" s="2" t="s">
        <v>839</v>
      </c>
      <c r="AI11" s="4">
        <v>0</v>
      </c>
      <c r="AJ11" s="58" t="s">
        <v>157</v>
      </c>
      <c r="AK11" s="58" t="s">
        <v>157</v>
      </c>
      <c r="AL11" s="61" t="s">
        <v>157</v>
      </c>
      <c r="AM11" s="61" t="s">
        <v>157</v>
      </c>
      <c r="AN11" s="58" t="s">
        <v>157</v>
      </c>
      <c r="AO11" s="60">
        <v>42521</v>
      </c>
      <c r="AP11" s="58" t="s">
        <v>157</v>
      </c>
      <c r="AQ11" s="58" t="s">
        <v>157</v>
      </c>
      <c r="AR11" s="58" t="s">
        <v>157</v>
      </c>
      <c r="AS11" s="58" t="s">
        <v>159</v>
      </c>
      <c r="AT11" s="58" t="s">
        <v>157</v>
      </c>
      <c r="AU11" s="58" t="s">
        <v>157</v>
      </c>
      <c r="AV11" s="58" t="s">
        <v>157</v>
      </c>
      <c r="AW11" s="61" t="s">
        <v>157</v>
      </c>
      <c r="AX11" s="61" t="s">
        <v>157</v>
      </c>
      <c r="AY11" s="58" t="s">
        <v>157</v>
      </c>
      <c r="AZ11" s="62">
        <v>44636</v>
      </c>
    </row>
    <row r="12" spans="1:52" x14ac:dyDescent="0.2">
      <c r="A12" s="58">
        <v>890399047</v>
      </c>
      <c r="B12" s="58" t="s">
        <v>83</v>
      </c>
      <c r="C12" s="58" t="s">
        <v>81</v>
      </c>
      <c r="D12" s="58">
        <v>22144</v>
      </c>
      <c r="E12" s="58" t="s">
        <v>447</v>
      </c>
      <c r="F12" s="58" t="s">
        <v>448</v>
      </c>
      <c r="G12" s="58" t="s">
        <v>157</v>
      </c>
      <c r="H12" s="58" t="s">
        <v>157</v>
      </c>
      <c r="I12" s="58" t="s">
        <v>157</v>
      </c>
      <c r="J12" s="60">
        <v>42521</v>
      </c>
      <c r="K12" s="64">
        <v>1903400</v>
      </c>
      <c r="L12" s="61">
        <v>1903400</v>
      </c>
      <c r="M12" s="58" t="s">
        <v>161</v>
      </c>
      <c r="N12" s="58" t="s">
        <v>68</v>
      </c>
      <c r="O12" s="65">
        <v>0</v>
      </c>
      <c r="P12" s="2" t="s">
        <v>839</v>
      </c>
      <c r="Q12" s="2" t="s">
        <v>839</v>
      </c>
      <c r="R12" s="2">
        <v>0</v>
      </c>
      <c r="S12" s="2" t="s">
        <v>839</v>
      </c>
      <c r="T12" s="58" t="s">
        <v>162</v>
      </c>
      <c r="U12" s="61" t="s">
        <v>157</v>
      </c>
      <c r="V12" s="61" t="s">
        <v>157</v>
      </c>
      <c r="W12" s="61" t="s">
        <v>157</v>
      </c>
      <c r="X12" s="61" t="s">
        <v>157</v>
      </c>
      <c r="Y12" s="61" t="s">
        <v>157</v>
      </c>
      <c r="Z12" s="61" t="s">
        <v>157</v>
      </c>
      <c r="AA12" s="61" t="s">
        <v>157</v>
      </c>
      <c r="AB12" s="58" t="s">
        <v>157</v>
      </c>
      <c r="AC12" s="58" t="s">
        <v>157</v>
      </c>
      <c r="AD12" s="61" t="s">
        <v>157</v>
      </c>
      <c r="AE12" s="58" t="s">
        <v>157</v>
      </c>
      <c r="AF12" s="2">
        <v>0</v>
      </c>
      <c r="AG12" s="2" t="s">
        <v>839</v>
      </c>
      <c r="AH12" s="2" t="s">
        <v>839</v>
      </c>
      <c r="AI12" s="4">
        <v>0</v>
      </c>
      <c r="AJ12" s="58" t="s">
        <v>157</v>
      </c>
      <c r="AK12" s="58" t="s">
        <v>157</v>
      </c>
      <c r="AL12" s="61" t="s">
        <v>157</v>
      </c>
      <c r="AM12" s="61" t="s">
        <v>157</v>
      </c>
      <c r="AN12" s="58" t="s">
        <v>157</v>
      </c>
      <c r="AO12" s="60">
        <v>42521</v>
      </c>
      <c r="AP12" s="58" t="s">
        <v>157</v>
      </c>
      <c r="AQ12" s="58" t="s">
        <v>157</v>
      </c>
      <c r="AR12" s="58" t="s">
        <v>157</v>
      </c>
      <c r="AS12" s="58" t="s">
        <v>159</v>
      </c>
      <c r="AT12" s="58" t="s">
        <v>157</v>
      </c>
      <c r="AU12" s="58" t="s">
        <v>157</v>
      </c>
      <c r="AV12" s="58" t="s">
        <v>157</v>
      </c>
      <c r="AW12" s="61" t="s">
        <v>157</v>
      </c>
      <c r="AX12" s="61" t="s">
        <v>157</v>
      </c>
      <c r="AY12" s="58" t="s">
        <v>157</v>
      </c>
      <c r="AZ12" s="62">
        <v>44636</v>
      </c>
    </row>
    <row r="13" spans="1:52" x14ac:dyDescent="0.2">
      <c r="A13" s="58">
        <v>890399047</v>
      </c>
      <c r="B13" s="58" t="s">
        <v>83</v>
      </c>
      <c r="C13" s="58" t="s">
        <v>81</v>
      </c>
      <c r="D13" s="58">
        <v>22234</v>
      </c>
      <c r="E13" s="58" t="s">
        <v>449</v>
      </c>
      <c r="F13" s="58" t="s">
        <v>450</v>
      </c>
      <c r="G13" s="58" t="s">
        <v>157</v>
      </c>
      <c r="H13" s="58" t="s">
        <v>157</v>
      </c>
      <c r="I13" s="58" t="s">
        <v>157</v>
      </c>
      <c r="J13" s="60">
        <v>42551</v>
      </c>
      <c r="K13" s="64">
        <v>2202600</v>
      </c>
      <c r="L13" s="61">
        <v>2202600</v>
      </c>
      <c r="M13" s="58" t="s">
        <v>161</v>
      </c>
      <c r="N13" s="58" t="s">
        <v>68</v>
      </c>
      <c r="O13" s="65">
        <v>0</v>
      </c>
      <c r="P13" s="2" t="s">
        <v>839</v>
      </c>
      <c r="Q13" s="2" t="s">
        <v>839</v>
      </c>
      <c r="R13" s="2">
        <v>0</v>
      </c>
      <c r="S13" s="2" t="s">
        <v>839</v>
      </c>
      <c r="T13" s="58" t="s">
        <v>162</v>
      </c>
      <c r="U13" s="61" t="s">
        <v>157</v>
      </c>
      <c r="V13" s="61" t="s">
        <v>157</v>
      </c>
      <c r="W13" s="61" t="s">
        <v>157</v>
      </c>
      <c r="X13" s="61" t="s">
        <v>157</v>
      </c>
      <c r="Y13" s="61" t="s">
        <v>157</v>
      </c>
      <c r="Z13" s="61" t="s">
        <v>157</v>
      </c>
      <c r="AA13" s="61" t="s">
        <v>157</v>
      </c>
      <c r="AB13" s="58" t="s">
        <v>157</v>
      </c>
      <c r="AC13" s="58" t="s">
        <v>157</v>
      </c>
      <c r="AD13" s="61" t="s">
        <v>157</v>
      </c>
      <c r="AE13" s="58" t="s">
        <v>157</v>
      </c>
      <c r="AF13" s="2">
        <v>0</v>
      </c>
      <c r="AG13" s="2" t="s">
        <v>839</v>
      </c>
      <c r="AH13" s="2" t="s">
        <v>839</v>
      </c>
      <c r="AI13" s="4">
        <v>0</v>
      </c>
      <c r="AJ13" s="58" t="s">
        <v>157</v>
      </c>
      <c r="AK13" s="58" t="s">
        <v>157</v>
      </c>
      <c r="AL13" s="61" t="s">
        <v>157</v>
      </c>
      <c r="AM13" s="61" t="s">
        <v>157</v>
      </c>
      <c r="AN13" s="58" t="s">
        <v>157</v>
      </c>
      <c r="AO13" s="60">
        <v>42551</v>
      </c>
      <c r="AP13" s="58" t="s">
        <v>157</v>
      </c>
      <c r="AQ13" s="58" t="s">
        <v>157</v>
      </c>
      <c r="AR13" s="58" t="s">
        <v>157</v>
      </c>
      <c r="AS13" s="58" t="s">
        <v>159</v>
      </c>
      <c r="AT13" s="58" t="s">
        <v>157</v>
      </c>
      <c r="AU13" s="58" t="s">
        <v>157</v>
      </c>
      <c r="AV13" s="58" t="s">
        <v>157</v>
      </c>
      <c r="AW13" s="61" t="s">
        <v>157</v>
      </c>
      <c r="AX13" s="61" t="s">
        <v>157</v>
      </c>
      <c r="AY13" s="58" t="s">
        <v>157</v>
      </c>
      <c r="AZ13" s="62">
        <v>44636</v>
      </c>
    </row>
    <row r="14" spans="1:52" x14ac:dyDescent="0.2">
      <c r="A14" s="58">
        <v>890399047</v>
      </c>
      <c r="B14" s="58" t="s">
        <v>83</v>
      </c>
      <c r="C14" s="58" t="s">
        <v>81</v>
      </c>
      <c r="D14" s="58">
        <v>22301</v>
      </c>
      <c r="E14" s="58" t="s">
        <v>451</v>
      </c>
      <c r="F14" s="58" t="s">
        <v>452</v>
      </c>
      <c r="G14" s="58" t="s">
        <v>157</v>
      </c>
      <c r="H14" s="58" t="s">
        <v>157</v>
      </c>
      <c r="I14" s="58" t="s">
        <v>157</v>
      </c>
      <c r="J14" s="60">
        <v>42551</v>
      </c>
      <c r="K14" s="64">
        <v>305500</v>
      </c>
      <c r="L14" s="61">
        <v>305500</v>
      </c>
      <c r="M14" s="58" t="s">
        <v>161</v>
      </c>
      <c r="N14" s="58" t="s">
        <v>68</v>
      </c>
      <c r="O14" s="65">
        <v>0</v>
      </c>
      <c r="P14" s="2" t="s">
        <v>839</v>
      </c>
      <c r="Q14" s="2" t="s">
        <v>839</v>
      </c>
      <c r="R14" s="2">
        <v>0</v>
      </c>
      <c r="S14" s="2" t="s">
        <v>839</v>
      </c>
      <c r="T14" s="58" t="s">
        <v>162</v>
      </c>
      <c r="U14" s="61" t="s">
        <v>157</v>
      </c>
      <c r="V14" s="61" t="s">
        <v>157</v>
      </c>
      <c r="W14" s="61" t="s">
        <v>157</v>
      </c>
      <c r="X14" s="61" t="s">
        <v>157</v>
      </c>
      <c r="Y14" s="61" t="s">
        <v>157</v>
      </c>
      <c r="Z14" s="61" t="s">
        <v>157</v>
      </c>
      <c r="AA14" s="61" t="s">
        <v>157</v>
      </c>
      <c r="AB14" s="58" t="s">
        <v>157</v>
      </c>
      <c r="AC14" s="58" t="s">
        <v>157</v>
      </c>
      <c r="AD14" s="61" t="s">
        <v>157</v>
      </c>
      <c r="AE14" s="58" t="s">
        <v>157</v>
      </c>
      <c r="AF14" s="2">
        <v>0</v>
      </c>
      <c r="AG14" s="2" t="s">
        <v>839</v>
      </c>
      <c r="AH14" s="2" t="s">
        <v>839</v>
      </c>
      <c r="AI14" s="4">
        <v>0</v>
      </c>
      <c r="AJ14" s="58" t="s">
        <v>157</v>
      </c>
      <c r="AK14" s="58" t="s">
        <v>157</v>
      </c>
      <c r="AL14" s="61" t="s">
        <v>157</v>
      </c>
      <c r="AM14" s="61" t="s">
        <v>157</v>
      </c>
      <c r="AN14" s="58" t="s">
        <v>157</v>
      </c>
      <c r="AO14" s="60">
        <v>42551</v>
      </c>
      <c r="AP14" s="58" t="s">
        <v>157</v>
      </c>
      <c r="AQ14" s="58" t="s">
        <v>157</v>
      </c>
      <c r="AR14" s="58" t="s">
        <v>157</v>
      </c>
      <c r="AS14" s="58" t="s">
        <v>159</v>
      </c>
      <c r="AT14" s="58" t="s">
        <v>157</v>
      </c>
      <c r="AU14" s="58" t="s">
        <v>157</v>
      </c>
      <c r="AV14" s="58" t="s">
        <v>157</v>
      </c>
      <c r="AW14" s="61" t="s">
        <v>157</v>
      </c>
      <c r="AX14" s="61" t="s">
        <v>157</v>
      </c>
      <c r="AY14" s="58" t="s">
        <v>157</v>
      </c>
      <c r="AZ14" s="62">
        <v>44636</v>
      </c>
    </row>
    <row r="15" spans="1:52" x14ac:dyDescent="0.2">
      <c r="A15" s="58">
        <v>890399047</v>
      </c>
      <c r="B15" s="58" t="s">
        <v>83</v>
      </c>
      <c r="C15" s="58" t="s">
        <v>81</v>
      </c>
      <c r="D15" s="58">
        <v>22321</v>
      </c>
      <c r="E15" s="58" t="s">
        <v>453</v>
      </c>
      <c r="F15" s="58" t="s">
        <v>454</v>
      </c>
      <c r="G15" s="58" t="s">
        <v>157</v>
      </c>
      <c r="H15" s="58" t="s">
        <v>157</v>
      </c>
      <c r="I15" s="58" t="s">
        <v>157</v>
      </c>
      <c r="J15" s="60">
        <v>42582</v>
      </c>
      <c r="K15" s="64">
        <v>1111300</v>
      </c>
      <c r="L15" s="61">
        <v>1111300</v>
      </c>
      <c r="M15" s="58" t="s">
        <v>161</v>
      </c>
      <c r="N15" s="58" t="s">
        <v>68</v>
      </c>
      <c r="O15" s="65">
        <v>0</v>
      </c>
      <c r="P15" s="2" t="s">
        <v>839</v>
      </c>
      <c r="Q15" s="2" t="s">
        <v>839</v>
      </c>
      <c r="R15" s="2">
        <v>0</v>
      </c>
      <c r="S15" s="2" t="s">
        <v>839</v>
      </c>
      <c r="T15" s="58" t="s">
        <v>162</v>
      </c>
      <c r="U15" s="61" t="s">
        <v>157</v>
      </c>
      <c r="V15" s="61" t="s">
        <v>157</v>
      </c>
      <c r="W15" s="61" t="s">
        <v>157</v>
      </c>
      <c r="X15" s="61" t="s">
        <v>157</v>
      </c>
      <c r="Y15" s="61" t="s">
        <v>157</v>
      </c>
      <c r="Z15" s="61" t="s">
        <v>157</v>
      </c>
      <c r="AA15" s="61" t="s">
        <v>157</v>
      </c>
      <c r="AB15" s="58" t="s">
        <v>157</v>
      </c>
      <c r="AC15" s="58" t="s">
        <v>157</v>
      </c>
      <c r="AD15" s="61" t="s">
        <v>157</v>
      </c>
      <c r="AE15" s="58" t="s">
        <v>157</v>
      </c>
      <c r="AF15" s="2">
        <v>0</v>
      </c>
      <c r="AG15" s="2" t="s">
        <v>839</v>
      </c>
      <c r="AH15" s="2" t="s">
        <v>839</v>
      </c>
      <c r="AI15" s="4">
        <v>0</v>
      </c>
      <c r="AJ15" s="58" t="s">
        <v>157</v>
      </c>
      <c r="AK15" s="58" t="s">
        <v>157</v>
      </c>
      <c r="AL15" s="61" t="s">
        <v>157</v>
      </c>
      <c r="AM15" s="61" t="s">
        <v>157</v>
      </c>
      <c r="AN15" s="58" t="s">
        <v>157</v>
      </c>
      <c r="AO15" s="60">
        <v>42582</v>
      </c>
      <c r="AP15" s="58" t="s">
        <v>157</v>
      </c>
      <c r="AQ15" s="58" t="s">
        <v>157</v>
      </c>
      <c r="AR15" s="58" t="s">
        <v>157</v>
      </c>
      <c r="AS15" s="58" t="s">
        <v>159</v>
      </c>
      <c r="AT15" s="58" t="s">
        <v>157</v>
      </c>
      <c r="AU15" s="58" t="s">
        <v>157</v>
      </c>
      <c r="AV15" s="58" t="s">
        <v>157</v>
      </c>
      <c r="AW15" s="61" t="s">
        <v>157</v>
      </c>
      <c r="AX15" s="61" t="s">
        <v>157</v>
      </c>
      <c r="AY15" s="58" t="s">
        <v>157</v>
      </c>
      <c r="AZ15" s="62">
        <v>44636</v>
      </c>
    </row>
    <row r="16" spans="1:52" x14ac:dyDescent="0.2">
      <c r="A16" s="58">
        <v>890399047</v>
      </c>
      <c r="B16" s="58" t="s">
        <v>83</v>
      </c>
      <c r="C16" s="58" t="s">
        <v>81</v>
      </c>
      <c r="D16" s="58">
        <v>22430</v>
      </c>
      <c r="E16" s="58" t="s">
        <v>455</v>
      </c>
      <c r="F16" s="58" t="s">
        <v>456</v>
      </c>
      <c r="G16" s="58" t="s">
        <v>157</v>
      </c>
      <c r="H16" s="58" t="s">
        <v>157</v>
      </c>
      <c r="I16" s="58" t="s">
        <v>157</v>
      </c>
      <c r="J16" s="60">
        <v>42613</v>
      </c>
      <c r="K16" s="64">
        <v>46400</v>
      </c>
      <c r="L16" s="61">
        <v>46400</v>
      </c>
      <c r="M16" s="58" t="s">
        <v>161</v>
      </c>
      <c r="N16" s="58" t="s">
        <v>68</v>
      </c>
      <c r="O16" s="65">
        <v>0</v>
      </c>
      <c r="P16" s="2" t="s">
        <v>839</v>
      </c>
      <c r="Q16" s="2" t="s">
        <v>839</v>
      </c>
      <c r="R16" s="2">
        <v>0</v>
      </c>
      <c r="S16" s="2" t="s">
        <v>839</v>
      </c>
      <c r="T16" s="58" t="s">
        <v>162</v>
      </c>
      <c r="U16" s="61" t="s">
        <v>157</v>
      </c>
      <c r="V16" s="61" t="s">
        <v>157</v>
      </c>
      <c r="W16" s="61" t="s">
        <v>157</v>
      </c>
      <c r="X16" s="61" t="s">
        <v>157</v>
      </c>
      <c r="Y16" s="61" t="s">
        <v>157</v>
      </c>
      <c r="Z16" s="61" t="s">
        <v>157</v>
      </c>
      <c r="AA16" s="61" t="s">
        <v>157</v>
      </c>
      <c r="AB16" s="58" t="s">
        <v>157</v>
      </c>
      <c r="AC16" s="58" t="s">
        <v>157</v>
      </c>
      <c r="AD16" s="61" t="s">
        <v>157</v>
      </c>
      <c r="AE16" s="58" t="s">
        <v>157</v>
      </c>
      <c r="AF16" s="2">
        <v>0</v>
      </c>
      <c r="AG16" s="2" t="s">
        <v>839</v>
      </c>
      <c r="AH16" s="2" t="s">
        <v>839</v>
      </c>
      <c r="AI16" s="4">
        <v>0</v>
      </c>
      <c r="AJ16" s="58" t="s">
        <v>157</v>
      </c>
      <c r="AK16" s="58" t="s">
        <v>157</v>
      </c>
      <c r="AL16" s="61" t="s">
        <v>157</v>
      </c>
      <c r="AM16" s="61" t="s">
        <v>157</v>
      </c>
      <c r="AN16" s="58" t="s">
        <v>157</v>
      </c>
      <c r="AO16" s="60">
        <v>42613</v>
      </c>
      <c r="AP16" s="58" t="s">
        <v>157</v>
      </c>
      <c r="AQ16" s="58" t="s">
        <v>157</v>
      </c>
      <c r="AR16" s="58" t="s">
        <v>157</v>
      </c>
      <c r="AS16" s="58" t="s">
        <v>159</v>
      </c>
      <c r="AT16" s="58" t="s">
        <v>157</v>
      </c>
      <c r="AU16" s="58" t="s">
        <v>157</v>
      </c>
      <c r="AV16" s="58" t="s">
        <v>157</v>
      </c>
      <c r="AW16" s="61" t="s">
        <v>157</v>
      </c>
      <c r="AX16" s="61" t="s">
        <v>157</v>
      </c>
      <c r="AY16" s="58" t="s">
        <v>157</v>
      </c>
      <c r="AZ16" s="62">
        <v>44636</v>
      </c>
    </row>
    <row r="17" spans="1:52" x14ac:dyDescent="0.2">
      <c r="A17" s="58">
        <v>890399047</v>
      </c>
      <c r="B17" s="58" t="s">
        <v>83</v>
      </c>
      <c r="C17" s="58" t="s">
        <v>81</v>
      </c>
      <c r="D17" s="58">
        <v>22436</v>
      </c>
      <c r="E17" s="58" t="s">
        <v>457</v>
      </c>
      <c r="F17" s="58" t="s">
        <v>458</v>
      </c>
      <c r="G17" s="58" t="s">
        <v>157</v>
      </c>
      <c r="H17" s="58" t="s">
        <v>157</v>
      </c>
      <c r="I17" s="58" t="s">
        <v>157</v>
      </c>
      <c r="J17" s="60">
        <v>42613</v>
      </c>
      <c r="K17" s="64">
        <v>1233200</v>
      </c>
      <c r="L17" s="61">
        <v>1233200</v>
      </c>
      <c r="M17" s="58" t="s">
        <v>161</v>
      </c>
      <c r="N17" s="58" t="s">
        <v>68</v>
      </c>
      <c r="O17" s="65">
        <v>0</v>
      </c>
      <c r="P17" s="2" t="s">
        <v>839</v>
      </c>
      <c r="Q17" s="2" t="s">
        <v>839</v>
      </c>
      <c r="R17" s="2">
        <v>0</v>
      </c>
      <c r="S17" s="2" t="s">
        <v>839</v>
      </c>
      <c r="T17" s="58" t="s">
        <v>162</v>
      </c>
      <c r="U17" s="61" t="s">
        <v>157</v>
      </c>
      <c r="V17" s="61" t="s">
        <v>157</v>
      </c>
      <c r="W17" s="61" t="s">
        <v>157</v>
      </c>
      <c r="X17" s="61" t="s">
        <v>157</v>
      </c>
      <c r="Y17" s="61" t="s">
        <v>157</v>
      </c>
      <c r="Z17" s="61" t="s">
        <v>157</v>
      </c>
      <c r="AA17" s="61" t="s">
        <v>157</v>
      </c>
      <c r="AB17" s="58" t="s">
        <v>157</v>
      </c>
      <c r="AC17" s="58" t="s">
        <v>157</v>
      </c>
      <c r="AD17" s="61" t="s">
        <v>157</v>
      </c>
      <c r="AE17" s="58" t="s">
        <v>157</v>
      </c>
      <c r="AF17" s="2">
        <v>0</v>
      </c>
      <c r="AG17" s="2" t="s">
        <v>839</v>
      </c>
      <c r="AH17" s="2" t="s">
        <v>839</v>
      </c>
      <c r="AI17" s="4">
        <v>0</v>
      </c>
      <c r="AJ17" s="58" t="s">
        <v>157</v>
      </c>
      <c r="AK17" s="58" t="s">
        <v>157</v>
      </c>
      <c r="AL17" s="61" t="s">
        <v>157</v>
      </c>
      <c r="AM17" s="61" t="s">
        <v>157</v>
      </c>
      <c r="AN17" s="58" t="s">
        <v>157</v>
      </c>
      <c r="AO17" s="60">
        <v>42613</v>
      </c>
      <c r="AP17" s="58" t="s">
        <v>157</v>
      </c>
      <c r="AQ17" s="58" t="s">
        <v>157</v>
      </c>
      <c r="AR17" s="58" t="s">
        <v>157</v>
      </c>
      <c r="AS17" s="58" t="s">
        <v>159</v>
      </c>
      <c r="AT17" s="58" t="s">
        <v>157</v>
      </c>
      <c r="AU17" s="58" t="s">
        <v>157</v>
      </c>
      <c r="AV17" s="58" t="s">
        <v>157</v>
      </c>
      <c r="AW17" s="61" t="s">
        <v>157</v>
      </c>
      <c r="AX17" s="61" t="s">
        <v>157</v>
      </c>
      <c r="AY17" s="58" t="s">
        <v>157</v>
      </c>
      <c r="AZ17" s="62">
        <v>44636</v>
      </c>
    </row>
    <row r="18" spans="1:52" x14ac:dyDescent="0.2">
      <c r="A18" s="58">
        <v>890399047</v>
      </c>
      <c r="B18" s="58" t="s">
        <v>83</v>
      </c>
      <c r="C18" s="58" t="s">
        <v>81</v>
      </c>
      <c r="D18" s="58">
        <v>22473</v>
      </c>
      <c r="E18" s="58" t="s">
        <v>459</v>
      </c>
      <c r="F18" s="58" t="s">
        <v>460</v>
      </c>
      <c r="G18" s="58" t="s">
        <v>157</v>
      </c>
      <c r="H18" s="58" t="s">
        <v>157</v>
      </c>
      <c r="I18" s="58" t="s">
        <v>157</v>
      </c>
      <c r="J18" s="60">
        <v>42643</v>
      </c>
      <c r="K18" s="64">
        <v>2352600</v>
      </c>
      <c r="L18" s="61">
        <v>2352600</v>
      </c>
      <c r="M18" s="58" t="s">
        <v>161</v>
      </c>
      <c r="N18" s="58" t="s">
        <v>68</v>
      </c>
      <c r="O18" s="65">
        <v>0</v>
      </c>
      <c r="P18" s="2" t="s">
        <v>839</v>
      </c>
      <c r="Q18" s="2" t="s">
        <v>839</v>
      </c>
      <c r="R18" s="2">
        <v>0</v>
      </c>
      <c r="S18" s="2" t="s">
        <v>839</v>
      </c>
      <c r="T18" s="58" t="s">
        <v>162</v>
      </c>
      <c r="U18" s="61" t="s">
        <v>157</v>
      </c>
      <c r="V18" s="61" t="s">
        <v>157</v>
      </c>
      <c r="W18" s="61" t="s">
        <v>157</v>
      </c>
      <c r="X18" s="61" t="s">
        <v>157</v>
      </c>
      <c r="Y18" s="61" t="s">
        <v>157</v>
      </c>
      <c r="Z18" s="61" t="s">
        <v>157</v>
      </c>
      <c r="AA18" s="61" t="s">
        <v>157</v>
      </c>
      <c r="AB18" s="58" t="s">
        <v>157</v>
      </c>
      <c r="AC18" s="58" t="s">
        <v>157</v>
      </c>
      <c r="AD18" s="61" t="s">
        <v>157</v>
      </c>
      <c r="AE18" s="58" t="s">
        <v>157</v>
      </c>
      <c r="AF18" s="2">
        <v>0</v>
      </c>
      <c r="AG18" s="2" t="s">
        <v>839</v>
      </c>
      <c r="AH18" s="2" t="s">
        <v>839</v>
      </c>
      <c r="AI18" s="4">
        <v>0</v>
      </c>
      <c r="AJ18" s="58" t="s">
        <v>157</v>
      </c>
      <c r="AK18" s="58" t="s">
        <v>157</v>
      </c>
      <c r="AL18" s="61" t="s">
        <v>157</v>
      </c>
      <c r="AM18" s="61" t="s">
        <v>157</v>
      </c>
      <c r="AN18" s="58" t="s">
        <v>157</v>
      </c>
      <c r="AO18" s="60">
        <v>42643</v>
      </c>
      <c r="AP18" s="58" t="s">
        <v>157</v>
      </c>
      <c r="AQ18" s="58" t="s">
        <v>157</v>
      </c>
      <c r="AR18" s="58" t="s">
        <v>157</v>
      </c>
      <c r="AS18" s="58" t="s">
        <v>159</v>
      </c>
      <c r="AT18" s="58" t="s">
        <v>157</v>
      </c>
      <c r="AU18" s="58" t="s">
        <v>157</v>
      </c>
      <c r="AV18" s="58" t="s">
        <v>157</v>
      </c>
      <c r="AW18" s="61" t="s">
        <v>157</v>
      </c>
      <c r="AX18" s="61" t="s">
        <v>157</v>
      </c>
      <c r="AY18" s="58" t="s">
        <v>157</v>
      </c>
      <c r="AZ18" s="62">
        <v>44636</v>
      </c>
    </row>
    <row r="19" spans="1:52" x14ac:dyDescent="0.2">
      <c r="A19" s="58">
        <v>890399047</v>
      </c>
      <c r="B19" s="58" t="s">
        <v>83</v>
      </c>
      <c r="C19" s="58" t="s">
        <v>81</v>
      </c>
      <c r="D19" s="58">
        <v>22475</v>
      </c>
      <c r="E19" s="58" t="s">
        <v>461</v>
      </c>
      <c r="F19" s="58" t="s">
        <v>462</v>
      </c>
      <c r="G19" s="58" t="s">
        <v>157</v>
      </c>
      <c r="H19" s="58" t="s">
        <v>157</v>
      </c>
      <c r="I19" s="58" t="s">
        <v>157</v>
      </c>
      <c r="J19" s="60">
        <v>42643</v>
      </c>
      <c r="K19" s="64">
        <v>1323800</v>
      </c>
      <c r="L19" s="61">
        <v>1323800</v>
      </c>
      <c r="M19" s="58" t="s">
        <v>161</v>
      </c>
      <c r="N19" s="58" t="s">
        <v>68</v>
      </c>
      <c r="O19" s="65">
        <v>0</v>
      </c>
      <c r="P19" s="2" t="s">
        <v>839</v>
      </c>
      <c r="Q19" s="2" t="s">
        <v>839</v>
      </c>
      <c r="R19" s="2">
        <v>0</v>
      </c>
      <c r="S19" s="2" t="s">
        <v>839</v>
      </c>
      <c r="T19" s="58" t="s">
        <v>162</v>
      </c>
      <c r="U19" s="61" t="s">
        <v>157</v>
      </c>
      <c r="V19" s="61" t="s">
        <v>157</v>
      </c>
      <c r="W19" s="61" t="s">
        <v>157</v>
      </c>
      <c r="X19" s="61" t="s">
        <v>157</v>
      </c>
      <c r="Y19" s="61" t="s">
        <v>157</v>
      </c>
      <c r="Z19" s="61" t="s">
        <v>157</v>
      </c>
      <c r="AA19" s="61" t="s">
        <v>157</v>
      </c>
      <c r="AB19" s="58" t="s">
        <v>157</v>
      </c>
      <c r="AC19" s="58" t="s">
        <v>157</v>
      </c>
      <c r="AD19" s="61" t="s">
        <v>157</v>
      </c>
      <c r="AE19" s="58" t="s">
        <v>157</v>
      </c>
      <c r="AF19" s="2">
        <v>0</v>
      </c>
      <c r="AG19" s="2" t="s">
        <v>839</v>
      </c>
      <c r="AH19" s="2" t="s">
        <v>839</v>
      </c>
      <c r="AI19" s="4">
        <v>0</v>
      </c>
      <c r="AJ19" s="58" t="s">
        <v>157</v>
      </c>
      <c r="AK19" s="58" t="s">
        <v>157</v>
      </c>
      <c r="AL19" s="61" t="s">
        <v>157</v>
      </c>
      <c r="AM19" s="61" t="s">
        <v>157</v>
      </c>
      <c r="AN19" s="58" t="s">
        <v>157</v>
      </c>
      <c r="AO19" s="60">
        <v>42643</v>
      </c>
      <c r="AP19" s="58" t="s">
        <v>157</v>
      </c>
      <c r="AQ19" s="58" t="s">
        <v>157</v>
      </c>
      <c r="AR19" s="58" t="s">
        <v>157</v>
      </c>
      <c r="AS19" s="58" t="s">
        <v>159</v>
      </c>
      <c r="AT19" s="58" t="s">
        <v>157</v>
      </c>
      <c r="AU19" s="58" t="s">
        <v>157</v>
      </c>
      <c r="AV19" s="58" t="s">
        <v>157</v>
      </c>
      <c r="AW19" s="61" t="s">
        <v>157</v>
      </c>
      <c r="AX19" s="61" t="s">
        <v>157</v>
      </c>
      <c r="AY19" s="58" t="s">
        <v>157</v>
      </c>
      <c r="AZ19" s="62">
        <v>44636</v>
      </c>
    </row>
    <row r="20" spans="1:52" x14ac:dyDescent="0.2">
      <c r="A20" s="58">
        <v>890399047</v>
      </c>
      <c r="B20" s="58" t="s">
        <v>83</v>
      </c>
      <c r="C20" s="58" t="s">
        <v>81</v>
      </c>
      <c r="D20" s="58">
        <v>22576</v>
      </c>
      <c r="E20" s="58" t="s">
        <v>463</v>
      </c>
      <c r="F20" s="58" t="s">
        <v>464</v>
      </c>
      <c r="G20" s="58" t="s">
        <v>157</v>
      </c>
      <c r="H20" s="58" t="s">
        <v>157</v>
      </c>
      <c r="I20" s="58" t="s">
        <v>157</v>
      </c>
      <c r="J20" s="60">
        <v>42674</v>
      </c>
      <c r="K20" s="64">
        <v>925600</v>
      </c>
      <c r="L20" s="61">
        <v>925600</v>
      </c>
      <c r="M20" s="58" t="s">
        <v>161</v>
      </c>
      <c r="N20" s="58" t="s">
        <v>68</v>
      </c>
      <c r="O20" s="65">
        <v>0</v>
      </c>
      <c r="P20" s="2" t="s">
        <v>839</v>
      </c>
      <c r="Q20" s="2" t="s">
        <v>839</v>
      </c>
      <c r="R20" s="2">
        <v>0</v>
      </c>
      <c r="S20" s="2" t="s">
        <v>839</v>
      </c>
      <c r="T20" s="58" t="s">
        <v>162</v>
      </c>
      <c r="U20" s="61" t="s">
        <v>157</v>
      </c>
      <c r="V20" s="61" t="s">
        <v>157</v>
      </c>
      <c r="W20" s="61" t="s">
        <v>157</v>
      </c>
      <c r="X20" s="61" t="s">
        <v>157</v>
      </c>
      <c r="Y20" s="61" t="s">
        <v>157</v>
      </c>
      <c r="Z20" s="61" t="s">
        <v>157</v>
      </c>
      <c r="AA20" s="61" t="s">
        <v>157</v>
      </c>
      <c r="AB20" s="58" t="s">
        <v>157</v>
      </c>
      <c r="AC20" s="58" t="s">
        <v>157</v>
      </c>
      <c r="AD20" s="61" t="s">
        <v>157</v>
      </c>
      <c r="AE20" s="58" t="s">
        <v>157</v>
      </c>
      <c r="AF20" s="2">
        <v>0</v>
      </c>
      <c r="AG20" s="2" t="s">
        <v>839</v>
      </c>
      <c r="AH20" s="2" t="s">
        <v>839</v>
      </c>
      <c r="AI20" s="4">
        <v>0</v>
      </c>
      <c r="AJ20" s="58" t="s">
        <v>157</v>
      </c>
      <c r="AK20" s="58" t="s">
        <v>157</v>
      </c>
      <c r="AL20" s="61" t="s">
        <v>157</v>
      </c>
      <c r="AM20" s="61" t="s">
        <v>157</v>
      </c>
      <c r="AN20" s="58" t="s">
        <v>157</v>
      </c>
      <c r="AO20" s="60">
        <v>42674</v>
      </c>
      <c r="AP20" s="58" t="s">
        <v>157</v>
      </c>
      <c r="AQ20" s="58" t="s">
        <v>157</v>
      </c>
      <c r="AR20" s="58" t="s">
        <v>157</v>
      </c>
      <c r="AS20" s="58" t="s">
        <v>159</v>
      </c>
      <c r="AT20" s="58" t="s">
        <v>157</v>
      </c>
      <c r="AU20" s="58" t="s">
        <v>157</v>
      </c>
      <c r="AV20" s="58" t="s">
        <v>157</v>
      </c>
      <c r="AW20" s="61" t="s">
        <v>157</v>
      </c>
      <c r="AX20" s="61" t="s">
        <v>157</v>
      </c>
      <c r="AY20" s="58" t="s">
        <v>157</v>
      </c>
      <c r="AZ20" s="62">
        <v>44636</v>
      </c>
    </row>
    <row r="21" spans="1:52" x14ac:dyDescent="0.2">
      <c r="A21" s="58">
        <v>890399047</v>
      </c>
      <c r="B21" s="58" t="s">
        <v>83</v>
      </c>
      <c r="C21" s="58" t="s">
        <v>81</v>
      </c>
      <c r="D21" s="58">
        <v>22666</v>
      </c>
      <c r="E21" s="58" t="s">
        <v>465</v>
      </c>
      <c r="F21" s="58" t="s">
        <v>466</v>
      </c>
      <c r="G21" s="58" t="s">
        <v>157</v>
      </c>
      <c r="H21" s="58" t="s">
        <v>157</v>
      </c>
      <c r="I21" s="58" t="s">
        <v>157</v>
      </c>
      <c r="J21" s="60">
        <v>42488</v>
      </c>
      <c r="K21" s="64">
        <v>22666</v>
      </c>
      <c r="L21" s="61">
        <v>22666</v>
      </c>
      <c r="M21" s="58" t="s">
        <v>161</v>
      </c>
      <c r="N21" s="58" t="s">
        <v>68</v>
      </c>
      <c r="O21" s="65">
        <v>0</v>
      </c>
      <c r="P21" s="2" t="s">
        <v>839</v>
      </c>
      <c r="Q21" s="2" t="s">
        <v>839</v>
      </c>
      <c r="R21" s="2">
        <v>0</v>
      </c>
      <c r="S21" s="2" t="s">
        <v>839</v>
      </c>
      <c r="T21" s="58" t="s">
        <v>162</v>
      </c>
      <c r="U21" s="61" t="s">
        <v>157</v>
      </c>
      <c r="V21" s="61" t="s">
        <v>157</v>
      </c>
      <c r="W21" s="61" t="s">
        <v>157</v>
      </c>
      <c r="X21" s="61" t="s">
        <v>157</v>
      </c>
      <c r="Y21" s="61" t="s">
        <v>157</v>
      </c>
      <c r="Z21" s="61" t="s">
        <v>157</v>
      </c>
      <c r="AA21" s="61" t="s">
        <v>157</v>
      </c>
      <c r="AB21" s="58" t="s">
        <v>157</v>
      </c>
      <c r="AC21" s="58" t="s">
        <v>157</v>
      </c>
      <c r="AD21" s="61" t="s">
        <v>157</v>
      </c>
      <c r="AE21" s="58" t="s">
        <v>157</v>
      </c>
      <c r="AF21" s="2">
        <v>0</v>
      </c>
      <c r="AG21" s="2" t="s">
        <v>839</v>
      </c>
      <c r="AH21" s="2" t="s">
        <v>839</v>
      </c>
      <c r="AI21" s="4">
        <v>0</v>
      </c>
      <c r="AJ21" s="58" t="s">
        <v>157</v>
      </c>
      <c r="AK21" s="58" t="s">
        <v>157</v>
      </c>
      <c r="AL21" s="61" t="s">
        <v>157</v>
      </c>
      <c r="AM21" s="61" t="s">
        <v>157</v>
      </c>
      <c r="AN21" s="58" t="s">
        <v>157</v>
      </c>
      <c r="AO21" s="60">
        <v>42488</v>
      </c>
      <c r="AP21" s="58" t="s">
        <v>157</v>
      </c>
      <c r="AQ21" s="58" t="s">
        <v>157</v>
      </c>
      <c r="AR21" s="58" t="s">
        <v>157</v>
      </c>
      <c r="AS21" s="58" t="s">
        <v>159</v>
      </c>
      <c r="AT21" s="58" t="s">
        <v>157</v>
      </c>
      <c r="AU21" s="58" t="s">
        <v>157</v>
      </c>
      <c r="AV21" s="58" t="s">
        <v>157</v>
      </c>
      <c r="AW21" s="61" t="s">
        <v>157</v>
      </c>
      <c r="AX21" s="61" t="s">
        <v>157</v>
      </c>
      <c r="AY21" s="58" t="s">
        <v>157</v>
      </c>
      <c r="AZ21" s="62">
        <v>44636</v>
      </c>
    </row>
    <row r="22" spans="1:52" x14ac:dyDescent="0.2">
      <c r="A22" s="58">
        <v>890399047</v>
      </c>
      <c r="B22" s="58" t="s">
        <v>83</v>
      </c>
      <c r="C22" s="58" t="s">
        <v>81</v>
      </c>
      <c r="D22" s="58">
        <v>22667</v>
      </c>
      <c r="E22" s="58" t="s">
        <v>467</v>
      </c>
      <c r="F22" s="58" t="s">
        <v>468</v>
      </c>
      <c r="G22" s="58" t="s">
        <v>157</v>
      </c>
      <c r="H22" s="58" t="s">
        <v>157</v>
      </c>
      <c r="I22" s="58" t="s">
        <v>157</v>
      </c>
      <c r="J22" s="60">
        <v>42704</v>
      </c>
      <c r="K22" s="64">
        <v>294800</v>
      </c>
      <c r="L22" s="61">
        <v>294800</v>
      </c>
      <c r="M22" s="58" t="s">
        <v>161</v>
      </c>
      <c r="N22" s="58" t="s">
        <v>68</v>
      </c>
      <c r="O22" s="65">
        <v>0</v>
      </c>
      <c r="P22" s="2" t="s">
        <v>839</v>
      </c>
      <c r="Q22" s="2" t="s">
        <v>839</v>
      </c>
      <c r="R22" s="2">
        <v>0</v>
      </c>
      <c r="S22" s="2" t="s">
        <v>839</v>
      </c>
      <c r="T22" s="58" t="s">
        <v>162</v>
      </c>
      <c r="U22" s="61" t="s">
        <v>157</v>
      </c>
      <c r="V22" s="61" t="s">
        <v>157</v>
      </c>
      <c r="W22" s="61" t="s">
        <v>157</v>
      </c>
      <c r="X22" s="61" t="s">
        <v>157</v>
      </c>
      <c r="Y22" s="61" t="s">
        <v>157</v>
      </c>
      <c r="Z22" s="61" t="s">
        <v>157</v>
      </c>
      <c r="AA22" s="61" t="s">
        <v>157</v>
      </c>
      <c r="AB22" s="58" t="s">
        <v>157</v>
      </c>
      <c r="AC22" s="58" t="s">
        <v>157</v>
      </c>
      <c r="AD22" s="61" t="s">
        <v>157</v>
      </c>
      <c r="AE22" s="58" t="s">
        <v>157</v>
      </c>
      <c r="AF22" s="2">
        <v>0</v>
      </c>
      <c r="AG22" s="2" t="s">
        <v>839</v>
      </c>
      <c r="AH22" s="2" t="s">
        <v>839</v>
      </c>
      <c r="AI22" s="4">
        <v>0</v>
      </c>
      <c r="AJ22" s="58" t="s">
        <v>157</v>
      </c>
      <c r="AK22" s="58" t="s">
        <v>157</v>
      </c>
      <c r="AL22" s="61" t="s">
        <v>157</v>
      </c>
      <c r="AM22" s="61" t="s">
        <v>157</v>
      </c>
      <c r="AN22" s="58" t="s">
        <v>157</v>
      </c>
      <c r="AO22" s="60">
        <v>42704</v>
      </c>
      <c r="AP22" s="58" t="s">
        <v>157</v>
      </c>
      <c r="AQ22" s="58" t="s">
        <v>157</v>
      </c>
      <c r="AR22" s="58" t="s">
        <v>157</v>
      </c>
      <c r="AS22" s="58" t="s">
        <v>159</v>
      </c>
      <c r="AT22" s="58" t="s">
        <v>157</v>
      </c>
      <c r="AU22" s="58" t="s">
        <v>157</v>
      </c>
      <c r="AV22" s="58" t="s">
        <v>157</v>
      </c>
      <c r="AW22" s="61" t="s">
        <v>157</v>
      </c>
      <c r="AX22" s="61" t="s">
        <v>157</v>
      </c>
      <c r="AY22" s="58" t="s">
        <v>157</v>
      </c>
      <c r="AZ22" s="62">
        <v>44636</v>
      </c>
    </row>
    <row r="23" spans="1:52" x14ac:dyDescent="0.2">
      <c r="A23" s="58">
        <v>890399047</v>
      </c>
      <c r="B23" s="58" t="s">
        <v>83</v>
      </c>
      <c r="C23" s="58" t="s">
        <v>81</v>
      </c>
      <c r="D23" s="58">
        <v>22770</v>
      </c>
      <c r="E23" s="58" t="s">
        <v>469</v>
      </c>
      <c r="F23" s="58" t="s">
        <v>470</v>
      </c>
      <c r="G23" s="58" t="s">
        <v>157</v>
      </c>
      <c r="H23" s="58" t="s">
        <v>157</v>
      </c>
      <c r="I23" s="58" t="s">
        <v>157</v>
      </c>
      <c r="J23" s="60">
        <v>42733</v>
      </c>
      <c r="K23" s="64">
        <v>2352600</v>
      </c>
      <c r="L23" s="61">
        <v>2352600</v>
      </c>
      <c r="M23" s="58" t="s">
        <v>161</v>
      </c>
      <c r="N23" s="58" t="s">
        <v>68</v>
      </c>
      <c r="O23" s="65">
        <v>0</v>
      </c>
      <c r="P23" s="2" t="s">
        <v>839</v>
      </c>
      <c r="Q23" s="2" t="s">
        <v>839</v>
      </c>
      <c r="R23" s="2">
        <v>0</v>
      </c>
      <c r="S23" s="2" t="s">
        <v>839</v>
      </c>
      <c r="T23" s="58" t="s">
        <v>162</v>
      </c>
      <c r="U23" s="61" t="s">
        <v>157</v>
      </c>
      <c r="V23" s="61" t="s">
        <v>157</v>
      </c>
      <c r="W23" s="61" t="s">
        <v>157</v>
      </c>
      <c r="X23" s="61" t="s">
        <v>157</v>
      </c>
      <c r="Y23" s="61" t="s">
        <v>157</v>
      </c>
      <c r="Z23" s="61" t="s">
        <v>157</v>
      </c>
      <c r="AA23" s="61" t="s">
        <v>157</v>
      </c>
      <c r="AB23" s="58" t="s">
        <v>157</v>
      </c>
      <c r="AC23" s="58" t="s">
        <v>157</v>
      </c>
      <c r="AD23" s="61" t="s">
        <v>157</v>
      </c>
      <c r="AE23" s="58" t="s">
        <v>157</v>
      </c>
      <c r="AF23" s="2">
        <v>0</v>
      </c>
      <c r="AG23" s="2" t="s">
        <v>839</v>
      </c>
      <c r="AH23" s="2" t="s">
        <v>839</v>
      </c>
      <c r="AI23" s="4">
        <v>0</v>
      </c>
      <c r="AJ23" s="58" t="s">
        <v>157</v>
      </c>
      <c r="AK23" s="58" t="s">
        <v>157</v>
      </c>
      <c r="AL23" s="61" t="s">
        <v>157</v>
      </c>
      <c r="AM23" s="61" t="s">
        <v>157</v>
      </c>
      <c r="AN23" s="58" t="s">
        <v>157</v>
      </c>
      <c r="AO23" s="60">
        <v>42733</v>
      </c>
      <c r="AP23" s="58" t="s">
        <v>157</v>
      </c>
      <c r="AQ23" s="58" t="s">
        <v>157</v>
      </c>
      <c r="AR23" s="58" t="s">
        <v>157</v>
      </c>
      <c r="AS23" s="58" t="s">
        <v>159</v>
      </c>
      <c r="AT23" s="58" t="s">
        <v>157</v>
      </c>
      <c r="AU23" s="58" t="s">
        <v>157</v>
      </c>
      <c r="AV23" s="58" t="s">
        <v>157</v>
      </c>
      <c r="AW23" s="61" t="s">
        <v>157</v>
      </c>
      <c r="AX23" s="61" t="s">
        <v>157</v>
      </c>
      <c r="AY23" s="58" t="s">
        <v>157</v>
      </c>
      <c r="AZ23" s="62">
        <v>44636</v>
      </c>
    </row>
    <row r="24" spans="1:52" x14ac:dyDescent="0.2">
      <c r="A24" s="58">
        <v>890399047</v>
      </c>
      <c r="B24" s="58" t="s">
        <v>83</v>
      </c>
      <c r="C24" s="58" t="s">
        <v>81</v>
      </c>
      <c r="D24" s="58">
        <v>22771</v>
      </c>
      <c r="E24" s="58" t="s">
        <v>471</v>
      </c>
      <c r="F24" s="58" t="s">
        <v>472</v>
      </c>
      <c r="G24" s="58" t="s">
        <v>157</v>
      </c>
      <c r="H24" s="58" t="s">
        <v>157</v>
      </c>
      <c r="I24" s="58" t="s">
        <v>157</v>
      </c>
      <c r="J24" s="60">
        <v>42733</v>
      </c>
      <c r="K24" s="64">
        <v>1556000</v>
      </c>
      <c r="L24" s="61">
        <v>1556000</v>
      </c>
      <c r="M24" s="58" t="s">
        <v>161</v>
      </c>
      <c r="N24" s="58" t="s">
        <v>68</v>
      </c>
      <c r="O24" s="65">
        <v>0</v>
      </c>
      <c r="P24" s="2" t="s">
        <v>839</v>
      </c>
      <c r="Q24" s="2" t="s">
        <v>839</v>
      </c>
      <c r="R24" s="2">
        <v>0</v>
      </c>
      <c r="S24" s="2" t="s">
        <v>839</v>
      </c>
      <c r="T24" s="58" t="s">
        <v>162</v>
      </c>
      <c r="U24" s="61" t="s">
        <v>157</v>
      </c>
      <c r="V24" s="61" t="s">
        <v>157</v>
      </c>
      <c r="W24" s="61" t="s">
        <v>157</v>
      </c>
      <c r="X24" s="61" t="s">
        <v>157</v>
      </c>
      <c r="Y24" s="61" t="s">
        <v>157</v>
      </c>
      <c r="Z24" s="61" t="s">
        <v>157</v>
      </c>
      <c r="AA24" s="61" t="s">
        <v>157</v>
      </c>
      <c r="AB24" s="58" t="s">
        <v>157</v>
      </c>
      <c r="AC24" s="58" t="s">
        <v>157</v>
      </c>
      <c r="AD24" s="61" t="s">
        <v>157</v>
      </c>
      <c r="AE24" s="58" t="s">
        <v>157</v>
      </c>
      <c r="AF24" s="2">
        <v>0</v>
      </c>
      <c r="AG24" s="2" t="s">
        <v>839</v>
      </c>
      <c r="AH24" s="2" t="s">
        <v>839</v>
      </c>
      <c r="AI24" s="4">
        <v>0</v>
      </c>
      <c r="AJ24" s="58" t="s">
        <v>157</v>
      </c>
      <c r="AK24" s="58" t="s">
        <v>157</v>
      </c>
      <c r="AL24" s="61" t="s">
        <v>157</v>
      </c>
      <c r="AM24" s="61" t="s">
        <v>157</v>
      </c>
      <c r="AN24" s="58" t="s">
        <v>157</v>
      </c>
      <c r="AO24" s="60">
        <v>42733</v>
      </c>
      <c r="AP24" s="58" t="s">
        <v>157</v>
      </c>
      <c r="AQ24" s="58" t="s">
        <v>157</v>
      </c>
      <c r="AR24" s="58" t="s">
        <v>157</v>
      </c>
      <c r="AS24" s="58" t="s">
        <v>159</v>
      </c>
      <c r="AT24" s="58" t="s">
        <v>157</v>
      </c>
      <c r="AU24" s="58" t="s">
        <v>157</v>
      </c>
      <c r="AV24" s="58" t="s">
        <v>157</v>
      </c>
      <c r="AW24" s="61" t="s">
        <v>157</v>
      </c>
      <c r="AX24" s="61" t="s">
        <v>157</v>
      </c>
      <c r="AY24" s="58" t="s">
        <v>157</v>
      </c>
      <c r="AZ24" s="62">
        <v>44636</v>
      </c>
    </row>
    <row r="25" spans="1:52" x14ac:dyDescent="0.2">
      <c r="A25" s="58">
        <v>890399047</v>
      </c>
      <c r="B25" s="58" t="s">
        <v>83</v>
      </c>
      <c r="C25" s="58" t="s">
        <v>81</v>
      </c>
      <c r="D25" s="58">
        <v>22867</v>
      </c>
      <c r="E25" s="58" t="s">
        <v>473</v>
      </c>
      <c r="F25" s="58" t="s">
        <v>474</v>
      </c>
      <c r="G25" s="58" t="s">
        <v>157</v>
      </c>
      <c r="H25" s="58" t="s">
        <v>157</v>
      </c>
      <c r="I25" s="58" t="s">
        <v>157</v>
      </c>
      <c r="J25" s="60">
        <v>42766</v>
      </c>
      <c r="K25" s="64">
        <v>2817300</v>
      </c>
      <c r="L25" s="61">
        <v>2817300</v>
      </c>
      <c r="M25" s="58" t="s">
        <v>161</v>
      </c>
      <c r="N25" s="58" t="s">
        <v>68</v>
      </c>
      <c r="O25" s="65">
        <v>0</v>
      </c>
      <c r="P25" s="2" t="s">
        <v>839</v>
      </c>
      <c r="Q25" s="2" t="s">
        <v>839</v>
      </c>
      <c r="R25" s="2">
        <v>0</v>
      </c>
      <c r="S25" s="2" t="s">
        <v>839</v>
      </c>
      <c r="T25" s="58" t="s">
        <v>162</v>
      </c>
      <c r="U25" s="61" t="s">
        <v>157</v>
      </c>
      <c r="V25" s="61" t="s">
        <v>157</v>
      </c>
      <c r="W25" s="61" t="s">
        <v>157</v>
      </c>
      <c r="X25" s="61" t="s">
        <v>157</v>
      </c>
      <c r="Y25" s="61" t="s">
        <v>157</v>
      </c>
      <c r="Z25" s="61" t="s">
        <v>157</v>
      </c>
      <c r="AA25" s="61" t="s">
        <v>157</v>
      </c>
      <c r="AB25" s="58" t="s">
        <v>157</v>
      </c>
      <c r="AC25" s="58" t="s">
        <v>157</v>
      </c>
      <c r="AD25" s="61" t="s">
        <v>157</v>
      </c>
      <c r="AE25" s="58" t="s">
        <v>157</v>
      </c>
      <c r="AF25" s="2">
        <v>0</v>
      </c>
      <c r="AG25" s="2" t="s">
        <v>839</v>
      </c>
      <c r="AH25" s="2" t="s">
        <v>839</v>
      </c>
      <c r="AI25" s="4">
        <v>0</v>
      </c>
      <c r="AJ25" s="58" t="s">
        <v>157</v>
      </c>
      <c r="AK25" s="58" t="s">
        <v>157</v>
      </c>
      <c r="AL25" s="61" t="s">
        <v>157</v>
      </c>
      <c r="AM25" s="61" t="s">
        <v>157</v>
      </c>
      <c r="AN25" s="58" t="s">
        <v>157</v>
      </c>
      <c r="AO25" s="60">
        <v>42766</v>
      </c>
      <c r="AP25" s="58" t="s">
        <v>157</v>
      </c>
      <c r="AQ25" s="58" t="s">
        <v>157</v>
      </c>
      <c r="AR25" s="58" t="s">
        <v>157</v>
      </c>
      <c r="AS25" s="58" t="s">
        <v>159</v>
      </c>
      <c r="AT25" s="58" t="s">
        <v>157</v>
      </c>
      <c r="AU25" s="58" t="s">
        <v>157</v>
      </c>
      <c r="AV25" s="58" t="s">
        <v>157</v>
      </c>
      <c r="AW25" s="61" t="s">
        <v>157</v>
      </c>
      <c r="AX25" s="61" t="s">
        <v>157</v>
      </c>
      <c r="AY25" s="58" t="s">
        <v>157</v>
      </c>
      <c r="AZ25" s="62">
        <v>44636</v>
      </c>
    </row>
    <row r="26" spans="1:52" x14ac:dyDescent="0.2">
      <c r="A26" s="58">
        <v>890399047</v>
      </c>
      <c r="B26" s="58" t="s">
        <v>83</v>
      </c>
      <c r="C26" s="58" t="s">
        <v>81</v>
      </c>
      <c r="D26" s="58">
        <v>22961</v>
      </c>
      <c r="E26" s="58" t="s">
        <v>475</v>
      </c>
      <c r="F26" s="58" t="s">
        <v>476</v>
      </c>
      <c r="G26" s="58" t="s">
        <v>157</v>
      </c>
      <c r="H26" s="58" t="s">
        <v>157</v>
      </c>
      <c r="I26" s="58" t="s">
        <v>157</v>
      </c>
      <c r="J26" s="60">
        <v>42794</v>
      </c>
      <c r="K26" s="64">
        <v>591000</v>
      </c>
      <c r="L26" s="61">
        <v>591000</v>
      </c>
      <c r="M26" s="58" t="s">
        <v>161</v>
      </c>
      <c r="N26" s="58" t="s">
        <v>68</v>
      </c>
      <c r="O26" s="65">
        <v>0</v>
      </c>
      <c r="P26" s="2" t="s">
        <v>839</v>
      </c>
      <c r="Q26" s="2" t="s">
        <v>839</v>
      </c>
      <c r="R26" s="2">
        <v>0</v>
      </c>
      <c r="S26" s="2" t="s">
        <v>839</v>
      </c>
      <c r="T26" s="58" t="s">
        <v>162</v>
      </c>
      <c r="U26" s="61" t="s">
        <v>157</v>
      </c>
      <c r="V26" s="61" t="s">
        <v>157</v>
      </c>
      <c r="W26" s="61" t="s">
        <v>157</v>
      </c>
      <c r="X26" s="61" t="s">
        <v>157</v>
      </c>
      <c r="Y26" s="61" t="s">
        <v>157</v>
      </c>
      <c r="Z26" s="61" t="s">
        <v>157</v>
      </c>
      <c r="AA26" s="61" t="s">
        <v>157</v>
      </c>
      <c r="AB26" s="58" t="s">
        <v>157</v>
      </c>
      <c r="AC26" s="58" t="s">
        <v>157</v>
      </c>
      <c r="AD26" s="61" t="s">
        <v>157</v>
      </c>
      <c r="AE26" s="58" t="s">
        <v>157</v>
      </c>
      <c r="AF26" s="2">
        <v>0</v>
      </c>
      <c r="AG26" s="2" t="s">
        <v>839</v>
      </c>
      <c r="AH26" s="2" t="s">
        <v>839</v>
      </c>
      <c r="AI26" s="4">
        <v>0</v>
      </c>
      <c r="AJ26" s="58" t="s">
        <v>157</v>
      </c>
      <c r="AK26" s="58" t="s">
        <v>157</v>
      </c>
      <c r="AL26" s="61" t="s">
        <v>157</v>
      </c>
      <c r="AM26" s="61" t="s">
        <v>157</v>
      </c>
      <c r="AN26" s="58" t="s">
        <v>157</v>
      </c>
      <c r="AO26" s="60">
        <v>42794</v>
      </c>
      <c r="AP26" s="58" t="s">
        <v>157</v>
      </c>
      <c r="AQ26" s="58" t="s">
        <v>157</v>
      </c>
      <c r="AR26" s="58" t="s">
        <v>157</v>
      </c>
      <c r="AS26" s="58" t="s">
        <v>159</v>
      </c>
      <c r="AT26" s="58" t="s">
        <v>157</v>
      </c>
      <c r="AU26" s="58" t="s">
        <v>157</v>
      </c>
      <c r="AV26" s="58" t="s">
        <v>157</v>
      </c>
      <c r="AW26" s="61" t="s">
        <v>157</v>
      </c>
      <c r="AX26" s="61" t="s">
        <v>157</v>
      </c>
      <c r="AY26" s="58" t="s">
        <v>157</v>
      </c>
      <c r="AZ26" s="62">
        <v>44636</v>
      </c>
    </row>
    <row r="27" spans="1:52" x14ac:dyDescent="0.2">
      <c r="A27" s="58">
        <v>890399047</v>
      </c>
      <c r="B27" s="58" t="s">
        <v>83</v>
      </c>
      <c r="C27" s="58" t="s">
        <v>81</v>
      </c>
      <c r="D27" s="58">
        <v>23043</v>
      </c>
      <c r="E27" s="58" t="s">
        <v>477</v>
      </c>
      <c r="F27" s="58" t="s">
        <v>478</v>
      </c>
      <c r="G27" s="58" t="s">
        <v>157</v>
      </c>
      <c r="H27" s="58" t="s">
        <v>157</v>
      </c>
      <c r="I27" s="58" t="s">
        <v>157</v>
      </c>
      <c r="J27" s="60">
        <v>42825</v>
      </c>
      <c r="K27" s="64">
        <v>2686300</v>
      </c>
      <c r="L27" s="61">
        <v>2686300</v>
      </c>
      <c r="M27" s="58" t="s">
        <v>161</v>
      </c>
      <c r="N27" s="58" t="s">
        <v>68</v>
      </c>
      <c r="O27" s="65">
        <v>0</v>
      </c>
      <c r="P27" s="2" t="s">
        <v>839</v>
      </c>
      <c r="Q27" s="2" t="s">
        <v>839</v>
      </c>
      <c r="R27" s="2">
        <v>0</v>
      </c>
      <c r="S27" s="2" t="s">
        <v>839</v>
      </c>
      <c r="T27" s="58" t="s">
        <v>162</v>
      </c>
      <c r="U27" s="61" t="s">
        <v>157</v>
      </c>
      <c r="V27" s="61" t="s">
        <v>157</v>
      </c>
      <c r="W27" s="61" t="s">
        <v>157</v>
      </c>
      <c r="X27" s="61" t="s">
        <v>157</v>
      </c>
      <c r="Y27" s="61" t="s">
        <v>157</v>
      </c>
      <c r="Z27" s="61" t="s">
        <v>157</v>
      </c>
      <c r="AA27" s="61" t="s">
        <v>157</v>
      </c>
      <c r="AB27" s="58" t="s">
        <v>157</v>
      </c>
      <c r="AC27" s="58" t="s">
        <v>157</v>
      </c>
      <c r="AD27" s="61" t="s">
        <v>157</v>
      </c>
      <c r="AE27" s="58" t="s">
        <v>157</v>
      </c>
      <c r="AF27" s="2">
        <v>0</v>
      </c>
      <c r="AG27" s="2" t="s">
        <v>839</v>
      </c>
      <c r="AH27" s="2" t="s">
        <v>839</v>
      </c>
      <c r="AI27" s="4">
        <v>0</v>
      </c>
      <c r="AJ27" s="58" t="s">
        <v>157</v>
      </c>
      <c r="AK27" s="58" t="s">
        <v>157</v>
      </c>
      <c r="AL27" s="61" t="s">
        <v>157</v>
      </c>
      <c r="AM27" s="61" t="s">
        <v>157</v>
      </c>
      <c r="AN27" s="58" t="s">
        <v>157</v>
      </c>
      <c r="AO27" s="60">
        <v>42825</v>
      </c>
      <c r="AP27" s="58" t="s">
        <v>157</v>
      </c>
      <c r="AQ27" s="58" t="s">
        <v>157</v>
      </c>
      <c r="AR27" s="58" t="s">
        <v>157</v>
      </c>
      <c r="AS27" s="58" t="s">
        <v>159</v>
      </c>
      <c r="AT27" s="58" t="s">
        <v>157</v>
      </c>
      <c r="AU27" s="58" t="s">
        <v>157</v>
      </c>
      <c r="AV27" s="58" t="s">
        <v>157</v>
      </c>
      <c r="AW27" s="61" t="s">
        <v>157</v>
      </c>
      <c r="AX27" s="61" t="s">
        <v>157</v>
      </c>
      <c r="AY27" s="58" t="s">
        <v>157</v>
      </c>
      <c r="AZ27" s="62">
        <v>44636</v>
      </c>
    </row>
    <row r="28" spans="1:52" x14ac:dyDescent="0.2">
      <c r="A28" s="58">
        <v>890399047</v>
      </c>
      <c r="B28" s="58" t="s">
        <v>83</v>
      </c>
      <c r="C28" s="58" t="s">
        <v>81</v>
      </c>
      <c r="D28" s="58">
        <v>23132</v>
      </c>
      <c r="E28" s="58" t="s">
        <v>479</v>
      </c>
      <c r="F28" s="58" t="s">
        <v>480</v>
      </c>
      <c r="G28" s="58" t="s">
        <v>157</v>
      </c>
      <c r="H28" s="58" t="s">
        <v>157</v>
      </c>
      <c r="I28" s="58" t="s">
        <v>157</v>
      </c>
      <c r="J28" s="60">
        <v>42855</v>
      </c>
      <c r="K28" s="64">
        <v>2521800</v>
      </c>
      <c r="L28" s="61">
        <v>2521800</v>
      </c>
      <c r="M28" s="58" t="s">
        <v>161</v>
      </c>
      <c r="N28" s="58" t="s">
        <v>68</v>
      </c>
      <c r="O28" s="65">
        <v>0</v>
      </c>
      <c r="P28" s="2" t="s">
        <v>839</v>
      </c>
      <c r="Q28" s="2" t="s">
        <v>839</v>
      </c>
      <c r="R28" s="2">
        <v>0</v>
      </c>
      <c r="S28" s="2" t="s">
        <v>839</v>
      </c>
      <c r="T28" s="58" t="s">
        <v>162</v>
      </c>
      <c r="U28" s="61" t="s">
        <v>157</v>
      </c>
      <c r="V28" s="61" t="s">
        <v>157</v>
      </c>
      <c r="W28" s="61" t="s">
        <v>157</v>
      </c>
      <c r="X28" s="61" t="s">
        <v>157</v>
      </c>
      <c r="Y28" s="61" t="s">
        <v>157</v>
      </c>
      <c r="Z28" s="61" t="s">
        <v>157</v>
      </c>
      <c r="AA28" s="61" t="s">
        <v>157</v>
      </c>
      <c r="AB28" s="58" t="s">
        <v>157</v>
      </c>
      <c r="AC28" s="58" t="s">
        <v>157</v>
      </c>
      <c r="AD28" s="61" t="s">
        <v>157</v>
      </c>
      <c r="AE28" s="58" t="s">
        <v>157</v>
      </c>
      <c r="AF28" s="2">
        <v>0</v>
      </c>
      <c r="AG28" s="2" t="s">
        <v>839</v>
      </c>
      <c r="AH28" s="2" t="s">
        <v>839</v>
      </c>
      <c r="AI28" s="4">
        <v>0</v>
      </c>
      <c r="AJ28" s="58" t="s">
        <v>157</v>
      </c>
      <c r="AK28" s="58" t="s">
        <v>157</v>
      </c>
      <c r="AL28" s="61" t="s">
        <v>157</v>
      </c>
      <c r="AM28" s="61" t="s">
        <v>157</v>
      </c>
      <c r="AN28" s="58" t="s">
        <v>157</v>
      </c>
      <c r="AO28" s="60">
        <v>42855</v>
      </c>
      <c r="AP28" s="58" t="s">
        <v>157</v>
      </c>
      <c r="AQ28" s="58" t="s">
        <v>157</v>
      </c>
      <c r="AR28" s="58" t="s">
        <v>157</v>
      </c>
      <c r="AS28" s="58" t="s">
        <v>159</v>
      </c>
      <c r="AT28" s="58" t="s">
        <v>157</v>
      </c>
      <c r="AU28" s="58" t="s">
        <v>157</v>
      </c>
      <c r="AV28" s="58" t="s">
        <v>157</v>
      </c>
      <c r="AW28" s="61" t="s">
        <v>157</v>
      </c>
      <c r="AX28" s="61" t="s">
        <v>157</v>
      </c>
      <c r="AY28" s="58" t="s">
        <v>157</v>
      </c>
      <c r="AZ28" s="62">
        <v>44636</v>
      </c>
    </row>
    <row r="29" spans="1:52" x14ac:dyDescent="0.2">
      <c r="A29" s="58">
        <v>890399047</v>
      </c>
      <c r="B29" s="58" t="s">
        <v>83</v>
      </c>
      <c r="C29" s="58" t="s">
        <v>81</v>
      </c>
      <c r="D29" s="58">
        <v>23213</v>
      </c>
      <c r="E29" s="58" t="s">
        <v>481</v>
      </c>
      <c r="F29" s="58" t="s">
        <v>482</v>
      </c>
      <c r="G29" s="58" t="s">
        <v>157</v>
      </c>
      <c r="H29" s="58" t="s">
        <v>157</v>
      </c>
      <c r="I29" s="58" t="s">
        <v>157</v>
      </c>
      <c r="J29" s="60">
        <v>42886</v>
      </c>
      <c r="K29" s="64">
        <v>1692100</v>
      </c>
      <c r="L29" s="61">
        <v>1692100</v>
      </c>
      <c r="M29" s="58" t="s">
        <v>161</v>
      </c>
      <c r="N29" s="58" t="s">
        <v>68</v>
      </c>
      <c r="O29" s="65">
        <v>0</v>
      </c>
      <c r="P29" s="2" t="s">
        <v>839</v>
      </c>
      <c r="Q29" s="2" t="s">
        <v>839</v>
      </c>
      <c r="R29" s="2">
        <v>0</v>
      </c>
      <c r="S29" s="2" t="s">
        <v>839</v>
      </c>
      <c r="T29" s="58" t="s">
        <v>162</v>
      </c>
      <c r="U29" s="61" t="s">
        <v>157</v>
      </c>
      <c r="V29" s="61" t="s">
        <v>157</v>
      </c>
      <c r="W29" s="61" t="s">
        <v>157</v>
      </c>
      <c r="X29" s="61" t="s">
        <v>157</v>
      </c>
      <c r="Y29" s="61" t="s">
        <v>157</v>
      </c>
      <c r="Z29" s="61" t="s">
        <v>157</v>
      </c>
      <c r="AA29" s="61" t="s">
        <v>157</v>
      </c>
      <c r="AB29" s="58" t="s">
        <v>157</v>
      </c>
      <c r="AC29" s="58" t="s">
        <v>157</v>
      </c>
      <c r="AD29" s="61" t="s">
        <v>157</v>
      </c>
      <c r="AE29" s="58" t="s">
        <v>157</v>
      </c>
      <c r="AF29" s="2">
        <v>0</v>
      </c>
      <c r="AG29" s="2" t="s">
        <v>839</v>
      </c>
      <c r="AH29" s="2" t="s">
        <v>839</v>
      </c>
      <c r="AI29" s="4">
        <v>0</v>
      </c>
      <c r="AJ29" s="58" t="s">
        <v>157</v>
      </c>
      <c r="AK29" s="58" t="s">
        <v>157</v>
      </c>
      <c r="AL29" s="61" t="s">
        <v>157</v>
      </c>
      <c r="AM29" s="61" t="s">
        <v>157</v>
      </c>
      <c r="AN29" s="58" t="s">
        <v>157</v>
      </c>
      <c r="AO29" s="60">
        <v>42886</v>
      </c>
      <c r="AP29" s="58" t="s">
        <v>157</v>
      </c>
      <c r="AQ29" s="58" t="s">
        <v>157</v>
      </c>
      <c r="AR29" s="58" t="s">
        <v>157</v>
      </c>
      <c r="AS29" s="58" t="s">
        <v>159</v>
      </c>
      <c r="AT29" s="58" t="s">
        <v>157</v>
      </c>
      <c r="AU29" s="58" t="s">
        <v>157</v>
      </c>
      <c r="AV29" s="58" t="s">
        <v>157</v>
      </c>
      <c r="AW29" s="61" t="s">
        <v>157</v>
      </c>
      <c r="AX29" s="61" t="s">
        <v>157</v>
      </c>
      <c r="AY29" s="58" t="s">
        <v>157</v>
      </c>
      <c r="AZ29" s="62">
        <v>44636</v>
      </c>
    </row>
    <row r="30" spans="1:52" x14ac:dyDescent="0.2">
      <c r="A30" s="58">
        <v>890399047</v>
      </c>
      <c r="B30" s="58" t="s">
        <v>83</v>
      </c>
      <c r="C30" s="58" t="s">
        <v>81</v>
      </c>
      <c r="D30" s="58">
        <v>23317</v>
      </c>
      <c r="E30" s="58" t="s">
        <v>483</v>
      </c>
      <c r="F30" s="58" t="s">
        <v>484</v>
      </c>
      <c r="G30" s="58" t="s">
        <v>157</v>
      </c>
      <c r="H30" s="58" t="s">
        <v>157</v>
      </c>
      <c r="I30" s="58" t="s">
        <v>157</v>
      </c>
      <c r="J30" s="60">
        <v>42916</v>
      </c>
      <c r="K30" s="64">
        <v>1365400</v>
      </c>
      <c r="L30" s="61">
        <v>1365400</v>
      </c>
      <c r="M30" s="58" t="s">
        <v>161</v>
      </c>
      <c r="N30" s="58" t="s">
        <v>68</v>
      </c>
      <c r="O30" s="65">
        <v>0</v>
      </c>
      <c r="P30" s="2" t="s">
        <v>839</v>
      </c>
      <c r="Q30" s="2" t="s">
        <v>839</v>
      </c>
      <c r="R30" s="2">
        <v>0</v>
      </c>
      <c r="S30" s="2" t="s">
        <v>839</v>
      </c>
      <c r="T30" s="58" t="s">
        <v>162</v>
      </c>
      <c r="U30" s="61" t="s">
        <v>157</v>
      </c>
      <c r="V30" s="61" t="s">
        <v>157</v>
      </c>
      <c r="W30" s="61" t="s">
        <v>157</v>
      </c>
      <c r="X30" s="61" t="s">
        <v>157</v>
      </c>
      <c r="Y30" s="61" t="s">
        <v>157</v>
      </c>
      <c r="Z30" s="61" t="s">
        <v>157</v>
      </c>
      <c r="AA30" s="61" t="s">
        <v>157</v>
      </c>
      <c r="AB30" s="58" t="s">
        <v>157</v>
      </c>
      <c r="AC30" s="58" t="s">
        <v>157</v>
      </c>
      <c r="AD30" s="61" t="s">
        <v>157</v>
      </c>
      <c r="AE30" s="58" t="s">
        <v>157</v>
      </c>
      <c r="AF30" s="2">
        <v>0</v>
      </c>
      <c r="AG30" s="2" t="s">
        <v>839</v>
      </c>
      <c r="AH30" s="2" t="s">
        <v>839</v>
      </c>
      <c r="AI30" s="4">
        <v>0</v>
      </c>
      <c r="AJ30" s="58" t="s">
        <v>157</v>
      </c>
      <c r="AK30" s="58" t="s">
        <v>157</v>
      </c>
      <c r="AL30" s="61" t="s">
        <v>157</v>
      </c>
      <c r="AM30" s="61" t="s">
        <v>157</v>
      </c>
      <c r="AN30" s="58" t="s">
        <v>157</v>
      </c>
      <c r="AO30" s="60">
        <v>42916</v>
      </c>
      <c r="AP30" s="58" t="s">
        <v>157</v>
      </c>
      <c r="AQ30" s="58" t="s">
        <v>157</v>
      </c>
      <c r="AR30" s="58" t="s">
        <v>157</v>
      </c>
      <c r="AS30" s="58" t="s">
        <v>159</v>
      </c>
      <c r="AT30" s="58" t="s">
        <v>157</v>
      </c>
      <c r="AU30" s="58" t="s">
        <v>157</v>
      </c>
      <c r="AV30" s="58" t="s">
        <v>157</v>
      </c>
      <c r="AW30" s="61" t="s">
        <v>157</v>
      </c>
      <c r="AX30" s="61" t="s">
        <v>157</v>
      </c>
      <c r="AY30" s="58" t="s">
        <v>157</v>
      </c>
      <c r="AZ30" s="62">
        <v>44636</v>
      </c>
    </row>
    <row r="31" spans="1:52" x14ac:dyDescent="0.2">
      <c r="A31" s="58">
        <v>890399047</v>
      </c>
      <c r="B31" s="58" t="s">
        <v>83</v>
      </c>
      <c r="C31" s="58" t="s">
        <v>81</v>
      </c>
      <c r="D31" s="58">
        <v>23485</v>
      </c>
      <c r="E31" s="58" t="s">
        <v>485</v>
      </c>
      <c r="F31" s="58" t="s">
        <v>486</v>
      </c>
      <c r="G31" s="58" t="s">
        <v>157</v>
      </c>
      <c r="H31" s="58" t="s">
        <v>157</v>
      </c>
      <c r="I31" s="58" t="s">
        <v>157</v>
      </c>
      <c r="J31" s="60">
        <v>42978</v>
      </c>
      <c r="K31" s="64">
        <v>2667800</v>
      </c>
      <c r="L31" s="61">
        <v>2667800</v>
      </c>
      <c r="M31" s="58" t="s">
        <v>161</v>
      </c>
      <c r="N31" s="58" t="s">
        <v>68</v>
      </c>
      <c r="O31" s="65">
        <v>0</v>
      </c>
      <c r="P31" s="2" t="s">
        <v>839</v>
      </c>
      <c r="Q31" s="2" t="s">
        <v>839</v>
      </c>
      <c r="R31" s="2">
        <v>0</v>
      </c>
      <c r="S31" s="2" t="s">
        <v>839</v>
      </c>
      <c r="T31" s="58" t="s">
        <v>162</v>
      </c>
      <c r="U31" s="61" t="s">
        <v>157</v>
      </c>
      <c r="V31" s="61" t="s">
        <v>157</v>
      </c>
      <c r="W31" s="61" t="s">
        <v>157</v>
      </c>
      <c r="X31" s="61" t="s">
        <v>157</v>
      </c>
      <c r="Y31" s="61" t="s">
        <v>157</v>
      </c>
      <c r="Z31" s="61" t="s">
        <v>157</v>
      </c>
      <c r="AA31" s="61" t="s">
        <v>157</v>
      </c>
      <c r="AB31" s="58" t="s">
        <v>157</v>
      </c>
      <c r="AC31" s="58" t="s">
        <v>157</v>
      </c>
      <c r="AD31" s="61" t="s">
        <v>157</v>
      </c>
      <c r="AE31" s="58" t="s">
        <v>157</v>
      </c>
      <c r="AF31" s="2">
        <v>0</v>
      </c>
      <c r="AG31" s="2" t="s">
        <v>839</v>
      </c>
      <c r="AH31" s="2" t="s">
        <v>839</v>
      </c>
      <c r="AI31" s="4">
        <v>0</v>
      </c>
      <c r="AJ31" s="58" t="s">
        <v>157</v>
      </c>
      <c r="AK31" s="58" t="s">
        <v>157</v>
      </c>
      <c r="AL31" s="61" t="s">
        <v>157</v>
      </c>
      <c r="AM31" s="61" t="s">
        <v>157</v>
      </c>
      <c r="AN31" s="58" t="s">
        <v>157</v>
      </c>
      <c r="AO31" s="60">
        <v>42978</v>
      </c>
      <c r="AP31" s="58" t="s">
        <v>157</v>
      </c>
      <c r="AQ31" s="58" t="s">
        <v>157</v>
      </c>
      <c r="AR31" s="58" t="s">
        <v>157</v>
      </c>
      <c r="AS31" s="58" t="s">
        <v>159</v>
      </c>
      <c r="AT31" s="58" t="s">
        <v>157</v>
      </c>
      <c r="AU31" s="58" t="s">
        <v>157</v>
      </c>
      <c r="AV31" s="58" t="s">
        <v>157</v>
      </c>
      <c r="AW31" s="61" t="s">
        <v>157</v>
      </c>
      <c r="AX31" s="61" t="s">
        <v>157</v>
      </c>
      <c r="AY31" s="58" t="s">
        <v>157</v>
      </c>
      <c r="AZ31" s="62">
        <v>44636</v>
      </c>
    </row>
    <row r="32" spans="1:52" x14ac:dyDescent="0.2">
      <c r="A32" s="58">
        <v>890399047</v>
      </c>
      <c r="B32" s="58" t="s">
        <v>83</v>
      </c>
      <c r="C32" s="58" t="s">
        <v>81</v>
      </c>
      <c r="D32" s="58">
        <v>116730</v>
      </c>
      <c r="E32" s="58" t="s">
        <v>487</v>
      </c>
      <c r="F32" s="58" t="s">
        <v>488</v>
      </c>
      <c r="G32" s="58" t="s">
        <v>157</v>
      </c>
      <c r="H32" s="58" t="s">
        <v>157</v>
      </c>
      <c r="I32" s="58" t="s">
        <v>157</v>
      </c>
      <c r="J32" s="60">
        <v>43433</v>
      </c>
      <c r="K32" s="64">
        <v>871505</v>
      </c>
      <c r="L32" s="61">
        <v>871505</v>
      </c>
      <c r="M32" s="58" t="s">
        <v>161</v>
      </c>
      <c r="N32" s="58" t="s">
        <v>68</v>
      </c>
      <c r="O32" s="65">
        <v>0</v>
      </c>
      <c r="P32" s="2" t="s">
        <v>839</v>
      </c>
      <c r="Q32" s="2" t="s">
        <v>839</v>
      </c>
      <c r="R32" s="2">
        <v>0</v>
      </c>
      <c r="S32" s="2" t="s">
        <v>839</v>
      </c>
      <c r="T32" s="58" t="s">
        <v>162</v>
      </c>
      <c r="U32" s="61" t="s">
        <v>157</v>
      </c>
      <c r="V32" s="61" t="s">
        <v>157</v>
      </c>
      <c r="W32" s="61" t="s">
        <v>157</v>
      </c>
      <c r="X32" s="61" t="s">
        <v>157</v>
      </c>
      <c r="Y32" s="61" t="s">
        <v>157</v>
      </c>
      <c r="Z32" s="61" t="s">
        <v>157</v>
      </c>
      <c r="AA32" s="61" t="s">
        <v>157</v>
      </c>
      <c r="AB32" s="58" t="s">
        <v>157</v>
      </c>
      <c r="AC32" s="58" t="s">
        <v>157</v>
      </c>
      <c r="AD32" s="61" t="s">
        <v>157</v>
      </c>
      <c r="AE32" s="58" t="s">
        <v>157</v>
      </c>
      <c r="AF32" s="2">
        <v>0</v>
      </c>
      <c r="AG32" s="2" t="s">
        <v>839</v>
      </c>
      <c r="AH32" s="2" t="s">
        <v>839</v>
      </c>
      <c r="AI32" s="4">
        <v>0</v>
      </c>
      <c r="AJ32" s="58" t="s">
        <v>157</v>
      </c>
      <c r="AK32" s="58" t="s">
        <v>157</v>
      </c>
      <c r="AL32" s="61" t="s">
        <v>157</v>
      </c>
      <c r="AM32" s="61" t="s">
        <v>157</v>
      </c>
      <c r="AN32" s="58" t="s">
        <v>157</v>
      </c>
      <c r="AO32" s="60">
        <v>43433</v>
      </c>
      <c r="AP32" s="58" t="s">
        <v>157</v>
      </c>
      <c r="AQ32" s="58" t="s">
        <v>157</v>
      </c>
      <c r="AR32" s="58" t="s">
        <v>157</v>
      </c>
      <c r="AS32" s="58" t="s">
        <v>159</v>
      </c>
      <c r="AT32" s="58" t="s">
        <v>157</v>
      </c>
      <c r="AU32" s="58" t="s">
        <v>157</v>
      </c>
      <c r="AV32" s="58" t="s">
        <v>157</v>
      </c>
      <c r="AW32" s="61" t="s">
        <v>157</v>
      </c>
      <c r="AX32" s="61" t="s">
        <v>157</v>
      </c>
      <c r="AY32" s="58" t="s">
        <v>157</v>
      </c>
      <c r="AZ32" s="62">
        <v>44636</v>
      </c>
    </row>
    <row r="33" spans="1:52" x14ac:dyDescent="0.2">
      <c r="A33" s="58">
        <v>890399047</v>
      </c>
      <c r="B33" s="58" t="s">
        <v>83</v>
      </c>
      <c r="C33" s="58" t="s">
        <v>81</v>
      </c>
      <c r="D33" s="58">
        <v>120541</v>
      </c>
      <c r="E33" s="58" t="s">
        <v>489</v>
      </c>
      <c r="F33" s="58" t="s">
        <v>490</v>
      </c>
      <c r="G33" s="58" t="s">
        <v>157</v>
      </c>
      <c r="H33" s="58" t="s">
        <v>157</v>
      </c>
      <c r="I33" s="58" t="s">
        <v>157</v>
      </c>
      <c r="J33" s="60">
        <v>43461</v>
      </c>
      <c r="K33" s="64">
        <v>1129644</v>
      </c>
      <c r="L33" s="61">
        <v>1129644</v>
      </c>
      <c r="M33" s="58" t="s">
        <v>161</v>
      </c>
      <c r="N33" s="58" t="s">
        <v>68</v>
      </c>
      <c r="O33" s="65">
        <v>0</v>
      </c>
      <c r="P33" s="2" t="s">
        <v>839</v>
      </c>
      <c r="Q33" s="2" t="s">
        <v>839</v>
      </c>
      <c r="R33" s="2">
        <v>0</v>
      </c>
      <c r="S33" s="2" t="s">
        <v>839</v>
      </c>
      <c r="T33" s="58" t="s">
        <v>162</v>
      </c>
      <c r="U33" s="61" t="s">
        <v>157</v>
      </c>
      <c r="V33" s="61" t="s">
        <v>157</v>
      </c>
      <c r="W33" s="61" t="s">
        <v>157</v>
      </c>
      <c r="X33" s="61" t="s">
        <v>157</v>
      </c>
      <c r="Y33" s="61" t="s">
        <v>157</v>
      </c>
      <c r="Z33" s="61" t="s">
        <v>157</v>
      </c>
      <c r="AA33" s="61" t="s">
        <v>157</v>
      </c>
      <c r="AB33" s="58" t="s">
        <v>157</v>
      </c>
      <c r="AC33" s="58" t="s">
        <v>157</v>
      </c>
      <c r="AD33" s="61" t="s">
        <v>157</v>
      </c>
      <c r="AE33" s="58" t="s">
        <v>157</v>
      </c>
      <c r="AF33" s="2">
        <v>0</v>
      </c>
      <c r="AG33" s="2" t="s">
        <v>839</v>
      </c>
      <c r="AH33" s="2" t="s">
        <v>839</v>
      </c>
      <c r="AI33" s="4">
        <v>0</v>
      </c>
      <c r="AJ33" s="58" t="s">
        <v>157</v>
      </c>
      <c r="AK33" s="58" t="s">
        <v>157</v>
      </c>
      <c r="AL33" s="61" t="s">
        <v>157</v>
      </c>
      <c r="AM33" s="61" t="s">
        <v>157</v>
      </c>
      <c r="AN33" s="58" t="s">
        <v>157</v>
      </c>
      <c r="AO33" s="60">
        <v>43461</v>
      </c>
      <c r="AP33" s="58" t="s">
        <v>157</v>
      </c>
      <c r="AQ33" s="58" t="s">
        <v>157</v>
      </c>
      <c r="AR33" s="58" t="s">
        <v>157</v>
      </c>
      <c r="AS33" s="58" t="s">
        <v>159</v>
      </c>
      <c r="AT33" s="58" t="s">
        <v>157</v>
      </c>
      <c r="AU33" s="58" t="s">
        <v>157</v>
      </c>
      <c r="AV33" s="58" t="s">
        <v>157</v>
      </c>
      <c r="AW33" s="61" t="s">
        <v>157</v>
      </c>
      <c r="AX33" s="61" t="s">
        <v>157</v>
      </c>
      <c r="AY33" s="58" t="s">
        <v>157</v>
      </c>
      <c r="AZ33" s="62">
        <v>44636</v>
      </c>
    </row>
    <row r="34" spans="1:52" x14ac:dyDescent="0.2">
      <c r="A34" s="58">
        <v>890399047</v>
      </c>
      <c r="B34" s="58" t="s">
        <v>83</v>
      </c>
      <c r="C34" s="58" t="s">
        <v>81</v>
      </c>
      <c r="D34" s="58">
        <v>201804</v>
      </c>
      <c r="E34" s="58" t="s">
        <v>491</v>
      </c>
      <c r="F34" s="58" t="s">
        <v>492</v>
      </c>
      <c r="G34" s="58" t="s">
        <v>157</v>
      </c>
      <c r="H34" s="58" t="s">
        <v>157</v>
      </c>
      <c r="I34" s="58" t="s">
        <v>157</v>
      </c>
      <c r="J34" s="60">
        <v>43219</v>
      </c>
      <c r="K34" s="64">
        <v>237460</v>
      </c>
      <c r="L34" s="61">
        <v>237460</v>
      </c>
      <c r="M34" s="58" t="s">
        <v>161</v>
      </c>
      <c r="N34" s="58" t="s">
        <v>68</v>
      </c>
      <c r="O34" s="65">
        <v>0</v>
      </c>
      <c r="P34" s="2" t="s">
        <v>839</v>
      </c>
      <c r="Q34" s="2" t="s">
        <v>839</v>
      </c>
      <c r="R34" s="2">
        <v>0</v>
      </c>
      <c r="S34" s="2" t="s">
        <v>839</v>
      </c>
      <c r="T34" s="58" t="s">
        <v>162</v>
      </c>
      <c r="U34" s="61" t="s">
        <v>157</v>
      </c>
      <c r="V34" s="61" t="s">
        <v>157</v>
      </c>
      <c r="W34" s="61" t="s">
        <v>157</v>
      </c>
      <c r="X34" s="61" t="s">
        <v>157</v>
      </c>
      <c r="Y34" s="61" t="s">
        <v>157</v>
      </c>
      <c r="Z34" s="61" t="s">
        <v>157</v>
      </c>
      <c r="AA34" s="61" t="s">
        <v>157</v>
      </c>
      <c r="AB34" s="58" t="s">
        <v>157</v>
      </c>
      <c r="AC34" s="58" t="s">
        <v>157</v>
      </c>
      <c r="AD34" s="61" t="s">
        <v>157</v>
      </c>
      <c r="AE34" s="58" t="s">
        <v>157</v>
      </c>
      <c r="AF34" s="2">
        <v>0</v>
      </c>
      <c r="AG34" s="2" t="s">
        <v>839</v>
      </c>
      <c r="AH34" s="2" t="s">
        <v>839</v>
      </c>
      <c r="AI34" s="4">
        <v>0</v>
      </c>
      <c r="AJ34" s="58" t="s">
        <v>157</v>
      </c>
      <c r="AK34" s="58" t="s">
        <v>157</v>
      </c>
      <c r="AL34" s="61" t="s">
        <v>157</v>
      </c>
      <c r="AM34" s="61" t="s">
        <v>157</v>
      </c>
      <c r="AN34" s="58" t="s">
        <v>157</v>
      </c>
      <c r="AO34" s="60">
        <v>43219</v>
      </c>
      <c r="AP34" s="58" t="s">
        <v>157</v>
      </c>
      <c r="AQ34" s="58" t="s">
        <v>157</v>
      </c>
      <c r="AR34" s="58" t="s">
        <v>157</v>
      </c>
      <c r="AS34" s="58" t="s">
        <v>159</v>
      </c>
      <c r="AT34" s="58" t="s">
        <v>157</v>
      </c>
      <c r="AU34" s="58" t="s">
        <v>157</v>
      </c>
      <c r="AV34" s="58" t="s">
        <v>157</v>
      </c>
      <c r="AW34" s="61" t="s">
        <v>157</v>
      </c>
      <c r="AX34" s="61" t="s">
        <v>157</v>
      </c>
      <c r="AY34" s="58" t="s">
        <v>157</v>
      </c>
      <c r="AZ34" s="62">
        <v>44636</v>
      </c>
    </row>
    <row r="35" spans="1:52" x14ac:dyDescent="0.2">
      <c r="A35" s="58">
        <v>890399047</v>
      </c>
      <c r="B35" s="58" t="s">
        <v>83</v>
      </c>
      <c r="C35" s="58" t="s">
        <v>81</v>
      </c>
      <c r="D35" s="58">
        <v>201805</v>
      </c>
      <c r="E35" s="58" t="s">
        <v>493</v>
      </c>
      <c r="F35" s="58" t="s">
        <v>494</v>
      </c>
      <c r="G35" s="58" t="s">
        <v>157</v>
      </c>
      <c r="H35" s="58" t="s">
        <v>157</v>
      </c>
      <c r="I35" s="58" t="s">
        <v>157</v>
      </c>
      <c r="J35" s="60">
        <v>43249</v>
      </c>
      <c r="K35" s="64">
        <v>824100</v>
      </c>
      <c r="L35" s="61">
        <v>824100</v>
      </c>
      <c r="M35" s="58" t="s">
        <v>161</v>
      </c>
      <c r="N35" s="58" t="s">
        <v>68</v>
      </c>
      <c r="O35" s="65">
        <v>0</v>
      </c>
      <c r="P35" s="2" t="s">
        <v>839</v>
      </c>
      <c r="Q35" s="2" t="s">
        <v>839</v>
      </c>
      <c r="R35" s="2">
        <v>0</v>
      </c>
      <c r="S35" s="2" t="s">
        <v>839</v>
      </c>
      <c r="T35" s="58" t="s">
        <v>162</v>
      </c>
      <c r="U35" s="61" t="s">
        <v>157</v>
      </c>
      <c r="V35" s="61" t="s">
        <v>157</v>
      </c>
      <c r="W35" s="61" t="s">
        <v>157</v>
      </c>
      <c r="X35" s="61" t="s">
        <v>157</v>
      </c>
      <c r="Y35" s="61" t="s">
        <v>157</v>
      </c>
      <c r="Z35" s="61" t="s">
        <v>157</v>
      </c>
      <c r="AA35" s="61" t="s">
        <v>157</v>
      </c>
      <c r="AB35" s="58" t="s">
        <v>157</v>
      </c>
      <c r="AC35" s="58" t="s">
        <v>157</v>
      </c>
      <c r="AD35" s="61" t="s">
        <v>157</v>
      </c>
      <c r="AE35" s="58" t="s">
        <v>157</v>
      </c>
      <c r="AF35" s="2">
        <v>0</v>
      </c>
      <c r="AG35" s="2" t="s">
        <v>839</v>
      </c>
      <c r="AH35" s="2" t="s">
        <v>839</v>
      </c>
      <c r="AI35" s="4">
        <v>0</v>
      </c>
      <c r="AJ35" s="58" t="s">
        <v>157</v>
      </c>
      <c r="AK35" s="58" t="s">
        <v>157</v>
      </c>
      <c r="AL35" s="61" t="s">
        <v>157</v>
      </c>
      <c r="AM35" s="61" t="s">
        <v>157</v>
      </c>
      <c r="AN35" s="58" t="s">
        <v>157</v>
      </c>
      <c r="AO35" s="60">
        <v>43249</v>
      </c>
      <c r="AP35" s="58" t="s">
        <v>157</v>
      </c>
      <c r="AQ35" s="58" t="s">
        <v>157</v>
      </c>
      <c r="AR35" s="58" t="s">
        <v>157</v>
      </c>
      <c r="AS35" s="58" t="s">
        <v>159</v>
      </c>
      <c r="AT35" s="58" t="s">
        <v>157</v>
      </c>
      <c r="AU35" s="58" t="s">
        <v>157</v>
      </c>
      <c r="AV35" s="58" t="s">
        <v>157</v>
      </c>
      <c r="AW35" s="61" t="s">
        <v>157</v>
      </c>
      <c r="AX35" s="61" t="s">
        <v>157</v>
      </c>
      <c r="AY35" s="58" t="s">
        <v>157</v>
      </c>
      <c r="AZ35" s="62">
        <v>44636</v>
      </c>
    </row>
    <row r="36" spans="1:52" x14ac:dyDescent="0.2">
      <c r="A36" s="58">
        <v>890399047</v>
      </c>
      <c r="B36" s="58" t="s">
        <v>83</v>
      </c>
      <c r="C36" s="58" t="s">
        <v>81</v>
      </c>
      <c r="D36" s="58">
        <v>201806</v>
      </c>
      <c r="E36" s="58" t="s">
        <v>495</v>
      </c>
      <c r="F36" s="58" t="s">
        <v>496</v>
      </c>
      <c r="G36" s="58" t="s">
        <v>157</v>
      </c>
      <c r="H36" s="58" t="s">
        <v>157</v>
      </c>
      <c r="I36" s="58" t="s">
        <v>157</v>
      </c>
      <c r="J36" s="60">
        <v>43280</v>
      </c>
      <c r="K36" s="64">
        <v>2275960</v>
      </c>
      <c r="L36" s="61">
        <v>2275960</v>
      </c>
      <c r="M36" s="58" t="s">
        <v>161</v>
      </c>
      <c r="N36" s="58" t="s">
        <v>68</v>
      </c>
      <c r="O36" s="65">
        <v>0</v>
      </c>
      <c r="P36" s="2" t="s">
        <v>839</v>
      </c>
      <c r="Q36" s="2" t="s">
        <v>839</v>
      </c>
      <c r="R36" s="2">
        <v>0</v>
      </c>
      <c r="S36" s="2" t="s">
        <v>839</v>
      </c>
      <c r="T36" s="58" t="s">
        <v>162</v>
      </c>
      <c r="U36" s="61" t="s">
        <v>157</v>
      </c>
      <c r="V36" s="61" t="s">
        <v>157</v>
      </c>
      <c r="W36" s="61" t="s">
        <v>157</v>
      </c>
      <c r="X36" s="61" t="s">
        <v>157</v>
      </c>
      <c r="Y36" s="61" t="s">
        <v>157</v>
      </c>
      <c r="Z36" s="61" t="s">
        <v>157</v>
      </c>
      <c r="AA36" s="61" t="s">
        <v>157</v>
      </c>
      <c r="AB36" s="58" t="s">
        <v>157</v>
      </c>
      <c r="AC36" s="58" t="s">
        <v>157</v>
      </c>
      <c r="AD36" s="61" t="s">
        <v>157</v>
      </c>
      <c r="AE36" s="58" t="s">
        <v>157</v>
      </c>
      <c r="AF36" s="2">
        <v>0</v>
      </c>
      <c r="AG36" s="2" t="s">
        <v>839</v>
      </c>
      <c r="AH36" s="2" t="s">
        <v>839</v>
      </c>
      <c r="AI36" s="4">
        <v>0</v>
      </c>
      <c r="AJ36" s="58" t="s">
        <v>157</v>
      </c>
      <c r="AK36" s="58" t="s">
        <v>157</v>
      </c>
      <c r="AL36" s="61" t="s">
        <v>157</v>
      </c>
      <c r="AM36" s="61" t="s">
        <v>157</v>
      </c>
      <c r="AN36" s="58" t="s">
        <v>157</v>
      </c>
      <c r="AO36" s="60">
        <v>43280</v>
      </c>
      <c r="AP36" s="58" t="s">
        <v>157</v>
      </c>
      <c r="AQ36" s="58" t="s">
        <v>157</v>
      </c>
      <c r="AR36" s="58" t="s">
        <v>157</v>
      </c>
      <c r="AS36" s="58" t="s">
        <v>159</v>
      </c>
      <c r="AT36" s="58" t="s">
        <v>157</v>
      </c>
      <c r="AU36" s="58" t="s">
        <v>157</v>
      </c>
      <c r="AV36" s="58" t="s">
        <v>157</v>
      </c>
      <c r="AW36" s="61" t="s">
        <v>157</v>
      </c>
      <c r="AX36" s="61" t="s">
        <v>157</v>
      </c>
      <c r="AY36" s="58" t="s">
        <v>157</v>
      </c>
      <c r="AZ36" s="62">
        <v>44636</v>
      </c>
    </row>
    <row r="37" spans="1:52" x14ac:dyDescent="0.2">
      <c r="A37" s="58">
        <v>890399047</v>
      </c>
      <c r="B37" s="58" t="s">
        <v>83</v>
      </c>
      <c r="C37" s="58" t="s">
        <v>81</v>
      </c>
      <c r="D37" s="58">
        <v>201807</v>
      </c>
      <c r="E37" s="58" t="s">
        <v>497</v>
      </c>
      <c r="F37" s="58" t="s">
        <v>498</v>
      </c>
      <c r="G37" s="58" t="s">
        <v>157</v>
      </c>
      <c r="H37" s="58" t="s">
        <v>157</v>
      </c>
      <c r="I37" s="58" t="s">
        <v>157</v>
      </c>
      <c r="J37" s="60">
        <v>43311</v>
      </c>
      <c r="K37" s="64">
        <v>3138020</v>
      </c>
      <c r="L37" s="61">
        <v>3138020</v>
      </c>
      <c r="M37" s="58" t="s">
        <v>161</v>
      </c>
      <c r="N37" s="58" t="s">
        <v>68</v>
      </c>
      <c r="O37" s="65">
        <v>0</v>
      </c>
      <c r="P37" s="2" t="s">
        <v>839</v>
      </c>
      <c r="Q37" s="2" t="s">
        <v>839</v>
      </c>
      <c r="R37" s="2">
        <v>0</v>
      </c>
      <c r="S37" s="2" t="s">
        <v>839</v>
      </c>
      <c r="T37" s="58" t="s">
        <v>162</v>
      </c>
      <c r="U37" s="61" t="s">
        <v>157</v>
      </c>
      <c r="V37" s="61" t="s">
        <v>157</v>
      </c>
      <c r="W37" s="61" t="s">
        <v>157</v>
      </c>
      <c r="X37" s="61" t="s">
        <v>157</v>
      </c>
      <c r="Y37" s="61" t="s">
        <v>157</v>
      </c>
      <c r="Z37" s="61" t="s">
        <v>157</v>
      </c>
      <c r="AA37" s="61" t="s">
        <v>157</v>
      </c>
      <c r="AB37" s="58" t="s">
        <v>157</v>
      </c>
      <c r="AC37" s="58" t="s">
        <v>157</v>
      </c>
      <c r="AD37" s="61" t="s">
        <v>157</v>
      </c>
      <c r="AE37" s="58" t="s">
        <v>157</v>
      </c>
      <c r="AF37" s="2">
        <v>0</v>
      </c>
      <c r="AG37" s="2" t="s">
        <v>839</v>
      </c>
      <c r="AH37" s="2" t="s">
        <v>839</v>
      </c>
      <c r="AI37" s="4">
        <v>0</v>
      </c>
      <c r="AJ37" s="58" t="s">
        <v>157</v>
      </c>
      <c r="AK37" s="58" t="s">
        <v>157</v>
      </c>
      <c r="AL37" s="61" t="s">
        <v>157</v>
      </c>
      <c r="AM37" s="61" t="s">
        <v>157</v>
      </c>
      <c r="AN37" s="58" t="s">
        <v>157</v>
      </c>
      <c r="AO37" s="60">
        <v>43311</v>
      </c>
      <c r="AP37" s="58" t="s">
        <v>157</v>
      </c>
      <c r="AQ37" s="58" t="s">
        <v>157</v>
      </c>
      <c r="AR37" s="58" t="s">
        <v>157</v>
      </c>
      <c r="AS37" s="58" t="s">
        <v>159</v>
      </c>
      <c r="AT37" s="58" t="s">
        <v>157</v>
      </c>
      <c r="AU37" s="58" t="s">
        <v>157</v>
      </c>
      <c r="AV37" s="58" t="s">
        <v>157</v>
      </c>
      <c r="AW37" s="61" t="s">
        <v>157</v>
      </c>
      <c r="AX37" s="61" t="s">
        <v>157</v>
      </c>
      <c r="AY37" s="58" t="s">
        <v>157</v>
      </c>
      <c r="AZ37" s="62">
        <v>44636</v>
      </c>
    </row>
    <row r="38" spans="1:52" x14ac:dyDescent="0.2">
      <c r="A38" s="58">
        <v>890399047</v>
      </c>
      <c r="B38" s="58" t="s">
        <v>83</v>
      </c>
      <c r="C38" s="58" t="s">
        <v>81</v>
      </c>
      <c r="D38" s="58">
        <v>201808</v>
      </c>
      <c r="E38" s="58" t="s">
        <v>499</v>
      </c>
      <c r="F38" s="58" t="s">
        <v>500</v>
      </c>
      <c r="G38" s="58" t="s">
        <v>157</v>
      </c>
      <c r="H38" s="58" t="s">
        <v>157</v>
      </c>
      <c r="I38" s="58" t="s">
        <v>157</v>
      </c>
      <c r="J38" s="60">
        <v>43342</v>
      </c>
      <c r="K38" s="64">
        <v>1298983</v>
      </c>
      <c r="L38" s="61">
        <v>1298983</v>
      </c>
      <c r="M38" s="58" t="s">
        <v>161</v>
      </c>
      <c r="N38" s="58" t="s">
        <v>68</v>
      </c>
      <c r="O38" s="65">
        <v>0</v>
      </c>
      <c r="P38" s="2" t="s">
        <v>839</v>
      </c>
      <c r="Q38" s="2" t="s">
        <v>839</v>
      </c>
      <c r="R38" s="2">
        <v>0</v>
      </c>
      <c r="S38" s="2" t="s">
        <v>839</v>
      </c>
      <c r="T38" s="58" t="s">
        <v>162</v>
      </c>
      <c r="U38" s="61" t="s">
        <v>157</v>
      </c>
      <c r="V38" s="61" t="s">
        <v>157</v>
      </c>
      <c r="W38" s="61" t="s">
        <v>157</v>
      </c>
      <c r="X38" s="61" t="s">
        <v>157</v>
      </c>
      <c r="Y38" s="61" t="s">
        <v>157</v>
      </c>
      <c r="Z38" s="61" t="s">
        <v>157</v>
      </c>
      <c r="AA38" s="61" t="s">
        <v>157</v>
      </c>
      <c r="AB38" s="58" t="s">
        <v>157</v>
      </c>
      <c r="AC38" s="58" t="s">
        <v>157</v>
      </c>
      <c r="AD38" s="61" t="s">
        <v>157</v>
      </c>
      <c r="AE38" s="58" t="s">
        <v>157</v>
      </c>
      <c r="AF38" s="2">
        <v>0</v>
      </c>
      <c r="AG38" s="2" t="s">
        <v>839</v>
      </c>
      <c r="AH38" s="2" t="s">
        <v>839</v>
      </c>
      <c r="AI38" s="4">
        <v>0</v>
      </c>
      <c r="AJ38" s="58" t="s">
        <v>157</v>
      </c>
      <c r="AK38" s="58" t="s">
        <v>157</v>
      </c>
      <c r="AL38" s="61" t="s">
        <v>157</v>
      </c>
      <c r="AM38" s="61" t="s">
        <v>157</v>
      </c>
      <c r="AN38" s="58" t="s">
        <v>157</v>
      </c>
      <c r="AO38" s="60">
        <v>43342</v>
      </c>
      <c r="AP38" s="58" t="s">
        <v>157</v>
      </c>
      <c r="AQ38" s="58" t="s">
        <v>157</v>
      </c>
      <c r="AR38" s="58" t="s">
        <v>157</v>
      </c>
      <c r="AS38" s="58" t="s">
        <v>159</v>
      </c>
      <c r="AT38" s="58" t="s">
        <v>157</v>
      </c>
      <c r="AU38" s="58" t="s">
        <v>157</v>
      </c>
      <c r="AV38" s="58" t="s">
        <v>157</v>
      </c>
      <c r="AW38" s="61" t="s">
        <v>157</v>
      </c>
      <c r="AX38" s="61" t="s">
        <v>157</v>
      </c>
      <c r="AY38" s="58" t="s">
        <v>157</v>
      </c>
      <c r="AZ38" s="62">
        <v>44636</v>
      </c>
    </row>
    <row r="39" spans="1:52" x14ac:dyDescent="0.2">
      <c r="A39" s="58">
        <v>890399047</v>
      </c>
      <c r="B39" s="58" t="s">
        <v>83</v>
      </c>
      <c r="C39" s="58" t="s">
        <v>81</v>
      </c>
      <c r="D39" s="58">
        <v>201809</v>
      </c>
      <c r="E39" s="58" t="s">
        <v>501</v>
      </c>
      <c r="F39" s="58" t="s">
        <v>502</v>
      </c>
      <c r="G39" s="58" t="s">
        <v>157</v>
      </c>
      <c r="H39" s="58" t="s">
        <v>157</v>
      </c>
      <c r="I39" s="58" t="s">
        <v>157</v>
      </c>
      <c r="J39" s="60">
        <v>43372</v>
      </c>
      <c r="K39" s="64">
        <v>3464700</v>
      </c>
      <c r="L39" s="61">
        <v>3464700</v>
      </c>
      <c r="M39" s="58" t="s">
        <v>161</v>
      </c>
      <c r="N39" s="58" t="s">
        <v>68</v>
      </c>
      <c r="O39" s="65">
        <v>0</v>
      </c>
      <c r="P39" s="2" t="s">
        <v>839</v>
      </c>
      <c r="Q39" s="2" t="s">
        <v>839</v>
      </c>
      <c r="R39" s="2">
        <v>0</v>
      </c>
      <c r="S39" s="2" t="s">
        <v>839</v>
      </c>
      <c r="T39" s="58" t="s">
        <v>162</v>
      </c>
      <c r="U39" s="61" t="s">
        <v>157</v>
      </c>
      <c r="V39" s="61" t="s">
        <v>157</v>
      </c>
      <c r="W39" s="61" t="s">
        <v>157</v>
      </c>
      <c r="X39" s="61" t="s">
        <v>157</v>
      </c>
      <c r="Y39" s="61" t="s">
        <v>157</v>
      </c>
      <c r="Z39" s="61" t="s">
        <v>157</v>
      </c>
      <c r="AA39" s="61" t="s">
        <v>157</v>
      </c>
      <c r="AB39" s="58" t="s">
        <v>157</v>
      </c>
      <c r="AC39" s="58" t="s">
        <v>157</v>
      </c>
      <c r="AD39" s="61" t="s">
        <v>157</v>
      </c>
      <c r="AE39" s="58" t="s">
        <v>157</v>
      </c>
      <c r="AF39" s="2">
        <v>0</v>
      </c>
      <c r="AG39" s="2" t="s">
        <v>839</v>
      </c>
      <c r="AH39" s="2" t="s">
        <v>839</v>
      </c>
      <c r="AI39" s="4">
        <v>0</v>
      </c>
      <c r="AJ39" s="58" t="s">
        <v>157</v>
      </c>
      <c r="AK39" s="58" t="s">
        <v>157</v>
      </c>
      <c r="AL39" s="61" t="s">
        <v>157</v>
      </c>
      <c r="AM39" s="61" t="s">
        <v>157</v>
      </c>
      <c r="AN39" s="58" t="s">
        <v>157</v>
      </c>
      <c r="AO39" s="60">
        <v>43372</v>
      </c>
      <c r="AP39" s="58" t="s">
        <v>157</v>
      </c>
      <c r="AQ39" s="58" t="s">
        <v>157</v>
      </c>
      <c r="AR39" s="58" t="s">
        <v>157</v>
      </c>
      <c r="AS39" s="58" t="s">
        <v>159</v>
      </c>
      <c r="AT39" s="58" t="s">
        <v>157</v>
      </c>
      <c r="AU39" s="58" t="s">
        <v>157</v>
      </c>
      <c r="AV39" s="58" t="s">
        <v>157</v>
      </c>
      <c r="AW39" s="61" t="s">
        <v>157</v>
      </c>
      <c r="AX39" s="61" t="s">
        <v>157</v>
      </c>
      <c r="AY39" s="58" t="s">
        <v>157</v>
      </c>
      <c r="AZ39" s="62">
        <v>44636</v>
      </c>
    </row>
    <row r="40" spans="1:52" x14ac:dyDescent="0.2">
      <c r="A40" s="58">
        <v>890399047</v>
      </c>
      <c r="B40" s="58" t="s">
        <v>83</v>
      </c>
      <c r="C40" s="58" t="s">
        <v>81</v>
      </c>
      <c r="D40" s="58">
        <v>201810</v>
      </c>
      <c r="E40" s="58" t="s">
        <v>503</v>
      </c>
      <c r="F40" s="58" t="s">
        <v>504</v>
      </c>
      <c r="G40" s="58" t="s">
        <v>157</v>
      </c>
      <c r="H40" s="58" t="s">
        <v>157</v>
      </c>
      <c r="I40" s="58" t="s">
        <v>157</v>
      </c>
      <c r="J40" s="60">
        <v>43403</v>
      </c>
      <c r="K40" s="64">
        <v>847717</v>
      </c>
      <c r="L40" s="61">
        <v>847717</v>
      </c>
      <c r="M40" s="58" t="s">
        <v>161</v>
      </c>
      <c r="N40" s="58" t="s">
        <v>68</v>
      </c>
      <c r="O40" s="65">
        <v>0</v>
      </c>
      <c r="P40" s="2" t="s">
        <v>839</v>
      </c>
      <c r="Q40" s="2" t="s">
        <v>839</v>
      </c>
      <c r="R40" s="2">
        <v>0</v>
      </c>
      <c r="S40" s="2" t="s">
        <v>839</v>
      </c>
      <c r="T40" s="58" t="s">
        <v>162</v>
      </c>
      <c r="U40" s="61" t="s">
        <v>157</v>
      </c>
      <c r="V40" s="61" t="s">
        <v>157</v>
      </c>
      <c r="W40" s="61" t="s">
        <v>157</v>
      </c>
      <c r="X40" s="61" t="s">
        <v>157</v>
      </c>
      <c r="Y40" s="61" t="s">
        <v>157</v>
      </c>
      <c r="Z40" s="61" t="s">
        <v>157</v>
      </c>
      <c r="AA40" s="61" t="s">
        <v>157</v>
      </c>
      <c r="AB40" s="58" t="s">
        <v>157</v>
      </c>
      <c r="AC40" s="58" t="s">
        <v>157</v>
      </c>
      <c r="AD40" s="61" t="s">
        <v>157</v>
      </c>
      <c r="AE40" s="58" t="s">
        <v>157</v>
      </c>
      <c r="AF40" s="2">
        <v>0</v>
      </c>
      <c r="AG40" s="2" t="s">
        <v>839</v>
      </c>
      <c r="AH40" s="2" t="s">
        <v>839</v>
      </c>
      <c r="AI40" s="4">
        <v>0</v>
      </c>
      <c r="AJ40" s="58" t="s">
        <v>157</v>
      </c>
      <c r="AK40" s="58" t="s">
        <v>157</v>
      </c>
      <c r="AL40" s="61" t="s">
        <v>157</v>
      </c>
      <c r="AM40" s="61" t="s">
        <v>157</v>
      </c>
      <c r="AN40" s="58" t="s">
        <v>157</v>
      </c>
      <c r="AO40" s="60">
        <v>43403</v>
      </c>
      <c r="AP40" s="58" t="s">
        <v>157</v>
      </c>
      <c r="AQ40" s="58" t="s">
        <v>157</v>
      </c>
      <c r="AR40" s="58" t="s">
        <v>157</v>
      </c>
      <c r="AS40" s="58" t="s">
        <v>159</v>
      </c>
      <c r="AT40" s="58" t="s">
        <v>157</v>
      </c>
      <c r="AU40" s="58" t="s">
        <v>157</v>
      </c>
      <c r="AV40" s="58" t="s">
        <v>157</v>
      </c>
      <c r="AW40" s="61" t="s">
        <v>157</v>
      </c>
      <c r="AX40" s="61" t="s">
        <v>157</v>
      </c>
      <c r="AY40" s="58" t="s">
        <v>157</v>
      </c>
      <c r="AZ40" s="62">
        <v>44636</v>
      </c>
    </row>
    <row r="41" spans="1:52" x14ac:dyDescent="0.2">
      <c r="A41" s="58">
        <v>890399047</v>
      </c>
      <c r="B41" s="58" t="s">
        <v>83</v>
      </c>
      <c r="C41" s="58" t="s">
        <v>81</v>
      </c>
      <c r="D41" s="58">
        <v>201901</v>
      </c>
      <c r="E41" s="58" t="s">
        <v>505</v>
      </c>
      <c r="F41" s="58" t="s">
        <v>506</v>
      </c>
      <c r="G41" s="58" t="s">
        <v>157</v>
      </c>
      <c r="H41" s="58" t="s">
        <v>157</v>
      </c>
      <c r="I41" s="58" t="s">
        <v>157</v>
      </c>
      <c r="J41" s="60">
        <v>43489</v>
      </c>
      <c r="K41" s="64">
        <v>3240159</v>
      </c>
      <c r="L41" s="61">
        <v>3240159</v>
      </c>
      <c r="M41" s="58" t="s">
        <v>161</v>
      </c>
      <c r="N41" s="58" t="s">
        <v>68</v>
      </c>
      <c r="O41" s="65">
        <v>0</v>
      </c>
      <c r="P41" s="2" t="s">
        <v>839</v>
      </c>
      <c r="Q41" s="2" t="s">
        <v>839</v>
      </c>
      <c r="R41" s="2">
        <v>0</v>
      </c>
      <c r="S41" s="2" t="s">
        <v>839</v>
      </c>
      <c r="T41" s="58" t="s">
        <v>162</v>
      </c>
      <c r="U41" s="61" t="s">
        <v>157</v>
      </c>
      <c r="V41" s="61" t="s">
        <v>157</v>
      </c>
      <c r="W41" s="61" t="s">
        <v>157</v>
      </c>
      <c r="X41" s="61" t="s">
        <v>157</v>
      </c>
      <c r="Y41" s="61" t="s">
        <v>157</v>
      </c>
      <c r="Z41" s="61" t="s">
        <v>157</v>
      </c>
      <c r="AA41" s="61" t="s">
        <v>157</v>
      </c>
      <c r="AB41" s="58" t="s">
        <v>157</v>
      </c>
      <c r="AC41" s="58" t="s">
        <v>157</v>
      </c>
      <c r="AD41" s="61" t="s">
        <v>157</v>
      </c>
      <c r="AE41" s="58" t="s">
        <v>157</v>
      </c>
      <c r="AF41" s="2">
        <v>0</v>
      </c>
      <c r="AG41" s="2" t="s">
        <v>839</v>
      </c>
      <c r="AH41" s="2" t="s">
        <v>839</v>
      </c>
      <c r="AI41" s="4">
        <v>0</v>
      </c>
      <c r="AJ41" s="58" t="s">
        <v>157</v>
      </c>
      <c r="AK41" s="58" t="s">
        <v>157</v>
      </c>
      <c r="AL41" s="61" t="s">
        <v>157</v>
      </c>
      <c r="AM41" s="61" t="s">
        <v>157</v>
      </c>
      <c r="AN41" s="58" t="s">
        <v>157</v>
      </c>
      <c r="AO41" s="60">
        <v>43489</v>
      </c>
      <c r="AP41" s="58" t="s">
        <v>157</v>
      </c>
      <c r="AQ41" s="58" t="s">
        <v>157</v>
      </c>
      <c r="AR41" s="58" t="s">
        <v>157</v>
      </c>
      <c r="AS41" s="58" t="s">
        <v>159</v>
      </c>
      <c r="AT41" s="58" t="s">
        <v>157</v>
      </c>
      <c r="AU41" s="58" t="s">
        <v>157</v>
      </c>
      <c r="AV41" s="58" t="s">
        <v>157</v>
      </c>
      <c r="AW41" s="61" t="s">
        <v>157</v>
      </c>
      <c r="AX41" s="61" t="s">
        <v>157</v>
      </c>
      <c r="AY41" s="58" t="s">
        <v>157</v>
      </c>
      <c r="AZ41" s="62">
        <v>44636</v>
      </c>
    </row>
    <row r="42" spans="1:52" x14ac:dyDescent="0.2">
      <c r="A42" s="58">
        <v>890399047</v>
      </c>
      <c r="B42" s="58" t="s">
        <v>83</v>
      </c>
      <c r="C42" s="58" t="s">
        <v>81</v>
      </c>
      <c r="D42" s="58">
        <v>201902</v>
      </c>
      <c r="E42" s="58" t="s">
        <v>507</v>
      </c>
      <c r="F42" s="58" t="s">
        <v>508</v>
      </c>
      <c r="G42" s="58" t="s">
        <v>157</v>
      </c>
      <c r="H42" s="58" t="s">
        <v>157</v>
      </c>
      <c r="I42" s="58" t="s">
        <v>157</v>
      </c>
      <c r="J42" s="60">
        <v>43520</v>
      </c>
      <c r="K42" s="64">
        <v>883751</v>
      </c>
      <c r="L42" s="61">
        <v>883751</v>
      </c>
      <c r="M42" s="58" t="s">
        <v>161</v>
      </c>
      <c r="N42" s="58" t="s">
        <v>68</v>
      </c>
      <c r="O42" s="65">
        <v>0</v>
      </c>
      <c r="P42" s="2" t="s">
        <v>839</v>
      </c>
      <c r="Q42" s="2" t="s">
        <v>839</v>
      </c>
      <c r="R42" s="2">
        <v>0</v>
      </c>
      <c r="S42" s="2" t="s">
        <v>839</v>
      </c>
      <c r="T42" s="58" t="s">
        <v>162</v>
      </c>
      <c r="U42" s="61" t="s">
        <v>157</v>
      </c>
      <c r="V42" s="61" t="s">
        <v>157</v>
      </c>
      <c r="W42" s="61" t="s">
        <v>157</v>
      </c>
      <c r="X42" s="61" t="s">
        <v>157</v>
      </c>
      <c r="Y42" s="61" t="s">
        <v>157</v>
      </c>
      <c r="Z42" s="61" t="s">
        <v>157</v>
      </c>
      <c r="AA42" s="61" t="s">
        <v>157</v>
      </c>
      <c r="AB42" s="58" t="s">
        <v>157</v>
      </c>
      <c r="AC42" s="58" t="s">
        <v>157</v>
      </c>
      <c r="AD42" s="61" t="s">
        <v>157</v>
      </c>
      <c r="AE42" s="58" t="s">
        <v>157</v>
      </c>
      <c r="AF42" s="2">
        <v>0</v>
      </c>
      <c r="AG42" s="2" t="s">
        <v>839</v>
      </c>
      <c r="AH42" s="2" t="s">
        <v>839</v>
      </c>
      <c r="AI42" s="4">
        <v>0</v>
      </c>
      <c r="AJ42" s="58" t="s">
        <v>157</v>
      </c>
      <c r="AK42" s="58" t="s">
        <v>157</v>
      </c>
      <c r="AL42" s="61" t="s">
        <v>157</v>
      </c>
      <c r="AM42" s="61" t="s">
        <v>157</v>
      </c>
      <c r="AN42" s="58" t="s">
        <v>157</v>
      </c>
      <c r="AO42" s="60">
        <v>43520</v>
      </c>
      <c r="AP42" s="58" t="s">
        <v>157</v>
      </c>
      <c r="AQ42" s="58" t="s">
        <v>157</v>
      </c>
      <c r="AR42" s="58" t="s">
        <v>157</v>
      </c>
      <c r="AS42" s="58" t="s">
        <v>159</v>
      </c>
      <c r="AT42" s="58" t="s">
        <v>157</v>
      </c>
      <c r="AU42" s="58" t="s">
        <v>157</v>
      </c>
      <c r="AV42" s="58" t="s">
        <v>157</v>
      </c>
      <c r="AW42" s="61" t="s">
        <v>157</v>
      </c>
      <c r="AX42" s="61" t="s">
        <v>157</v>
      </c>
      <c r="AY42" s="58" t="s">
        <v>157</v>
      </c>
      <c r="AZ42" s="62">
        <v>44636</v>
      </c>
    </row>
    <row r="43" spans="1:52" x14ac:dyDescent="0.2">
      <c r="A43" s="58">
        <v>890399047</v>
      </c>
      <c r="B43" s="58" t="s">
        <v>83</v>
      </c>
      <c r="C43" s="58" t="s">
        <v>81</v>
      </c>
      <c r="D43" s="58">
        <v>201903</v>
      </c>
      <c r="E43" s="58" t="s">
        <v>509</v>
      </c>
      <c r="F43" s="58" t="s">
        <v>510</v>
      </c>
      <c r="G43" s="58" t="s">
        <v>157</v>
      </c>
      <c r="H43" s="58" t="s">
        <v>157</v>
      </c>
      <c r="I43" s="58" t="s">
        <v>157</v>
      </c>
      <c r="J43" s="60">
        <v>43548</v>
      </c>
      <c r="K43" s="64">
        <v>10029836</v>
      </c>
      <c r="L43" s="61">
        <v>10029836</v>
      </c>
      <c r="M43" s="58" t="s">
        <v>161</v>
      </c>
      <c r="N43" s="58" t="s">
        <v>68</v>
      </c>
      <c r="O43" s="65">
        <v>0</v>
      </c>
      <c r="P43" s="2" t="s">
        <v>839</v>
      </c>
      <c r="Q43" s="2" t="s">
        <v>839</v>
      </c>
      <c r="R43" s="2">
        <v>0</v>
      </c>
      <c r="S43" s="2" t="s">
        <v>839</v>
      </c>
      <c r="T43" s="58" t="s">
        <v>162</v>
      </c>
      <c r="U43" s="61" t="s">
        <v>157</v>
      </c>
      <c r="V43" s="61" t="s">
        <v>157</v>
      </c>
      <c r="W43" s="61" t="s">
        <v>157</v>
      </c>
      <c r="X43" s="61" t="s">
        <v>157</v>
      </c>
      <c r="Y43" s="61" t="s">
        <v>157</v>
      </c>
      <c r="Z43" s="61" t="s">
        <v>157</v>
      </c>
      <c r="AA43" s="61" t="s">
        <v>157</v>
      </c>
      <c r="AB43" s="58" t="s">
        <v>157</v>
      </c>
      <c r="AC43" s="58" t="s">
        <v>157</v>
      </c>
      <c r="AD43" s="61" t="s">
        <v>157</v>
      </c>
      <c r="AE43" s="58" t="s">
        <v>157</v>
      </c>
      <c r="AF43" s="2">
        <v>0</v>
      </c>
      <c r="AG43" s="2" t="s">
        <v>839</v>
      </c>
      <c r="AH43" s="2" t="s">
        <v>839</v>
      </c>
      <c r="AI43" s="4">
        <v>0</v>
      </c>
      <c r="AJ43" s="58" t="s">
        <v>157</v>
      </c>
      <c r="AK43" s="58" t="s">
        <v>157</v>
      </c>
      <c r="AL43" s="61" t="s">
        <v>157</v>
      </c>
      <c r="AM43" s="61" t="s">
        <v>157</v>
      </c>
      <c r="AN43" s="58" t="s">
        <v>157</v>
      </c>
      <c r="AO43" s="60">
        <v>43548</v>
      </c>
      <c r="AP43" s="58" t="s">
        <v>157</v>
      </c>
      <c r="AQ43" s="58" t="s">
        <v>157</v>
      </c>
      <c r="AR43" s="58" t="s">
        <v>157</v>
      </c>
      <c r="AS43" s="58" t="s">
        <v>159</v>
      </c>
      <c r="AT43" s="58" t="s">
        <v>157</v>
      </c>
      <c r="AU43" s="58" t="s">
        <v>157</v>
      </c>
      <c r="AV43" s="58" t="s">
        <v>157</v>
      </c>
      <c r="AW43" s="61" t="s">
        <v>157</v>
      </c>
      <c r="AX43" s="61" t="s">
        <v>157</v>
      </c>
      <c r="AY43" s="58" t="s">
        <v>157</v>
      </c>
      <c r="AZ43" s="62">
        <v>44636</v>
      </c>
    </row>
    <row r="44" spans="1:52" x14ac:dyDescent="0.2">
      <c r="A44" s="58">
        <v>890399047</v>
      </c>
      <c r="B44" s="58" t="s">
        <v>83</v>
      </c>
      <c r="C44" s="58" t="s">
        <v>81</v>
      </c>
      <c r="D44" s="58">
        <v>201904</v>
      </c>
      <c r="E44" s="58" t="s">
        <v>511</v>
      </c>
      <c r="F44" s="58" t="s">
        <v>512</v>
      </c>
      <c r="G44" s="58" t="s">
        <v>157</v>
      </c>
      <c r="H44" s="58" t="s">
        <v>157</v>
      </c>
      <c r="I44" s="58" t="s">
        <v>157</v>
      </c>
      <c r="J44" s="60">
        <v>43579</v>
      </c>
      <c r="K44" s="64">
        <v>301104</v>
      </c>
      <c r="L44" s="61">
        <v>301104</v>
      </c>
      <c r="M44" s="58" t="s">
        <v>161</v>
      </c>
      <c r="N44" s="58" t="s">
        <v>68</v>
      </c>
      <c r="O44" s="65">
        <v>0</v>
      </c>
      <c r="P44" s="2" t="s">
        <v>839</v>
      </c>
      <c r="Q44" s="2" t="s">
        <v>839</v>
      </c>
      <c r="R44" s="2">
        <v>0</v>
      </c>
      <c r="S44" s="2" t="s">
        <v>839</v>
      </c>
      <c r="T44" s="58" t="s">
        <v>162</v>
      </c>
      <c r="U44" s="61" t="s">
        <v>157</v>
      </c>
      <c r="V44" s="61" t="s">
        <v>157</v>
      </c>
      <c r="W44" s="61" t="s">
        <v>157</v>
      </c>
      <c r="X44" s="61" t="s">
        <v>157</v>
      </c>
      <c r="Y44" s="61" t="s">
        <v>157</v>
      </c>
      <c r="Z44" s="61" t="s">
        <v>157</v>
      </c>
      <c r="AA44" s="61" t="s">
        <v>157</v>
      </c>
      <c r="AB44" s="58" t="s">
        <v>157</v>
      </c>
      <c r="AC44" s="58" t="s">
        <v>157</v>
      </c>
      <c r="AD44" s="61" t="s">
        <v>157</v>
      </c>
      <c r="AE44" s="58" t="s">
        <v>157</v>
      </c>
      <c r="AF44" s="2">
        <v>0</v>
      </c>
      <c r="AG44" s="2" t="s">
        <v>839</v>
      </c>
      <c r="AH44" s="2" t="s">
        <v>839</v>
      </c>
      <c r="AI44" s="4">
        <v>0</v>
      </c>
      <c r="AJ44" s="58" t="s">
        <v>157</v>
      </c>
      <c r="AK44" s="58" t="s">
        <v>157</v>
      </c>
      <c r="AL44" s="61" t="s">
        <v>157</v>
      </c>
      <c r="AM44" s="61" t="s">
        <v>157</v>
      </c>
      <c r="AN44" s="58" t="s">
        <v>157</v>
      </c>
      <c r="AO44" s="60">
        <v>43579</v>
      </c>
      <c r="AP44" s="58" t="s">
        <v>157</v>
      </c>
      <c r="AQ44" s="58" t="s">
        <v>157</v>
      </c>
      <c r="AR44" s="58" t="s">
        <v>157</v>
      </c>
      <c r="AS44" s="58" t="s">
        <v>159</v>
      </c>
      <c r="AT44" s="58" t="s">
        <v>157</v>
      </c>
      <c r="AU44" s="58" t="s">
        <v>157</v>
      </c>
      <c r="AV44" s="58" t="s">
        <v>157</v>
      </c>
      <c r="AW44" s="61" t="s">
        <v>157</v>
      </c>
      <c r="AX44" s="61" t="s">
        <v>157</v>
      </c>
      <c r="AY44" s="58" t="s">
        <v>157</v>
      </c>
      <c r="AZ44" s="62">
        <v>44636</v>
      </c>
    </row>
    <row r="45" spans="1:52" x14ac:dyDescent="0.2">
      <c r="A45" s="58">
        <v>890399047</v>
      </c>
      <c r="B45" s="58" t="s">
        <v>83</v>
      </c>
      <c r="C45" s="58" t="s">
        <v>81</v>
      </c>
      <c r="D45" s="58">
        <v>201906</v>
      </c>
      <c r="E45" s="58" t="s">
        <v>513</v>
      </c>
      <c r="F45" s="58" t="s">
        <v>514</v>
      </c>
      <c r="G45" s="58" t="s">
        <v>157</v>
      </c>
      <c r="H45" s="58" t="s">
        <v>157</v>
      </c>
      <c r="I45" s="58" t="s">
        <v>157</v>
      </c>
      <c r="J45" s="60">
        <v>43643</v>
      </c>
      <c r="K45" s="64">
        <v>529820</v>
      </c>
      <c r="L45" s="61">
        <v>529820</v>
      </c>
      <c r="M45" s="58" t="s">
        <v>161</v>
      </c>
      <c r="N45" s="58" t="s">
        <v>68</v>
      </c>
      <c r="O45" s="65">
        <v>0</v>
      </c>
      <c r="P45" s="2" t="s">
        <v>839</v>
      </c>
      <c r="Q45" s="2" t="s">
        <v>839</v>
      </c>
      <c r="R45" s="2">
        <v>0</v>
      </c>
      <c r="S45" s="2" t="s">
        <v>839</v>
      </c>
      <c r="T45" s="58" t="s">
        <v>162</v>
      </c>
      <c r="U45" s="61" t="s">
        <v>157</v>
      </c>
      <c r="V45" s="61" t="s">
        <v>157</v>
      </c>
      <c r="W45" s="61" t="s">
        <v>157</v>
      </c>
      <c r="X45" s="61" t="s">
        <v>157</v>
      </c>
      <c r="Y45" s="61" t="s">
        <v>157</v>
      </c>
      <c r="Z45" s="61" t="s">
        <v>157</v>
      </c>
      <c r="AA45" s="61" t="s">
        <v>157</v>
      </c>
      <c r="AB45" s="58" t="s">
        <v>157</v>
      </c>
      <c r="AC45" s="58" t="s">
        <v>157</v>
      </c>
      <c r="AD45" s="61" t="s">
        <v>157</v>
      </c>
      <c r="AE45" s="58" t="s">
        <v>157</v>
      </c>
      <c r="AF45" s="2">
        <v>0</v>
      </c>
      <c r="AG45" s="2" t="s">
        <v>839</v>
      </c>
      <c r="AH45" s="2" t="s">
        <v>839</v>
      </c>
      <c r="AI45" s="4">
        <v>0</v>
      </c>
      <c r="AJ45" s="58" t="s">
        <v>157</v>
      </c>
      <c r="AK45" s="58" t="s">
        <v>157</v>
      </c>
      <c r="AL45" s="61" t="s">
        <v>157</v>
      </c>
      <c r="AM45" s="61" t="s">
        <v>157</v>
      </c>
      <c r="AN45" s="58" t="s">
        <v>157</v>
      </c>
      <c r="AO45" s="60">
        <v>43643</v>
      </c>
      <c r="AP45" s="58" t="s">
        <v>157</v>
      </c>
      <c r="AQ45" s="58" t="s">
        <v>157</v>
      </c>
      <c r="AR45" s="58" t="s">
        <v>157</v>
      </c>
      <c r="AS45" s="58" t="s">
        <v>159</v>
      </c>
      <c r="AT45" s="58" t="s">
        <v>157</v>
      </c>
      <c r="AU45" s="58" t="s">
        <v>157</v>
      </c>
      <c r="AV45" s="58" t="s">
        <v>157</v>
      </c>
      <c r="AW45" s="61" t="s">
        <v>157</v>
      </c>
      <c r="AX45" s="61" t="s">
        <v>157</v>
      </c>
      <c r="AY45" s="58" t="s">
        <v>157</v>
      </c>
      <c r="AZ45" s="62">
        <v>44636</v>
      </c>
    </row>
    <row r="46" spans="1:52" x14ac:dyDescent="0.2">
      <c r="A46" s="58">
        <v>890399047</v>
      </c>
      <c r="B46" s="58" t="s">
        <v>83</v>
      </c>
      <c r="C46" s="58" t="s">
        <v>81</v>
      </c>
      <c r="D46" s="58">
        <v>201907</v>
      </c>
      <c r="E46" s="58" t="s">
        <v>515</v>
      </c>
      <c r="F46" s="58" t="s">
        <v>516</v>
      </c>
      <c r="G46" s="58" t="s">
        <v>157</v>
      </c>
      <c r="H46" s="58" t="s">
        <v>157</v>
      </c>
      <c r="I46" s="58" t="s">
        <v>157</v>
      </c>
      <c r="J46" s="60">
        <v>43674</v>
      </c>
      <c r="K46" s="64">
        <v>50800</v>
      </c>
      <c r="L46" s="61">
        <v>50800</v>
      </c>
      <c r="M46" s="58" t="s">
        <v>161</v>
      </c>
      <c r="N46" s="58" t="s">
        <v>68</v>
      </c>
      <c r="O46" s="65">
        <v>0</v>
      </c>
      <c r="P46" s="2" t="s">
        <v>839</v>
      </c>
      <c r="Q46" s="2" t="s">
        <v>839</v>
      </c>
      <c r="R46" s="2">
        <v>0</v>
      </c>
      <c r="S46" s="2" t="s">
        <v>839</v>
      </c>
      <c r="T46" s="58" t="s">
        <v>162</v>
      </c>
      <c r="U46" s="61" t="s">
        <v>157</v>
      </c>
      <c r="V46" s="61" t="s">
        <v>157</v>
      </c>
      <c r="W46" s="61" t="s">
        <v>157</v>
      </c>
      <c r="X46" s="61" t="s">
        <v>157</v>
      </c>
      <c r="Y46" s="61" t="s">
        <v>157</v>
      </c>
      <c r="Z46" s="61" t="s">
        <v>157</v>
      </c>
      <c r="AA46" s="61" t="s">
        <v>157</v>
      </c>
      <c r="AB46" s="58" t="s">
        <v>157</v>
      </c>
      <c r="AC46" s="58" t="s">
        <v>157</v>
      </c>
      <c r="AD46" s="61" t="s">
        <v>157</v>
      </c>
      <c r="AE46" s="58" t="s">
        <v>157</v>
      </c>
      <c r="AF46" s="2">
        <v>0</v>
      </c>
      <c r="AG46" s="2" t="s">
        <v>839</v>
      </c>
      <c r="AH46" s="2" t="s">
        <v>839</v>
      </c>
      <c r="AI46" s="4">
        <v>0</v>
      </c>
      <c r="AJ46" s="58" t="s">
        <v>157</v>
      </c>
      <c r="AK46" s="58" t="s">
        <v>157</v>
      </c>
      <c r="AL46" s="61" t="s">
        <v>157</v>
      </c>
      <c r="AM46" s="61" t="s">
        <v>157</v>
      </c>
      <c r="AN46" s="58" t="s">
        <v>157</v>
      </c>
      <c r="AO46" s="60">
        <v>43674</v>
      </c>
      <c r="AP46" s="58" t="s">
        <v>157</v>
      </c>
      <c r="AQ46" s="58" t="s">
        <v>157</v>
      </c>
      <c r="AR46" s="58" t="s">
        <v>157</v>
      </c>
      <c r="AS46" s="58" t="s">
        <v>159</v>
      </c>
      <c r="AT46" s="58" t="s">
        <v>157</v>
      </c>
      <c r="AU46" s="58" t="s">
        <v>157</v>
      </c>
      <c r="AV46" s="58" t="s">
        <v>157</v>
      </c>
      <c r="AW46" s="61" t="s">
        <v>157</v>
      </c>
      <c r="AX46" s="61" t="s">
        <v>157</v>
      </c>
      <c r="AY46" s="58" t="s">
        <v>157</v>
      </c>
      <c r="AZ46" s="62">
        <v>44636</v>
      </c>
    </row>
    <row r="47" spans="1:52" x14ac:dyDescent="0.2">
      <c r="A47" s="58">
        <v>890399047</v>
      </c>
      <c r="B47" s="58" t="s">
        <v>83</v>
      </c>
      <c r="C47" s="58" t="s">
        <v>85</v>
      </c>
      <c r="D47" s="58">
        <v>266773</v>
      </c>
      <c r="E47" s="58" t="s">
        <v>517</v>
      </c>
      <c r="F47" s="58" t="s">
        <v>518</v>
      </c>
      <c r="G47" s="58" t="s">
        <v>157</v>
      </c>
      <c r="H47" s="58" t="s">
        <v>157</v>
      </c>
      <c r="I47" s="58" t="s">
        <v>157</v>
      </c>
      <c r="J47" s="60">
        <v>43863</v>
      </c>
      <c r="K47" s="64">
        <v>113200</v>
      </c>
      <c r="L47" s="61">
        <v>113200</v>
      </c>
      <c r="M47" s="58" t="s">
        <v>161</v>
      </c>
      <c r="N47" s="58" t="s">
        <v>68</v>
      </c>
      <c r="O47" s="65">
        <v>0</v>
      </c>
      <c r="P47" s="2" t="s">
        <v>839</v>
      </c>
      <c r="Q47" s="2" t="s">
        <v>839</v>
      </c>
      <c r="R47" s="2">
        <v>0</v>
      </c>
      <c r="S47" s="2" t="s">
        <v>839</v>
      </c>
      <c r="T47" s="58" t="s">
        <v>162</v>
      </c>
      <c r="U47" s="61" t="s">
        <v>157</v>
      </c>
      <c r="V47" s="61" t="s">
        <v>157</v>
      </c>
      <c r="W47" s="61" t="s">
        <v>157</v>
      </c>
      <c r="X47" s="61" t="s">
        <v>157</v>
      </c>
      <c r="Y47" s="61" t="s">
        <v>157</v>
      </c>
      <c r="Z47" s="61" t="s">
        <v>157</v>
      </c>
      <c r="AA47" s="61" t="s">
        <v>157</v>
      </c>
      <c r="AB47" s="58" t="s">
        <v>157</v>
      </c>
      <c r="AC47" s="58" t="s">
        <v>157</v>
      </c>
      <c r="AD47" s="61" t="s">
        <v>157</v>
      </c>
      <c r="AE47" s="58" t="s">
        <v>157</v>
      </c>
      <c r="AF47" s="2">
        <v>0</v>
      </c>
      <c r="AG47" s="2" t="s">
        <v>839</v>
      </c>
      <c r="AH47" s="2" t="s">
        <v>839</v>
      </c>
      <c r="AI47" s="4">
        <v>0</v>
      </c>
      <c r="AJ47" s="58" t="s">
        <v>157</v>
      </c>
      <c r="AK47" s="58" t="s">
        <v>157</v>
      </c>
      <c r="AL47" s="61" t="s">
        <v>157</v>
      </c>
      <c r="AM47" s="61" t="s">
        <v>157</v>
      </c>
      <c r="AN47" s="58" t="s">
        <v>157</v>
      </c>
      <c r="AO47" s="60">
        <v>43863</v>
      </c>
      <c r="AP47" s="58" t="s">
        <v>157</v>
      </c>
      <c r="AQ47" s="58" t="s">
        <v>157</v>
      </c>
      <c r="AR47" s="58" t="s">
        <v>157</v>
      </c>
      <c r="AS47" s="58" t="s">
        <v>159</v>
      </c>
      <c r="AT47" s="58" t="s">
        <v>157</v>
      </c>
      <c r="AU47" s="58" t="s">
        <v>157</v>
      </c>
      <c r="AV47" s="58" t="s">
        <v>157</v>
      </c>
      <c r="AW47" s="61" t="s">
        <v>157</v>
      </c>
      <c r="AX47" s="61" t="s">
        <v>157</v>
      </c>
      <c r="AY47" s="58" t="s">
        <v>157</v>
      </c>
      <c r="AZ47" s="62">
        <v>44636</v>
      </c>
    </row>
    <row r="48" spans="1:52" x14ac:dyDescent="0.2">
      <c r="A48" s="58">
        <v>890399047</v>
      </c>
      <c r="B48" s="58" t="s">
        <v>83</v>
      </c>
      <c r="C48" s="58" t="s">
        <v>85</v>
      </c>
      <c r="D48" s="58">
        <v>268293</v>
      </c>
      <c r="E48" s="58" t="s">
        <v>519</v>
      </c>
      <c r="F48" s="58" t="s">
        <v>520</v>
      </c>
      <c r="G48" s="58" t="s">
        <v>157</v>
      </c>
      <c r="H48" s="58" t="s">
        <v>157</v>
      </c>
      <c r="I48" s="58" t="s">
        <v>157</v>
      </c>
      <c r="J48" s="60">
        <v>43867</v>
      </c>
      <c r="K48" s="64">
        <v>214026</v>
      </c>
      <c r="L48" s="61">
        <v>214026</v>
      </c>
      <c r="M48" s="58" t="s">
        <v>161</v>
      </c>
      <c r="N48" s="58" t="s">
        <v>68</v>
      </c>
      <c r="O48" s="65">
        <v>0</v>
      </c>
      <c r="P48" s="2" t="s">
        <v>839</v>
      </c>
      <c r="Q48" s="2" t="s">
        <v>839</v>
      </c>
      <c r="R48" s="2">
        <v>0</v>
      </c>
      <c r="S48" s="2" t="s">
        <v>839</v>
      </c>
      <c r="T48" s="58" t="s">
        <v>162</v>
      </c>
      <c r="U48" s="61" t="s">
        <v>157</v>
      </c>
      <c r="V48" s="61" t="s">
        <v>157</v>
      </c>
      <c r="W48" s="61" t="s">
        <v>157</v>
      </c>
      <c r="X48" s="61" t="s">
        <v>157</v>
      </c>
      <c r="Y48" s="61" t="s">
        <v>157</v>
      </c>
      <c r="Z48" s="61" t="s">
        <v>157</v>
      </c>
      <c r="AA48" s="61" t="s">
        <v>157</v>
      </c>
      <c r="AB48" s="58" t="s">
        <v>157</v>
      </c>
      <c r="AC48" s="58" t="s">
        <v>157</v>
      </c>
      <c r="AD48" s="61" t="s">
        <v>157</v>
      </c>
      <c r="AE48" s="58" t="s">
        <v>157</v>
      </c>
      <c r="AF48" s="2">
        <v>0</v>
      </c>
      <c r="AG48" s="2" t="s">
        <v>839</v>
      </c>
      <c r="AH48" s="2" t="s">
        <v>839</v>
      </c>
      <c r="AI48" s="4">
        <v>0</v>
      </c>
      <c r="AJ48" s="58" t="s">
        <v>157</v>
      </c>
      <c r="AK48" s="58" t="s">
        <v>157</v>
      </c>
      <c r="AL48" s="61" t="s">
        <v>157</v>
      </c>
      <c r="AM48" s="61" t="s">
        <v>157</v>
      </c>
      <c r="AN48" s="58" t="s">
        <v>157</v>
      </c>
      <c r="AO48" s="60">
        <v>43867</v>
      </c>
      <c r="AP48" s="58" t="s">
        <v>157</v>
      </c>
      <c r="AQ48" s="58" t="s">
        <v>157</v>
      </c>
      <c r="AR48" s="58" t="s">
        <v>157</v>
      </c>
      <c r="AS48" s="58" t="s">
        <v>159</v>
      </c>
      <c r="AT48" s="58" t="s">
        <v>157</v>
      </c>
      <c r="AU48" s="58" t="s">
        <v>157</v>
      </c>
      <c r="AV48" s="58" t="s">
        <v>157</v>
      </c>
      <c r="AW48" s="61" t="s">
        <v>157</v>
      </c>
      <c r="AX48" s="61" t="s">
        <v>157</v>
      </c>
      <c r="AY48" s="58" t="s">
        <v>157</v>
      </c>
      <c r="AZ48" s="62">
        <v>44636</v>
      </c>
    </row>
    <row r="49" spans="1:52" x14ac:dyDescent="0.2">
      <c r="A49" s="58">
        <v>890399047</v>
      </c>
      <c r="B49" s="58" t="s">
        <v>83</v>
      </c>
      <c r="C49" s="58" t="s">
        <v>85</v>
      </c>
      <c r="D49" s="58">
        <v>274381</v>
      </c>
      <c r="E49" s="58" t="s">
        <v>521</v>
      </c>
      <c r="F49" s="58" t="s">
        <v>522</v>
      </c>
      <c r="G49" s="58" t="s">
        <v>157</v>
      </c>
      <c r="H49" s="58" t="s">
        <v>157</v>
      </c>
      <c r="I49" s="58" t="s">
        <v>157</v>
      </c>
      <c r="J49" s="60">
        <v>43882</v>
      </c>
      <c r="K49" s="64">
        <v>66100</v>
      </c>
      <c r="L49" s="61">
        <v>66100</v>
      </c>
      <c r="M49" s="58" t="s">
        <v>161</v>
      </c>
      <c r="N49" s="58" t="s">
        <v>68</v>
      </c>
      <c r="O49" s="65">
        <v>0</v>
      </c>
      <c r="P49" s="2" t="s">
        <v>839</v>
      </c>
      <c r="Q49" s="2" t="s">
        <v>839</v>
      </c>
      <c r="R49" s="2">
        <v>0</v>
      </c>
      <c r="S49" s="2" t="s">
        <v>839</v>
      </c>
      <c r="T49" s="58" t="s">
        <v>162</v>
      </c>
      <c r="U49" s="61" t="s">
        <v>157</v>
      </c>
      <c r="V49" s="61" t="s">
        <v>157</v>
      </c>
      <c r="W49" s="61" t="s">
        <v>157</v>
      </c>
      <c r="X49" s="61" t="s">
        <v>157</v>
      </c>
      <c r="Y49" s="61" t="s">
        <v>157</v>
      </c>
      <c r="Z49" s="61" t="s">
        <v>157</v>
      </c>
      <c r="AA49" s="61" t="s">
        <v>157</v>
      </c>
      <c r="AB49" s="58" t="s">
        <v>157</v>
      </c>
      <c r="AC49" s="58" t="s">
        <v>157</v>
      </c>
      <c r="AD49" s="61" t="s">
        <v>157</v>
      </c>
      <c r="AE49" s="58" t="s">
        <v>157</v>
      </c>
      <c r="AF49" s="2">
        <v>0</v>
      </c>
      <c r="AG49" s="2" t="s">
        <v>839</v>
      </c>
      <c r="AH49" s="2" t="s">
        <v>839</v>
      </c>
      <c r="AI49" s="4">
        <v>0</v>
      </c>
      <c r="AJ49" s="58" t="s">
        <v>157</v>
      </c>
      <c r="AK49" s="58" t="s">
        <v>157</v>
      </c>
      <c r="AL49" s="61" t="s">
        <v>157</v>
      </c>
      <c r="AM49" s="61" t="s">
        <v>157</v>
      </c>
      <c r="AN49" s="58" t="s">
        <v>157</v>
      </c>
      <c r="AO49" s="60">
        <v>43882</v>
      </c>
      <c r="AP49" s="58" t="s">
        <v>157</v>
      </c>
      <c r="AQ49" s="58" t="s">
        <v>157</v>
      </c>
      <c r="AR49" s="58" t="s">
        <v>157</v>
      </c>
      <c r="AS49" s="58" t="s">
        <v>159</v>
      </c>
      <c r="AT49" s="58" t="s">
        <v>157</v>
      </c>
      <c r="AU49" s="58" t="s">
        <v>157</v>
      </c>
      <c r="AV49" s="58" t="s">
        <v>157</v>
      </c>
      <c r="AW49" s="61" t="s">
        <v>157</v>
      </c>
      <c r="AX49" s="61" t="s">
        <v>157</v>
      </c>
      <c r="AY49" s="58" t="s">
        <v>157</v>
      </c>
      <c r="AZ49" s="62">
        <v>44636</v>
      </c>
    </row>
    <row r="50" spans="1:52" x14ac:dyDescent="0.2">
      <c r="A50" s="58">
        <v>890399047</v>
      </c>
      <c r="B50" s="58" t="s">
        <v>83</v>
      </c>
      <c r="C50" s="58" t="s">
        <v>85</v>
      </c>
      <c r="D50" s="58">
        <v>280411</v>
      </c>
      <c r="E50" s="58" t="s">
        <v>523</v>
      </c>
      <c r="F50" s="58" t="s">
        <v>524</v>
      </c>
      <c r="G50" s="58" t="s">
        <v>157</v>
      </c>
      <c r="H50" s="58" t="s">
        <v>157</v>
      </c>
      <c r="I50" s="58" t="s">
        <v>157</v>
      </c>
      <c r="J50" s="60">
        <v>43897</v>
      </c>
      <c r="K50" s="64">
        <v>69900</v>
      </c>
      <c r="L50" s="61">
        <v>69900</v>
      </c>
      <c r="M50" s="58" t="s">
        <v>161</v>
      </c>
      <c r="N50" s="58" t="s">
        <v>68</v>
      </c>
      <c r="O50" s="65">
        <v>0</v>
      </c>
      <c r="P50" s="2" t="s">
        <v>839</v>
      </c>
      <c r="Q50" s="2" t="s">
        <v>839</v>
      </c>
      <c r="R50" s="2">
        <v>0</v>
      </c>
      <c r="S50" s="2" t="s">
        <v>839</v>
      </c>
      <c r="T50" s="58" t="s">
        <v>162</v>
      </c>
      <c r="U50" s="61" t="s">
        <v>157</v>
      </c>
      <c r="V50" s="61" t="s">
        <v>157</v>
      </c>
      <c r="W50" s="61" t="s">
        <v>157</v>
      </c>
      <c r="X50" s="61" t="s">
        <v>157</v>
      </c>
      <c r="Y50" s="61" t="s">
        <v>157</v>
      </c>
      <c r="Z50" s="61" t="s">
        <v>157</v>
      </c>
      <c r="AA50" s="61" t="s">
        <v>157</v>
      </c>
      <c r="AB50" s="58" t="s">
        <v>157</v>
      </c>
      <c r="AC50" s="58" t="s">
        <v>157</v>
      </c>
      <c r="AD50" s="61" t="s">
        <v>157</v>
      </c>
      <c r="AE50" s="58" t="s">
        <v>157</v>
      </c>
      <c r="AF50" s="2">
        <v>0</v>
      </c>
      <c r="AG50" s="2" t="s">
        <v>839</v>
      </c>
      <c r="AH50" s="2" t="s">
        <v>839</v>
      </c>
      <c r="AI50" s="4">
        <v>0</v>
      </c>
      <c r="AJ50" s="58" t="s">
        <v>157</v>
      </c>
      <c r="AK50" s="58" t="s">
        <v>157</v>
      </c>
      <c r="AL50" s="61" t="s">
        <v>157</v>
      </c>
      <c r="AM50" s="61" t="s">
        <v>157</v>
      </c>
      <c r="AN50" s="58" t="s">
        <v>157</v>
      </c>
      <c r="AO50" s="60">
        <v>43897</v>
      </c>
      <c r="AP50" s="58" t="s">
        <v>157</v>
      </c>
      <c r="AQ50" s="58" t="s">
        <v>157</v>
      </c>
      <c r="AR50" s="58" t="s">
        <v>157</v>
      </c>
      <c r="AS50" s="58" t="s">
        <v>159</v>
      </c>
      <c r="AT50" s="58" t="s">
        <v>157</v>
      </c>
      <c r="AU50" s="58" t="s">
        <v>157</v>
      </c>
      <c r="AV50" s="58" t="s">
        <v>157</v>
      </c>
      <c r="AW50" s="61" t="s">
        <v>157</v>
      </c>
      <c r="AX50" s="61" t="s">
        <v>157</v>
      </c>
      <c r="AY50" s="58" t="s">
        <v>157</v>
      </c>
      <c r="AZ50" s="62">
        <v>44636</v>
      </c>
    </row>
    <row r="51" spans="1:52" x14ac:dyDescent="0.2">
      <c r="A51" s="58">
        <v>890399047</v>
      </c>
      <c r="B51" s="58" t="s">
        <v>83</v>
      </c>
      <c r="C51" s="58" t="s">
        <v>85</v>
      </c>
      <c r="D51" s="58">
        <v>283681</v>
      </c>
      <c r="E51" s="58" t="s">
        <v>525</v>
      </c>
      <c r="F51" s="58" t="s">
        <v>526</v>
      </c>
      <c r="G51" s="58" t="s">
        <v>157</v>
      </c>
      <c r="H51" s="58" t="s">
        <v>157</v>
      </c>
      <c r="I51" s="58" t="s">
        <v>157</v>
      </c>
      <c r="J51" s="60">
        <v>43908</v>
      </c>
      <c r="K51" s="64">
        <v>73320</v>
      </c>
      <c r="L51" s="61">
        <v>73320</v>
      </c>
      <c r="M51" s="58" t="s">
        <v>161</v>
      </c>
      <c r="N51" s="58" t="s">
        <v>68</v>
      </c>
      <c r="O51" s="65">
        <v>0</v>
      </c>
      <c r="P51" s="2" t="s">
        <v>839</v>
      </c>
      <c r="Q51" s="2" t="s">
        <v>839</v>
      </c>
      <c r="R51" s="2">
        <v>0</v>
      </c>
      <c r="S51" s="2" t="s">
        <v>839</v>
      </c>
      <c r="T51" s="58" t="s">
        <v>162</v>
      </c>
      <c r="U51" s="61" t="s">
        <v>157</v>
      </c>
      <c r="V51" s="61" t="s">
        <v>157</v>
      </c>
      <c r="W51" s="61" t="s">
        <v>157</v>
      </c>
      <c r="X51" s="61" t="s">
        <v>157</v>
      </c>
      <c r="Y51" s="61" t="s">
        <v>157</v>
      </c>
      <c r="Z51" s="61" t="s">
        <v>157</v>
      </c>
      <c r="AA51" s="61" t="s">
        <v>157</v>
      </c>
      <c r="AB51" s="58" t="s">
        <v>157</v>
      </c>
      <c r="AC51" s="58" t="s">
        <v>157</v>
      </c>
      <c r="AD51" s="61" t="s">
        <v>157</v>
      </c>
      <c r="AE51" s="58" t="s">
        <v>157</v>
      </c>
      <c r="AF51" s="2">
        <v>0</v>
      </c>
      <c r="AG51" s="2" t="s">
        <v>839</v>
      </c>
      <c r="AH51" s="2" t="s">
        <v>839</v>
      </c>
      <c r="AI51" s="4">
        <v>0</v>
      </c>
      <c r="AJ51" s="58" t="s">
        <v>157</v>
      </c>
      <c r="AK51" s="58" t="s">
        <v>157</v>
      </c>
      <c r="AL51" s="61" t="s">
        <v>157</v>
      </c>
      <c r="AM51" s="61" t="s">
        <v>157</v>
      </c>
      <c r="AN51" s="58" t="s">
        <v>157</v>
      </c>
      <c r="AO51" s="60">
        <v>43908</v>
      </c>
      <c r="AP51" s="58" t="s">
        <v>157</v>
      </c>
      <c r="AQ51" s="58" t="s">
        <v>157</v>
      </c>
      <c r="AR51" s="58" t="s">
        <v>157</v>
      </c>
      <c r="AS51" s="58" t="s">
        <v>159</v>
      </c>
      <c r="AT51" s="58" t="s">
        <v>157</v>
      </c>
      <c r="AU51" s="58" t="s">
        <v>157</v>
      </c>
      <c r="AV51" s="58" t="s">
        <v>157</v>
      </c>
      <c r="AW51" s="61" t="s">
        <v>157</v>
      </c>
      <c r="AX51" s="61" t="s">
        <v>157</v>
      </c>
      <c r="AY51" s="58" t="s">
        <v>157</v>
      </c>
      <c r="AZ51" s="62">
        <v>44636</v>
      </c>
    </row>
    <row r="52" spans="1:52" x14ac:dyDescent="0.2">
      <c r="A52" s="58">
        <v>890399047</v>
      </c>
      <c r="B52" s="58" t="s">
        <v>83</v>
      </c>
      <c r="C52" s="58" t="s">
        <v>85</v>
      </c>
      <c r="D52" s="58">
        <v>287921</v>
      </c>
      <c r="E52" s="58" t="s">
        <v>527</v>
      </c>
      <c r="F52" s="58" t="s">
        <v>528</v>
      </c>
      <c r="G52" s="58" t="s">
        <v>157</v>
      </c>
      <c r="H52" s="58" t="s">
        <v>157</v>
      </c>
      <c r="I52" s="58" t="s">
        <v>157</v>
      </c>
      <c r="J52" s="60">
        <v>43937</v>
      </c>
      <c r="K52" s="64">
        <v>54400</v>
      </c>
      <c r="L52" s="61">
        <v>54400</v>
      </c>
      <c r="M52" s="58" t="s">
        <v>161</v>
      </c>
      <c r="N52" s="58" t="s">
        <v>68</v>
      </c>
      <c r="O52" s="65">
        <v>0</v>
      </c>
      <c r="P52" s="2" t="s">
        <v>839</v>
      </c>
      <c r="Q52" s="2" t="s">
        <v>839</v>
      </c>
      <c r="R52" s="2">
        <v>0</v>
      </c>
      <c r="S52" s="2" t="s">
        <v>839</v>
      </c>
      <c r="T52" s="58" t="s">
        <v>162</v>
      </c>
      <c r="U52" s="61" t="s">
        <v>157</v>
      </c>
      <c r="V52" s="61" t="s">
        <v>157</v>
      </c>
      <c r="W52" s="61" t="s">
        <v>157</v>
      </c>
      <c r="X52" s="61" t="s">
        <v>157</v>
      </c>
      <c r="Y52" s="61" t="s">
        <v>157</v>
      </c>
      <c r="Z52" s="61" t="s">
        <v>157</v>
      </c>
      <c r="AA52" s="61" t="s">
        <v>157</v>
      </c>
      <c r="AB52" s="58" t="s">
        <v>157</v>
      </c>
      <c r="AC52" s="58" t="s">
        <v>157</v>
      </c>
      <c r="AD52" s="61" t="s">
        <v>157</v>
      </c>
      <c r="AE52" s="58" t="s">
        <v>157</v>
      </c>
      <c r="AF52" s="2">
        <v>0</v>
      </c>
      <c r="AG52" s="2" t="s">
        <v>839</v>
      </c>
      <c r="AH52" s="2" t="s">
        <v>839</v>
      </c>
      <c r="AI52" s="4">
        <v>0</v>
      </c>
      <c r="AJ52" s="58" t="s">
        <v>157</v>
      </c>
      <c r="AK52" s="58" t="s">
        <v>157</v>
      </c>
      <c r="AL52" s="61" t="s">
        <v>157</v>
      </c>
      <c r="AM52" s="61" t="s">
        <v>157</v>
      </c>
      <c r="AN52" s="58" t="s">
        <v>157</v>
      </c>
      <c r="AO52" s="60">
        <v>43937</v>
      </c>
      <c r="AP52" s="58" t="s">
        <v>157</v>
      </c>
      <c r="AQ52" s="58" t="s">
        <v>157</v>
      </c>
      <c r="AR52" s="58" t="s">
        <v>157</v>
      </c>
      <c r="AS52" s="58" t="s">
        <v>159</v>
      </c>
      <c r="AT52" s="58" t="s">
        <v>157</v>
      </c>
      <c r="AU52" s="58" t="s">
        <v>157</v>
      </c>
      <c r="AV52" s="58" t="s">
        <v>157</v>
      </c>
      <c r="AW52" s="61" t="s">
        <v>157</v>
      </c>
      <c r="AX52" s="61" t="s">
        <v>157</v>
      </c>
      <c r="AY52" s="58" t="s">
        <v>157</v>
      </c>
      <c r="AZ52" s="62">
        <v>44636</v>
      </c>
    </row>
    <row r="53" spans="1:52" x14ac:dyDescent="0.2">
      <c r="A53" s="58">
        <v>890399047</v>
      </c>
      <c r="B53" s="58" t="s">
        <v>83</v>
      </c>
      <c r="C53" s="58" t="s">
        <v>85</v>
      </c>
      <c r="D53" s="58">
        <v>288134</v>
      </c>
      <c r="E53" s="58" t="s">
        <v>529</v>
      </c>
      <c r="F53" s="58" t="s">
        <v>530</v>
      </c>
      <c r="G53" s="58" t="s">
        <v>157</v>
      </c>
      <c r="H53" s="58" t="s">
        <v>157</v>
      </c>
      <c r="I53" s="58" t="s">
        <v>157</v>
      </c>
      <c r="J53" s="60">
        <v>43941</v>
      </c>
      <c r="K53" s="64">
        <v>54400</v>
      </c>
      <c r="L53" s="61">
        <v>54400</v>
      </c>
      <c r="M53" s="58" t="s">
        <v>161</v>
      </c>
      <c r="N53" s="58" t="s">
        <v>68</v>
      </c>
      <c r="O53" s="65">
        <v>0</v>
      </c>
      <c r="P53" s="2" t="s">
        <v>839</v>
      </c>
      <c r="Q53" s="2" t="s">
        <v>839</v>
      </c>
      <c r="R53" s="2">
        <v>0</v>
      </c>
      <c r="S53" s="2" t="s">
        <v>839</v>
      </c>
      <c r="T53" s="58" t="s">
        <v>162</v>
      </c>
      <c r="U53" s="61" t="s">
        <v>157</v>
      </c>
      <c r="V53" s="61" t="s">
        <v>157</v>
      </c>
      <c r="W53" s="61" t="s">
        <v>157</v>
      </c>
      <c r="X53" s="61" t="s">
        <v>157</v>
      </c>
      <c r="Y53" s="61" t="s">
        <v>157</v>
      </c>
      <c r="Z53" s="61" t="s">
        <v>157</v>
      </c>
      <c r="AA53" s="61" t="s">
        <v>157</v>
      </c>
      <c r="AB53" s="58" t="s">
        <v>157</v>
      </c>
      <c r="AC53" s="58" t="s">
        <v>157</v>
      </c>
      <c r="AD53" s="61" t="s">
        <v>157</v>
      </c>
      <c r="AE53" s="58" t="s">
        <v>157</v>
      </c>
      <c r="AF53" s="2">
        <v>0</v>
      </c>
      <c r="AG53" s="2" t="s">
        <v>839</v>
      </c>
      <c r="AH53" s="2" t="s">
        <v>839</v>
      </c>
      <c r="AI53" s="4">
        <v>0</v>
      </c>
      <c r="AJ53" s="58" t="s">
        <v>157</v>
      </c>
      <c r="AK53" s="58" t="s">
        <v>157</v>
      </c>
      <c r="AL53" s="61" t="s">
        <v>157</v>
      </c>
      <c r="AM53" s="61" t="s">
        <v>157</v>
      </c>
      <c r="AN53" s="58" t="s">
        <v>157</v>
      </c>
      <c r="AO53" s="60">
        <v>43941</v>
      </c>
      <c r="AP53" s="58" t="s">
        <v>157</v>
      </c>
      <c r="AQ53" s="58" t="s">
        <v>157</v>
      </c>
      <c r="AR53" s="58" t="s">
        <v>157</v>
      </c>
      <c r="AS53" s="58" t="s">
        <v>159</v>
      </c>
      <c r="AT53" s="58" t="s">
        <v>157</v>
      </c>
      <c r="AU53" s="58" t="s">
        <v>157</v>
      </c>
      <c r="AV53" s="58" t="s">
        <v>157</v>
      </c>
      <c r="AW53" s="61" t="s">
        <v>157</v>
      </c>
      <c r="AX53" s="61" t="s">
        <v>157</v>
      </c>
      <c r="AY53" s="58" t="s">
        <v>157</v>
      </c>
      <c r="AZ53" s="62">
        <v>44636</v>
      </c>
    </row>
    <row r="54" spans="1:52" x14ac:dyDescent="0.2">
      <c r="A54" s="58">
        <v>890399047</v>
      </c>
      <c r="B54" s="58" t="s">
        <v>83</v>
      </c>
      <c r="C54" s="58" t="s">
        <v>85</v>
      </c>
      <c r="D54" s="58">
        <v>288683</v>
      </c>
      <c r="E54" s="58" t="s">
        <v>531</v>
      </c>
      <c r="F54" s="58" t="s">
        <v>532</v>
      </c>
      <c r="G54" s="58" t="s">
        <v>157</v>
      </c>
      <c r="H54" s="58" t="s">
        <v>157</v>
      </c>
      <c r="I54" s="58" t="s">
        <v>157</v>
      </c>
      <c r="J54" s="60">
        <v>43948</v>
      </c>
      <c r="K54" s="64">
        <v>54400</v>
      </c>
      <c r="L54" s="61">
        <v>54400</v>
      </c>
      <c r="M54" s="58" t="s">
        <v>161</v>
      </c>
      <c r="N54" s="58" t="s">
        <v>68</v>
      </c>
      <c r="O54" s="65">
        <v>0</v>
      </c>
      <c r="P54" s="2" t="s">
        <v>839</v>
      </c>
      <c r="Q54" s="2" t="s">
        <v>839</v>
      </c>
      <c r="R54" s="2">
        <v>0</v>
      </c>
      <c r="S54" s="2" t="s">
        <v>839</v>
      </c>
      <c r="T54" s="58" t="s">
        <v>162</v>
      </c>
      <c r="U54" s="61" t="s">
        <v>157</v>
      </c>
      <c r="V54" s="61" t="s">
        <v>157</v>
      </c>
      <c r="W54" s="61" t="s">
        <v>157</v>
      </c>
      <c r="X54" s="61" t="s">
        <v>157</v>
      </c>
      <c r="Y54" s="61" t="s">
        <v>157</v>
      </c>
      <c r="Z54" s="61" t="s">
        <v>157</v>
      </c>
      <c r="AA54" s="61" t="s">
        <v>157</v>
      </c>
      <c r="AB54" s="58" t="s">
        <v>157</v>
      </c>
      <c r="AC54" s="58" t="s">
        <v>157</v>
      </c>
      <c r="AD54" s="61" t="s">
        <v>157</v>
      </c>
      <c r="AE54" s="58" t="s">
        <v>157</v>
      </c>
      <c r="AF54" s="2">
        <v>0</v>
      </c>
      <c r="AG54" s="2" t="s">
        <v>839</v>
      </c>
      <c r="AH54" s="2" t="s">
        <v>839</v>
      </c>
      <c r="AI54" s="4">
        <v>0</v>
      </c>
      <c r="AJ54" s="58" t="s">
        <v>157</v>
      </c>
      <c r="AK54" s="58" t="s">
        <v>157</v>
      </c>
      <c r="AL54" s="61" t="s">
        <v>157</v>
      </c>
      <c r="AM54" s="61" t="s">
        <v>157</v>
      </c>
      <c r="AN54" s="58" t="s">
        <v>157</v>
      </c>
      <c r="AO54" s="60">
        <v>43948</v>
      </c>
      <c r="AP54" s="58" t="s">
        <v>157</v>
      </c>
      <c r="AQ54" s="58" t="s">
        <v>157</v>
      </c>
      <c r="AR54" s="58" t="s">
        <v>157</v>
      </c>
      <c r="AS54" s="58" t="s">
        <v>159</v>
      </c>
      <c r="AT54" s="58" t="s">
        <v>157</v>
      </c>
      <c r="AU54" s="58" t="s">
        <v>157</v>
      </c>
      <c r="AV54" s="58" t="s">
        <v>157</v>
      </c>
      <c r="AW54" s="61" t="s">
        <v>157</v>
      </c>
      <c r="AX54" s="61" t="s">
        <v>157</v>
      </c>
      <c r="AY54" s="58" t="s">
        <v>157</v>
      </c>
      <c r="AZ54" s="62">
        <v>44636</v>
      </c>
    </row>
    <row r="55" spans="1:52" x14ac:dyDescent="0.2">
      <c r="A55" s="58">
        <v>890399047</v>
      </c>
      <c r="B55" s="58" t="s">
        <v>83</v>
      </c>
      <c r="C55" s="58" t="s">
        <v>85</v>
      </c>
      <c r="D55" s="58">
        <v>289038</v>
      </c>
      <c r="E55" s="58" t="s">
        <v>533</v>
      </c>
      <c r="F55" s="58" t="s">
        <v>534</v>
      </c>
      <c r="G55" s="58" t="s">
        <v>157</v>
      </c>
      <c r="H55" s="58" t="s">
        <v>157</v>
      </c>
      <c r="I55" s="58" t="s">
        <v>157</v>
      </c>
      <c r="J55" s="60">
        <v>43951</v>
      </c>
      <c r="K55" s="64">
        <v>54400</v>
      </c>
      <c r="L55" s="61">
        <v>54400</v>
      </c>
      <c r="M55" s="58" t="s">
        <v>161</v>
      </c>
      <c r="N55" s="58" t="s">
        <v>68</v>
      </c>
      <c r="O55" s="65">
        <v>0</v>
      </c>
      <c r="P55" s="2" t="s">
        <v>839</v>
      </c>
      <c r="Q55" s="2" t="s">
        <v>839</v>
      </c>
      <c r="R55" s="2">
        <v>0</v>
      </c>
      <c r="S55" s="2" t="s">
        <v>839</v>
      </c>
      <c r="T55" s="58" t="s">
        <v>162</v>
      </c>
      <c r="U55" s="61" t="s">
        <v>157</v>
      </c>
      <c r="V55" s="61" t="s">
        <v>157</v>
      </c>
      <c r="W55" s="61" t="s">
        <v>157</v>
      </c>
      <c r="X55" s="61" t="s">
        <v>157</v>
      </c>
      <c r="Y55" s="61" t="s">
        <v>157</v>
      </c>
      <c r="Z55" s="61" t="s">
        <v>157</v>
      </c>
      <c r="AA55" s="61" t="s">
        <v>157</v>
      </c>
      <c r="AB55" s="58" t="s">
        <v>157</v>
      </c>
      <c r="AC55" s="58" t="s">
        <v>157</v>
      </c>
      <c r="AD55" s="61" t="s">
        <v>157</v>
      </c>
      <c r="AE55" s="58" t="s">
        <v>157</v>
      </c>
      <c r="AF55" s="2">
        <v>0</v>
      </c>
      <c r="AG55" s="2" t="s">
        <v>839</v>
      </c>
      <c r="AH55" s="2" t="s">
        <v>839</v>
      </c>
      <c r="AI55" s="4">
        <v>0</v>
      </c>
      <c r="AJ55" s="58" t="s">
        <v>157</v>
      </c>
      <c r="AK55" s="58" t="s">
        <v>157</v>
      </c>
      <c r="AL55" s="61" t="s">
        <v>157</v>
      </c>
      <c r="AM55" s="61" t="s">
        <v>157</v>
      </c>
      <c r="AN55" s="58" t="s">
        <v>157</v>
      </c>
      <c r="AO55" s="60">
        <v>43951</v>
      </c>
      <c r="AP55" s="58" t="s">
        <v>157</v>
      </c>
      <c r="AQ55" s="58" t="s">
        <v>157</v>
      </c>
      <c r="AR55" s="58" t="s">
        <v>157</v>
      </c>
      <c r="AS55" s="58" t="s">
        <v>159</v>
      </c>
      <c r="AT55" s="58" t="s">
        <v>157</v>
      </c>
      <c r="AU55" s="58" t="s">
        <v>157</v>
      </c>
      <c r="AV55" s="58" t="s">
        <v>157</v>
      </c>
      <c r="AW55" s="61" t="s">
        <v>157</v>
      </c>
      <c r="AX55" s="61" t="s">
        <v>157</v>
      </c>
      <c r="AY55" s="58" t="s">
        <v>157</v>
      </c>
      <c r="AZ55" s="62">
        <v>44636</v>
      </c>
    </row>
    <row r="56" spans="1:52" x14ac:dyDescent="0.2">
      <c r="A56" s="58">
        <v>890399047</v>
      </c>
      <c r="B56" s="58" t="s">
        <v>83</v>
      </c>
      <c r="C56" s="58" t="s">
        <v>85</v>
      </c>
      <c r="D56" s="58">
        <v>289114</v>
      </c>
      <c r="E56" s="58" t="s">
        <v>535</v>
      </c>
      <c r="F56" s="58" t="s">
        <v>536</v>
      </c>
      <c r="G56" s="58" t="s">
        <v>157</v>
      </c>
      <c r="H56" s="58" t="s">
        <v>157</v>
      </c>
      <c r="I56" s="58" t="s">
        <v>157</v>
      </c>
      <c r="J56" s="60">
        <v>43954</v>
      </c>
      <c r="K56" s="64">
        <v>217300</v>
      </c>
      <c r="L56" s="61">
        <v>217300</v>
      </c>
      <c r="M56" s="58" t="s">
        <v>161</v>
      </c>
      <c r="N56" s="58" t="s">
        <v>68</v>
      </c>
      <c r="O56" s="65">
        <v>0</v>
      </c>
      <c r="P56" s="2" t="s">
        <v>839</v>
      </c>
      <c r="Q56" s="2" t="s">
        <v>839</v>
      </c>
      <c r="R56" s="2">
        <v>0</v>
      </c>
      <c r="S56" s="2" t="s">
        <v>839</v>
      </c>
      <c r="T56" s="58" t="s">
        <v>162</v>
      </c>
      <c r="U56" s="61" t="s">
        <v>157</v>
      </c>
      <c r="V56" s="61" t="s">
        <v>157</v>
      </c>
      <c r="W56" s="61" t="s">
        <v>157</v>
      </c>
      <c r="X56" s="61" t="s">
        <v>157</v>
      </c>
      <c r="Y56" s="61" t="s">
        <v>157</v>
      </c>
      <c r="Z56" s="61" t="s">
        <v>157</v>
      </c>
      <c r="AA56" s="61" t="s">
        <v>157</v>
      </c>
      <c r="AB56" s="58" t="s">
        <v>157</v>
      </c>
      <c r="AC56" s="58" t="s">
        <v>157</v>
      </c>
      <c r="AD56" s="61" t="s">
        <v>157</v>
      </c>
      <c r="AE56" s="58" t="s">
        <v>157</v>
      </c>
      <c r="AF56" s="2">
        <v>0</v>
      </c>
      <c r="AG56" s="2" t="s">
        <v>839</v>
      </c>
      <c r="AH56" s="2" t="s">
        <v>839</v>
      </c>
      <c r="AI56" s="4">
        <v>0</v>
      </c>
      <c r="AJ56" s="58" t="s">
        <v>157</v>
      </c>
      <c r="AK56" s="58" t="s">
        <v>157</v>
      </c>
      <c r="AL56" s="61" t="s">
        <v>157</v>
      </c>
      <c r="AM56" s="61" t="s">
        <v>157</v>
      </c>
      <c r="AN56" s="58" t="s">
        <v>157</v>
      </c>
      <c r="AO56" s="60">
        <v>43954</v>
      </c>
      <c r="AP56" s="58" t="s">
        <v>157</v>
      </c>
      <c r="AQ56" s="58" t="s">
        <v>157</v>
      </c>
      <c r="AR56" s="58" t="s">
        <v>157</v>
      </c>
      <c r="AS56" s="58" t="s">
        <v>159</v>
      </c>
      <c r="AT56" s="58" t="s">
        <v>157</v>
      </c>
      <c r="AU56" s="58" t="s">
        <v>157</v>
      </c>
      <c r="AV56" s="58" t="s">
        <v>157</v>
      </c>
      <c r="AW56" s="61" t="s">
        <v>157</v>
      </c>
      <c r="AX56" s="61" t="s">
        <v>157</v>
      </c>
      <c r="AY56" s="58" t="s">
        <v>157</v>
      </c>
      <c r="AZ56" s="62">
        <v>44636</v>
      </c>
    </row>
    <row r="57" spans="1:52" x14ac:dyDescent="0.2">
      <c r="A57" s="58">
        <v>890399047</v>
      </c>
      <c r="B57" s="58" t="s">
        <v>83</v>
      </c>
      <c r="C57" s="58" t="s">
        <v>85</v>
      </c>
      <c r="D57" s="58">
        <v>289792</v>
      </c>
      <c r="E57" s="58" t="s">
        <v>537</v>
      </c>
      <c r="F57" s="58" t="s">
        <v>538</v>
      </c>
      <c r="G57" s="58" t="s">
        <v>157</v>
      </c>
      <c r="H57" s="58" t="s">
        <v>157</v>
      </c>
      <c r="I57" s="58" t="s">
        <v>157</v>
      </c>
      <c r="J57" s="60">
        <v>43970</v>
      </c>
      <c r="K57" s="64">
        <v>55300</v>
      </c>
      <c r="L57" s="61">
        <v>55300</v>
      </c>
      <c r="M57" s="58" t="s">
        <v>161</v>
      </c>
      <c r="N57" s="58" t="s">
        <v>68</v>
      </c>
      <c r="O57" s="65">
        <v>0</v>
      </c>
      <c r="P57" s="2" t="s">
        <v>839</v>
      </c>
      <c r="Q57" s="2" t="s">
        <v>839</v>
      </c>
      <c r="R57" s="2">
        <v>0</v>
      </c>
      <c r="S57" s="2" t="s">
        <v>839</v>
      </c>
      <c r="T57" s="58" t="s">
        <v>162</v>
      </c>
      <c r="U57" s="61" t="s">
        <v>157</v>
      </c>
      <c r="V57" s="61" t="s">
        <v>157</v>
      </c>
      <c r="W57" s="61" t="s">
        <v>157</v>
      </c>
      <c r="X57" s="61" t="s">
        <v>157</v>
      </c>
      <c r="Y57" s="61" t="s">
        <v>157</v>
      </c>
      <c r="Z57" s="61" t="s">
        <v>157</v>
      </c>
      <c r="AA57" s="61" t="s">
        <v>157</v>
      </c>
      <c r="AB57" s="58" t="s">
        <v>157</v>
      </c>
      <c r="AC57" s="58" t="s">
        <v>157</v>
      </c>
      <c r="AD57" s="61" t="s">
        <v>157</v>
      </c>
      <c r="AE57" s="58" t="s">
        <v>157</v>
      </c>
      <c r="AF57" s="2">
        <v>0</v>
      </c>
      <c r="AG57" s="2" t="s">
        <v>839</v>
      </c>
      <c r="AH57" s="2" t="s">
        <v>839</v>
      </c>
      <c r="AI57" s="4">
        <v>0</v>
      </c>
      <c r="AJ57" s="58" t="s">
        <v>157</v>
      </c>
      <c r="AK57" s="58" t="s">
        <v>157</v>
      </c>
      <c r="AL57" s="61" t="s">
        <v>157</v>
      </c>
      <c r="AM57" s="61" t="s">
        <v>157</v>
      </c>
      <c r="AN57" s="58" t="s">
        <v>157</v>
      </c>
      <c r="AO57" s="60">
        <v>43970</v>
      </c>
      <c r="AP57" s="58" t="s">
        <v>157</v>
      </c>
      <c r="AQ57" s="58" t="s">
        <v>157</v>
      </c>
      <c r="AR57" s="58" t="s">
        <v>157</v>
      </c>
      <c r="AS57" s="58" t="s">
        <v>159</v>
      </c>
      <c r="AT57" s="58" t="s">
        <v>157</v>
      </c>
      <c r="AU57" s="58" t="s">
        <v>157</v>
      </c>
      <c r="AV57" s="58" t="s">
        <v>157</v>
      </c>
      <c r="AW57" s="61" t="s">
        <v>157</v>
      </c>
      <c r="AX57" s="61" t="s">
        <v>157</v>
      </c>
      <c r="AY57" s="58" t="s">
        <v>157</v>
      </c>
      <c r="AZ57" s="62">
        <v>44636</v>
      </c>
    </row>
    <row r="58" spans="1:52" x14ac:dyDescent="0.2">
      <c r="A58" s="58">
        <v>890399047</v>
      </c>
      <c r="B58" s="58" t="s">
        <v>83</v>
      </c>
      <c r="C58" s="58" t="s">
        <v>85</v>
      </c>
      <c r="D58" s="58">
        <v>290600</v>
      </c>
      <c r="E58" s="58" t="s">
        <v>539</v>
      </c>
      <c r="F58" s="58" t="s">
        <v>540</v>
      </c>
      <c r="G58" s="58" t="s">
        <v>157</v>
      </c>
      <c r="H58" s="58" t="s">
        <v>157</v>
      </c>
      <c r="I58" s="58" t="s">
        <v>157</v>
      </c>
      <c r="J58" s="60">
        <v>43985</v>
      </c>
      <c r="K58" s="64">
        <v>233931</v>
      </c>
      <c r="L58" s="61">
        <v>233931</v>
      </c>
      <c r="M58" s="58" t="s">
        <v>161</v>
      </c>
      <c r="N58" s="58" t="s">
        <v>68</v>
      </c>
      <c r="O58" s="65">
        <v>0</v>
      </c>
      <c r="P58" s="2" t="s">
        <v>839</v>
      </c>
      <c r="Q58" s="2" t="s">
        <v>839</v>
      </c>
      <c r="R58" s="2">
        <v>0</v>
      </c>
      <c r="S58" s="2" t="s">
        <v>839</v>
      </c>
      <c r="T58" s="58" t="s">
        <v>162</v>
      </c>
      <c r="U58" s="61" t="s">
        <v>157</v>
      </c>
      <c r="V58" s="61" t="s">
        <v>157</v>
      </c>
      <c r="W58" s="61" t="s">
        <v>157</v>
      </c>
      <c r="X58" s="61" t="s">
        <v>157</v>
      </c>
      <c r="Y58" s="61" t="s">
        <v>157</v>
      </c>
      <c r="Z58" s="61" t="s">
        <v>157</v>
      </c>
      <c r="AA58" s="61" t="s">
        <v>157</v>
      </c>
      <c r="AB58" s="58" t="s">
        <v>157</v>
      </c>
      <c r="AC58" s="58" t="s">
        <v>157</v>
      </c>
      <c r="AD58" s="61" t="s">
        <v>157</v>
      </c>
      <c r="AE58" s="58" t="s">
        <v>157</v>
      </c>
      <c r="AF58" s="2">
        <v>0</v>
      </c>
      <c r="AG58" s="2" t="s">
        <v>839</v>
      </c>
      <c r="AH58" s="2" t="s">
        <v>839</v>
      </c>
      <c r="AI58" s="4">
        <v>0</v>
      </c>
      <c r="AJ58" s="58" t="s">
        <v>157</v>
      </c>
      <c r="AK58" s="58" t="s">
        <v>157</v>
      </c>
      <c r="AL58" s="61" t="s">
        <v>157</v>
      </c>
      <c r="AM58" s="61" t="s">
        <v>157</v>
      </c>
      <c r="AN58" s="58" t="s">
        <v>157</v>
      </c>
      <c r="AO58" s="60">
        <v>43985</v>
      </c>
      <c r="AP58" s="58" t="s">
        <v>157</v>
      </c>
      <c r="AQ58" s="58" t="s">
        <v>157</v>
      </c>
      <c r="AR58" s="58" t="s">
        <v>157</v>
      </c>
      <c r="AS58" s="58" t="s">
        <v>159</v>
      </c>
      <c r="AT58" s="58" t="s">
        <v>157</v>
      </c>
      <c r="AU58" s="58" t="s">
        <v>157</v>
      </c>
      <c r="AV58" s="58" t="s">
        <v>157</v>
      </c>
      <c r="AW58" s="61" t="s">
        <v>157</v>
      </c>
      <c r="AX58" s="61" t="s">
        <v>157</v>
      </c>
      <c r="AY58" s="58" t="s">
        <v>157</v>
      </c>
      <c r="AZ58" s="62">
        <v>44636</v>
      </c>
    </row>
    <row r="59" spans="1:52" x14ac:dyDescent="0.2">
      <c r="A59" s="58">
        <v>890399047</v>
      </c>
      <c r="B59" s="58" t="s">
        <v>83</v>
      </c>
      <c r="C59" s="58" t="s">
        <v>85</v>
      </c>
      <c r="D59" s="58">
        <v>290631</v>
      </c>
      <c r="E59" s="58" t="s">
        <v>541</v>
      </c>
      <c r="F59" s="58" t="s">
        <v>542</v>
      </c>
      <c r="G59" s="58" t="s">
        <v>157</v>
      </c>
      <c r="H59" s="58" t="s">
        <v>157</v>
      </c>
      <c r="I59" s="58" t="s">
        <v>157</v>
      </c>
      <c r="J59" s="60">
        <v>43986</v>
      </c>
      <c r="K59" s="64">
        <v>117884</v>
      </c>
      <c r="L59" s="61">
        <v>117884</v>
      </c>
      <c r="M59" s="58" t="s">
        <v>161</v>
      </c>
      <c r="N59" s="58" t="s">
        <v>68</v>
      </c>
      <c r="O59" s="65">
        <v>0</v>
      </c>
      <c r="P59" s="2" t="s">
        <v>839</v>
      </c>
      <c r="Q59" s="2" t="s">
        <v>839</v>
      </c>
      <c r="R59" s="2">
        <v>0</v>
      </c>
      <c r="S59" s="2" t="s">
        <v>839</v>
      </c>
      <c r="T59" s="58" t="s">
        <v>162</v>
      </c>
      <c r="U59" s="61" t="s">
        <v>157</v>
      </c>
      <c r="V59" s="61" t="s">
        <v>157</v>
      </c>
      <c r="W59" s="61" t="s">
        <v>157</v>
      </c>
      <c r="X59" s="61" t="s">
        <v>157</v>
      </c>
      <c r="Y59" s="61" t="s">
        <v>157</v>
      </c>
      <c r="Z59" s="61" t="s">
        <v>157</v>
      </c>
      <c r="AA59" s="61" t="s">
        <v>157</v>
      </c>
      <c r="AB59" s="58" t="s">
        <v>157</v>
      </c>
      <c r="AC59" s="58" t="s">
        <v>157</v>
      </c>
      <c r="AD59" s="61" t="s">
        <v>157</v>
      </c>
      <c r="AE59" s="58" t="s">
        <v>157</v>
      </c>
      <c r="AF59" s="2">
        <v>0</v>
      </c>
      <c r="AG59" s="2" t="s">
        <v>839</v>
      </c>
      <c r="AH59" s="2" t="s">
        <v>839</v>
      </c>
      <c r="AI59" s="4">
        <v>0</v>
      </c>
      <c r="AJ59" s="58" t="s">
        <v>157</v>
      </c>
      <c r="AK59" s="58" t="s">
        <v>157</v>
      </c>
      <c r="AL59" s="61" t="s">
        <v>157</v>
      </c>
      <c r="AM59" s="61" t="s">
        <v>157</v>
      </c>
      <c r="AN59" s="58" t="s">
        <v>157</v>
      </c>
      <c r="AO59" s="60">
        <v>43986</v>
      </c>
      <c r="AP59" s="58" t="s">
        <v>157</v>
      </c>
      <c r="AQ59" s="58" t="s">
        <v>157</v>
      </c>
      <c r="AR59" s="58" t="s">
        <v>157</v>
      </c>
      <c r="AS59" s="58" t="s">
        <v>159</v>
      </c>
      <c r="AT59" s="58" t="s">
        <v>157</v>
      </c>
      <c r="AU59" s="58" t="s">
        <v>157</v>
      </c>
      <c r="AV59" s="58" t="s">
        <v>157</v>
      </c>
      <c r="AW59" s="61" t="s">
        <v>157</v>
      </c>
      <c r="AX59" s="61" t="s">
        <v>157</v>
      </c>
      <c r="AY59" s="58" t="s">
        <v>157</v>
      </c>
      <c r="AZ59" s="62">
        <v>44636</v>
      </c>
    </row>
    <row r="60" spans="1:52" x14ac:dyDescent="0.2">
      <c r="A60" s="58">
        <v>890399047</v>
      </c>
      <c r="B60" s="58" t="s">
        <v>83</v>
      </c>
      <c r="C60" s="58" t="s">
        <v>85</v>
      </c>
      <c r="D60" s="58">
        <v>291205</v>
      </c>
      <c r="E60" s="58" t="s">
        <v>543</v>
      </c>
      <c r="F60" s="58" t="s">
        <v>544</v>
      </c>
      <c r="G60" s="58" t="s">
        <v>157</v>
      </c>
      <c r="H60" s="58" t="s">
        <v>157</v>
      </c>
      <c r="I60" s="58" t="s">
        <v>157</v>
      </c>
      <c r="J60" s="60">
        <v>44001</v>
      </c>
      <c r="K60" s="64">
        <v>101100</v>
      </c>
      <c r="L60" s="61">
        <v>101100</v>
      </c>
      <c r="M60" s="58" t="s">
        <v>161</v>
      </c>
      <c r="N60" s="58" t="s">
        <v>68</v>
      </c>
      <c r="O60" s="65">
        <v>0</v>
      </c>
      <c r="P60" s="2" t="s">
        <v>839</v>
      </c>
      <c r="Q60" s="2" t="s">
        <v>839</v>
      </c>
      <c r="R60" s="2">
        <v>0</v>
      </c>
      <c r="S60" s="2" t="s">
        <v>839</v>
      </c>
      <c r="T60" s="58" t="s">
        <v>162</v>
      </c>
      <c r="U60" s="61" t="s">
        <v>157</v>
      </c>
      <c r="V60" s="61" t="s">
        <v>157</v>
      </c>
      <c r="W60" s="61" t="s">
        <v>157</v>
      </c>
      <c r="X60" s="61" t="s">
        <v>157</v>
      </c>
      <c r="Y60" s="61" t="s">
        <v>157</v>
      </c>
      <c r="Z60" s="61" t="s">
        <v>157</v>
      </c>
      <c r="AA60" s="61" t="s">
        <v>157</v>
      </c>
      <c r="AB60" s="58" t="s">
        <v>157</v>
      </c>
      <c r="AC60" s="58" t="s">
        <v>157</v>
      </c>
      <c r="AD60" s="61" t="s">
        <v>157</v>
      </c>
      <c r="AE60" s="58" t="s">
        <v>157</v>
      </c>
      <c r="AF60" s="2">
        <v>0</v>
      </c>
      <c r="AG60" s="2" t="s">
        <v>839</v>
      </c>
      <c r="AH60" s="2" t="s">
        <v>839</v>
      </c>
      <c r="AI60" s="4">
        <v>0</v>
      </c>
      <c r="AJ60" s="58" t="s">
        <v>157</v>
      </c>
      <c r="AK60" s="58" t="s">
        <v>157</v>
      </c>
      <c r="AL60" s="61" t="s">
        <v>157</v>
      </c>
      <c r="AM60" s="61" t="s">
        <v>157</v>
      </c>
      <c r="AN60" s="58" t="s">
        <v>157</v>
      </c>
      <c r="AO60" s="60">
        <v>44001</v>
      </c>
      <c r="AP60" s="58" t="s">
        <v>157</v>
      </c>
      <c r="AQ60" s="58" t="s">
        <v>157</v>
      </c>
      <c r="AR60" s="58" t="s">
        <v>157</v>
      </c>
      <c r="AS60" s="58" t="s">
        <v>159</v>
      </c>
      <c r="AT60" s="58" t="s">
        <v>157</v>
      </c>
      <c r="AU60" s="58" t="s">
        <v>157</v>
      </c>
      <c r="AV60" s="58" t="s">
        <v>157</v>
      </c>
      <c r="AW60" s="61" t="s">
        <v>157</v>
      </c>
      <c r="AX60" s="61" t="s">
        <v>157</v>
      </c>
      <c r="AY60" s="58" t="s">
        <v>157</v>
      </c>
      <c r="AZ60" s="62">
        <v>44636</v>
      </c>
    </row>
    <row r="61" spans="1:52" x14ac:dyDescent="0.2">
      <c r="A61" s="58">
        <v>890399047</v>
      </c>
      <c r="B61" s="58" t="s">
        <v>83</v>
      </c>
      <c r="C61" s="58" t="s">
        <v>85</v>
      </c>
      <c r="D61" s="58">
        <v>291381</v>
      </c>
      <c r="E61" s="58" t="s">
        <v>545</v>
      </c>
      <c r="F61" s="58" t="s">
        <v>546</v>
      </c>
      <c r="G61" s="58" t="s">
        <v>157</v>
      </c>
      <c r="H61" s="58" t="s">
        <v>157</v>
      </c>
      <c r="I61" s="58" t="s">
        <v>157</v>
      </c>
      <c r="J61" s="60">
        <v>44005</v>
      </c>
      <c r="K61" s="64">
        <v>54400</v>
      </c>
      <c r="L61" s="61">
        <v>54400</v>
      </c>
      <c r="M61" s="58" t="s">
        <v>161</v>
      </c>
      <c r="N61" s="58" t="s">
        <v>68</v>
      </c>
      <c r="O61" s="65">
        <v>0</v>
      </c>
      <c r="P61" s="2" t="s">
        <v>839</v>
      </c>
      <c r="Q61" s="2" t="s">
        <v>839</v>
      </c>
      <c r="R61" s="2">
        <v>0</v>
      </c>
      <c r="S61" s="2" t="s">
        <v>839</v>
      </c>
      <c r="T61" s="58" t="s">
        <v>162</v>
      </c>
      <c r="U61" s="61" t="s">
        <v>157</v>
      </c>
      <c r="V61" s="61" t="s">
        <v>157</v>
      </c>
      <c r="W61" s="61" t="s">
        <v>157</v>
      </c>
      <c r="X61" s="61" t="s">
        <v>157</v>
      </c>
      <c r="Y61" s="61" t="s">
        <v>157</v>
      </c>
      <c r="Z61" s="61" t="s">
        <v>157</v>
      </c>
      <c r="AA61" s="61" t="s">
        <v>157</v>
      </c>
      <c r="AB61" s="58" t="s">
        <v>157</v>
      </c>
      <c r="AC61" s="58" t="s">
        <v>157</v>
      </c>
      <c r="AD61" s="61" t="s">
        <v>157</v>
      </c>
      <c r="AE61" s="58" t="s">
        <v>157</v>
      </c>
      <c r="AF61" s="2">
        <v>0</v>
      </c>
      <c r="AG61" s="2" t="s">
        <v>839</v>
      </c>
      <c r="AH61" s="2" t="s">
        <v>839</v>
      </c>
      <c r="AI61" s="4">
        <v>0</v>
      </c>
      <c r="AJ61" s="58" t="s">
        <v>157</v>
      </c>
      <c r="AK61" s="58" t="s">
        <v>157</v>
      </c>
      <c r="AL61" s="61" t="s">
        <v>157</v>
      </c>
      <c r="AM61" s="61" t="s">
        <v>157</v>
      </c>
      <c r="AN61" s="58" t="s">
        <v>157</v>
      </c>
      <c r="AO61" s="60">
        <v>44005</v>
      </c>
      <c r="AP61" s="58" t="s">
        <v>157</v>
      </c>
      <c r="AQ61" s="58" t="s">
        <v>157</v>
      </c>
      <c r="AR61" s="58" t="s">
        <v>157</v>
      </c>
      <c r="AS61" s="58" t="s">
        <v>159</v>
      </c>
      <c r="AT61" s="58" t="s">
        <v>157</v>
      </c>
      <c r="AU61" s="58" t="s">
        <v>157</v>
      </c>
      <c r="AV61" s="58" t="s">
        <v>157</v>
      </c>
      <c r="AW61" s="61" t="s">
        <v>157</v>
      </c>
      <c r="AX61" s="61" t="s">
        <v>157</v>
      </c>
      <c r="AY61" s="58" t="s">
        <v>157</v>
      </c>
      <c r="AZ61" s="62">
        <v>44636</v>
      </c>
    </row>
    <row r="62" spans="1:52" x14ac:dyDescent="0.2">
      <c r="A62" s="58">
        <v>890399047</v>
      </c>
      <c r="B62" s="58" t="s">
        <v>83</v>
      </c>
      <c r="C62" s="58" t="s">
        <v>85</v>
      </c>
      <c r="D62" s="58">
        <v>292267</v>
      </c>
      <c r="E62" s="58" t="s">
        <v>547</v>
      </c>
      <c r="F62" s="58" t="s">
        <v>548</v>
      </c>
      <c r="G62" s="58" t="s">
        <v>157</v>
      </c>
      <c r="H62" s="58" t="s">
        <v>157</v>
      </c>
      <c r="I62" s="58" t="s">
        <v>157</v>
      </c>
      <c r="J62" s="60">
        <v>44020</v>
      </c>
      <c r="K62" s="64">
        <v>219400</v>
      </c>
      <c r="L62" s="61">
        <v>219400</v>
      </c>
      <c r="M62" s="58" t="s">
        <v>161</v>
      </c>
      <c r="N62" s="58" t="s">
        <v>68</v>
      </c>
      <c r="O62" s="65">
        <v>0</v>
      </c>
      <c r="P62" s="2" t="s">
        <v>839</v>
      </c>
      <c r="Q62" s="2" t="s">
        <v>839</v>
      </c>
      <c r="R62" s="2">
        <v>0</v>
      </c>
      <c r="S62" s="2" t="s">
        <v>839</v>
      </c>
      <c r="T62" s="58" t="s">
        <v>162</v>
      </c>
      <c r="U62" s="61" t="s">
        <v>157</v>
      </c>
      <c r="V62" s="61" t="s">
        <v>157</v>
      </c>
      <c r="W62" s="61" t="s">
        <v>157</v>
      </c>
      <c r="X62" s="61" t="s">
        <v>157</v>
      </c>
      <c r="Y62" s="61" t="s">
        <v>157</v>
      </c>
      <c r="Z62" s="61" t="s">
        <v>157</v>
      </c>
      <c r="AA62" s="61" t="s">
        <v>157</v>
      </c>
      <c r="AB62" s="58" t="s">
        <v>157</v>
      </c>
      <c r="AC62" s="58" t="s">
        <v>157</v>
      </c>
      <c r="AD62" s="61" t="s">
        <v>157</v>
      </c>
      <c r="AE62" s="58" t="s">
        <v>157</v>
      </c>
      <c r="AF62" s="2">
        <v>0</v>
      </c>
      <c r="AG62" s="2" t="s">
        <v>839</v>
      </c>
      <c r="AH62" s="2" t="s">
        <v>839</v>
      </c>
      <c r="AI62" s="4">
        <v>0</v>
      </c>
      <c r="AJ62" s="58" t="s">
        <v>157</v>
      </c>
      <c r="AK62" s="58" t="s">
        <v>157</v>
      </c>
      <c r="AL62" s="61" t="s">
        <v>157</v>
      </c>
      <c r="AM62" s="61" t="s">
        <v>157</v>
      </c>
      <c r="AN62" s="58" t="s">
        <v>157</v>
      </c>
      <c r="AO62" s="60">
        <v>44020</v>
      </c>
      <c r="AP62" s="58" t="s">
        <v>157</v>
      </c>
      <c r="AQ62" s="58" t="s">
        <v>157</v>
      </c>
      <c r="AR62" s="58" t="s">
        <v>157</v>
      </c>
      <c r="AS62" s="58" t="s">
        <v>159</v>
      </c>
      <c r="AT62" s="58" t="s">
        <v>157</v>
      </c>
      <c r="AU62" s="58" t="s">
        <v>157</v>
      </c>
      <c r="AV62" s="58" t="s">
        <v>157</v>
      </c>
      <c r="AW62" s="61" t="s">
        <v>157</v>
      </c>
      <c r="AX62" s="61" t="s">
        <v>157</v>
      </c>
      <c r="AY62" s="58" t="s">
        <v>157</v>
      </c>
      <c r="AZ62" s="62">
        <v>44636</v>
      </c>
    </row>
    <row r="63" spans="1:52" x14ac:dyDescent="0.2">
      <c r="A63" s="58">
        <v>890399047</v>
      </c>
      <c r="B63" s="58" t="s">
        <v>83</v>
      </c>
      <c r="C63" s="58" t="s">
        <v>85</v>
      </c>
      <c r="D63" s="58">
        <v>292606</v>
      </c>
      <c r="E63" s="58" t="s">
        <v>549</v>
      </c>
      <c r="F63" s="58" t="s">
        <v>550</v>
      </c>
      <c r="G63" s="58" t="s">
        <v>157</v>
      </c>
      <c r="H63" s="58" t="s">
        <v>157</v>
      </c>
      <c r="I63" s="58" t="s">
        <v>157</v>
      </c>
      <c r="J63" s="60">
        <v>44025</v>
      </c>
      <c r="K63" s="64">
        <v>366400</v>
      </c>
      <c r="L63" s="61">
        <v>366400</v>
      </c>
      <c r="M63" s="58" t="s">
        <v>161</v>
      </c>
      <c r="N63" s="58" t="s">
        <v>68</v>
      </c>
      <c r="O63" s="65">
        <v>0</v>
      </c>
      <c r="P63" s="2" t="s">
        <v>839</v>
      </c>
      <c r="Q63" s="2" t="s">
        <v>839</v>
      </c>
      <c r="R63" s="2">
        <v>0</v>
      </c>
      <c r="S63" s="2" t="s">
        <v>839</v>
      </c>
      <c r="T63" s="58" t="s">
        <v>162</v>
      </c>
      <c r="U63" s="61" t="s">
        <v>157</v>
      </c>
      <c r="V63" s="61" t="s">
        <v>157</v>
      </c>
      <c r="W63" s="61" t="s">
        <v>157</v>
      </c>
      <c r="X63" s="61" t="s">
        <v>157</v>
      </c>
      <c r="Y63" s="61" t="s">
        <v>157</v>
      </c>
      <c r="Z63" s="61" t="s">
        <v>157</v>
      </c>
      <c r="AA63" s="61" t="s">
        <v>157</v>
      </c>
      <c r="AB63" s="58" t="s">
        <v>157</v>
      </c>
      <c r="AC63" s="58" t="s">
        <v>157</v>
      </c>
      <c r="AD63" s="61" t="s">
        <v>157</v>
      </c>
      <c r="AE63" s="58" t="s">
        <v>157</v>
      </c>
      <c r="AF63" s="2">
        <v>0</v>
      </c>
      <c r="AG63" s="2" t="s">
        <v>839</v>
      </c>
      <c r="AH63" s="2" t="s">
        <v>839</v>
      </c>
      <c r="AI63" s="4">
        <v>0</v>
      </c>
      <c r="AJ63" s="58" t="s">
        <v>157</v>
      </c>
      <c r="AK63" s="58" t="s">
        <v>157</v>
      </c>
      <c r="AL63" s="61" t="s">
        <v>157</v>
      </c>
      <c r="AM63" s="61" t="s">
        <v>157</v>
      </c>
      <c r="AN63" s="58" t="s">
        <v>157</v>
      </c>
      <c r="AO63" s="60">
        <v>44025</v>
      </c>
      <c r="AP63" s="58" t="s">
        <v>157</v>
      </c>
      <c r="AQ63" s="58" t="s">
        <v>157</v>
      </c>
      <c r="AR63" s="58" t="s">
        <v>157</v>
      </c>
      <c r="AS63" s="58" t="s">
        <v>159</v>
      </c>
      <c r="AT63" s="58" t="s">
        <v>157</v>
      </c>
      <c r="AU63" s="58" t="s">
        <v>157</v>
      </c>
      <c r="AV63" s="58" t="s">
        <v>157</v>
      </c>
      <c r="AW63" s="61" t="s">
        <v>157</v>
      </c>
      <c r="AX63" s="61" t="s">
        <v>157</v>
      </c>
      <c r="AY63" s="58" t="s">
        <v>157</v>
      </c>
      <c r="AZ63" s="62">
        <v>44636</v>
      </c>
    </row>
    <row r="64" spans="1:52" x14ac:dyDescent="0.2">
      <c r="A64" s="58">
        <v>890399047</v>
      </c>
      <c r="B64" s="58" t="s">
        <v>83</v>
      </c>
      <c r="C64" s="58" t="s">
        <v>81</v>
      </c>
      <c r="D64" s="58">
        <v>21269</v>
      </c>
      <c r="E64" s="58" t="s">
        <v>551</v>
      </c>
      <c r="F64" s="58" t="s">
        <v>552</v>
      </c>
      <c r="G64" s="58" t="s">
        <v>81</v>
      </c>
      <c r="H64" s="58">
        <v>21269</v>
      </c>
      <c r="I64" s="58">
        <v>1220920808</v>
      </c>
      <c r="J64" s="60">
        <v>42124</v>
      </c>
      <c r="K64" s="64">
        <v>157800</v>
      </c>
      <c r="L64" s="61">
        <v>0</v>
      </c>
      <c r="M64" s="58" t="s">
        <v>157</v>
      </c>
      <c r="N64" s="58" t="s">
        <v>66</v>
      </c>
      <c r="O64" s="65">
        <v>0</v>
      </c>
      <c r="P64" s="2" t="s">
        <v>839</v>
      </c>
      <c r="Q64" s="2" t="s">
        <v>839</v>
      </c>
      <c r="R64" s="2">
        <v>0</v>
      </c>
      <c r="S64" s="2" t="s">
        <v>839</v>
      </c>
      <c r="T64" s="58" t="s">
        <v>156</v>
      </c>
      <c r="U64" s="61">
        <v>249100</v>
      </c>
      <c r="V64" s="61">
        <v>0</v>
      </c>
      <c r="W64" s="61">
        <v>0</v>
      </c>
      <c r="X64" s="61">
        <v>0</v>
      </c>
      <c r="Y64" s="61">
        <v>249100</v>
      </c>
      <c r="Z64" s="61">
        <v>0</v>
      </c>
      <c r="AA64" s="61">
        <v>249100</v>
      </c>
      <c r="AB64" s="58">
        <v>4800011264</v>
      </c>
      <c r="AC64" s="58">
        <v>42356</v>
      </c>
      <c r="AD64" s="61">
        <v>416000</v>
      </c>
      <c r="AE64" s="58">
        <v>0</v>
      </c>
      <c r="AF64" s="2">
        <v>249100</v>
      </c>
      <c r="AG64" s="2">
        <v>4800011264</v>
      </c>
      <c r="AH64" s="2" t="s">
        <v>829</v>
      </c>
      <c r="AI64" s="4">
        <v>0</v>
      </c>
      <c r="AJ64" s="58">
        <v>150784650429733</v>
      </c>
      <c r="AK64" s="58" t="s">
        <v>157</v>
      </c>
      <c r="AL64" s="61">
        <v>0</v>
      </c>
      <c r="AM64" s="61">
        <v>0</v>
      </c>
      <c r="AN64" s="58" t="s">
        <v>157</v>
      </c>
      <c r="AO64" s="60">
        <v>42124</v>
      </c>
      <c r="AP64" s="58" t="s">
        <v>157</v>
      </c>
      <c r="AQ64" s="58">
        <v>2</v>
      </c>
      <c r="AR64" s="58" t="s">
        <v>157</v>
      </c>
      <c r="AS64" s="58" t="s">
        <v>159</v>
      </c>
      <c r="AT64" s="58">
        <v>1</v>
      </c>
      <c r="AU64" s="58">
        <v>20150613</v>
      </c>
      <c r="AV64" s="58">
        <v>20150512</v>
      </c>
      <c r="AW64" s="61">
        <v>249100</v>
      </c>
      <c r="AX64" s="61">
        <v>0</v>
      </c>
      <c r="AY64" s="58" t="s">
        <v>157</v>
      </c>
      <c r="AZ64" s="62">
        <v>44636</v>
      </c>
    </row>
    <row r="65" spans="1:52" x14ac:dyDescent="0.2">
      <c r="A65" s="58">
        <v>890399047</v>
      </c>
      <c r="B65" s="58" t="s">
        <v>83</v>
      </c>
      <c r="C65" s="58" t="s">
        <v>81</v>
      </c>
      <c r="D65" s="58">
        <v>20024</v>
      </c>
      <c r="E65" s="58" t="s">
        <v>553</v>
      </c>
      <c r="F65" s="58" t="s">
        <v>554</v>
      </c>
      <c r="G65" s="58" t="s">
        <v>81</v>
      </c>
      <c r="H65" s="58">
        <v>20024</v>
      </c>
      <c r="I65" s="58">
        <v>1220448683</v>
      </c>
      <c r="J65" s="60">
        <v>41546</v>
      </c>
      <c r="K65" s="64">
        <v>633499</v>
      </c>
      <c r="L65" s="61">
        <v>0</v>
      </c>
      <c r="M65" s="58" t="s">
        <v>157</v>
      </c>
      <c r="N65" s="58" t="s">
        <v>66</v>
      </c>
      <c r="O65" s="65">
        <v>0</v>
      </c>
      <c r="P65" s="2" t="s">
        <v>839</v>
      </c>
      <c r="Q65" s="2" t="s">
        <v>839</v>
      </c>
      <c r="R65" s="2">
        <v>0</v>
      </c>
      <c r="S65" s="2" t="s">
        <v>839</v>
      </c>
      <c r="T65" s="58" t="s">
        <v>156</v>
      </c>
      <c r="U65" s="61">
        <v>1617500</v>
      </c>
      <c r="V65" s="61">
        <v>0</v>
      </c>
      <c r="W65" s="61">
        <v>0</v>
      </c>
      <c r="X65" s="61">
        <v>0</v>
      </c>
      <c r="Y65" s="61">
        <v>1065141</v>
      </c>
      <c r="Z65" s="61">
        <v>0</v>
      </c>
      <c r="AA65" s="61">
        <v>1065141</v>
      </c>
      <c r="AB65" s="58">
        <v>4800004809</v>
      </c>
      <c r="AC65" s="58">
        <v>41771</v>
      </c>
      <c r="AD65" s="61">
        <v>3543082</v>
      </c>
      <c r="AE65" s="58">
        <v>0</v>
      </c>
      <c r="AF65" s="2">
        <v>1065141</v>
      </c>
      <c r="AG65" s="2">
        <v>4800004809</v>
      </c>
      <c r="AH65" s="2" t="s">
        <v>827</v>
      </c>
      <c r="AI65" s="4">
        <v>0</v>
      </c>
      <c r="AJ65" s="58">
        <v>132441259513061</v>
      </c>
      <c r="AK65" s="58" t="s">
        <v>157</v>
      </c>
      <c r="AL65" s="61">
        <v>552359</v>
      </c>
      <c r="AM65" s="61">
        <v>0</v>
      </c>
      <c r="AN65" s="58" t="s">
        <v>157</v>
      </c>
      <c r="AO65" s="60">
        <v>41546</v>
      </c>
      <c r="AP65" s="58" t="s">
        <v>157</v>
      </c>
      <c r="AQ65" s="58">
        <v>2</v>
      </c>
      <c r="AR65" s="58" t="s">
        <v>157</v>
      </c>
      <c r="AS65" s="58" t="s">
        <v>159</v>
      </c>
      <c r="AT65" s="58">
        <v>3</v>
      </c>
      <c r="AU65" s="58">
        <v>20170511</v>
      </c>
      <c r="AV65" s="58">
        <v>20170502</v>
      </c>
      <c r="AW65" s="61">
        <v>1617500</v>
      </c>
      <c r="AX65" s="61">
        <v>552359</v>
      </c>
      <c r="AY65" s="58" t="s">
        <v>555</v>
      </c>
      <c r="AZ65" s="62">
        <v>44636</v>
      </c>
    </row>
    <row r="66" spans="1:52" x14ac:dyDescent="0.2">
      <c r="A66" s="58">
        <v>890399047</v>
      </c>
      <c r="B66" s="58" t="s">
        <v>83</v>
      </c>
      <c r="C66" s="58" t="s">
        <v>84</v>
      </c>
      <c r="D66" s="58">
        <v>24397</v>
      </c>
      <c r="E66" s="58" t="s">
        <v>556</v>
      </c>
      <c r="F66" s="58" t="s">
        <v>557</v>
      </c>
      <c r="G66" s="58" t="s">
        <v>84</v>
      </c>
      <c r="H66" s="58">
        <v>24397</v>
      </c>
      <c r="I66" s="58" t="s">
        <v>157</v>
      </c>
      <c r="J66" s="60">
        <v>44290</v>
      </c>
      <c r="K66" s="64">
        <v>78652</v>
      </c>
      <c r="L66" s="61">
        <v>0</v>
      </c>
      <c r="M66" s="58" t="s">
        <v>157</v>
      </c>
      <c r="N66" s="58" t="s">
        <v>66</v>
      </c>
      <c r="O66" s="65">
        <v>0</v>
      </c>
      <c r="P66" s="2" t="s">
        <v>839</v>
      </c>
      <c r="Q66" s="2" t="s">
        <v>839</v>
      </c>
      <c r="R66" s="2">
        <v>0</v>
      </c>
      <c r="S66" s="2" t="s">
        <v>839</v>
      </c>
      <c r="T66" s="58" t="s">
        <v>156</v>
      </c>
      <c r="U66" s="61">
        <v>78652</v>
      </c>
      <c r="V66" s="61">
        <v>0</v>
      </c>
      <c r="W66" s="61">
        <v>0</v>
      </c>
      <c r="X66" s="61">
        <v>0</v>
      </c>
      <c r="Y66" s="61">
        <v>78652</v>
      </c>
      <c r="Z66" s="61">
        <v>0</v>
      </c>
      <c r="AA66" s="61" t="s">
        <v>157</v>
      </c>
      <c r="AB66" s="58" t="s">
        <v>157</v>
      </c>
      <c r="AC66" s="58" t="s">
        <v>157</v>
      </c>
      <c r="AD66" s="61" t="s">
        <v>157</v>
      </c>
      <c r="AE66" s="58" t="s">
        <v>157</v>
      </c>
      <c r="AF66" s="2">
        <v>78652</v>
      </c>
      <c r="AG66" s="2">
        <v>4800052342</v>
      </c>
      <c r="AH66" s="2" t="s">
        <v>824</v>
      </c>
      <c r="AI66" s="4">
        <v>0</v>
      </c>
      <c r="AJ66" s="58">
        <v>210868516675053</v>
      </c>
      <c r="AK66" s="58" t="s">
        <v>157</v>
      </c>
      <c r="AL66" s="61">
        <v>0</v>
      </c>
      <c r="AM66" s="61">
        <v>0</v>
      </c>
      <c r="AN66" s="58" t="s">
        <v>157</v>
      </c>
      <c r="AO66" s="60">
        <v>44290</v>
      </c>
      <c r="AP66" s="58" t="s">
        <v>157</v>
      </c>
      <c r="AQ66" s="58">
        <v>2</v>
      </c>
      <c r="AR66" s="58" t="s">
        <v>157</v>
      </c>
      <c r="AS66" s="58" t="s">
        <v>159</v>
      </c>
      <c r="AT66" s="58">
        <v>1</v>
      </c>
      <c r="AU66" s="58">
        <v>20210530</v>
      </c>
      <c r="AV66" s="58">
        <v>20210511</v>
      </c>
      <c r="AW66" s="61">
        <v>78652</v>
      </c>
      <c r="AX66" s="61">
        <v>0</v>
      </c>
      <c r="AY66" s="58" t="s">
        <v>157</v>
      </c>
      <c r="AZ66" s="62">
        <v>44636</v>
      </c>
    </row>
    <row r="67" spans="1:52" x14ac:dyDescent="0.2">
      <c r="A67" s="58">
        <v>890399047</v>
      </c>
      <c r="B67" s="58" t="s">
        <v>83</v>
      </c>
      <c r="C67" s="58" t="s">
        <v>84</v>
      </c>
      <c r="D67" s="58">
        <v>42802</v>
      </c>
      <c r="E67" s="58" t="s">
        <v>558</v>
      </c>
      <c r="F67" s="58" t="s">
        <v>559</v>
      </c>
      <c r="G67" s="58" t="s">
        <v>84</v>
      </c>
      <c r="H67" s="58">
        <v>42802</v>
      </c>
      <c r="I67" s="58" t="s">
        <v>157</v>
      </c>
      <c r="J67" s="60">
        <v>44454</v>
      </c>
      <c r="K67" s="64">
        <v>253900</v>
      </c>
      <c r="L67" s="61">
        <v>0</v>
      </c>
      <c r="M67" s="58" t="s">
        <v>157</v>
      </c>
      <c r="N67" s="58" t="s">
        <v>66</v>
      </c>
      <c r="O67" s="65">
        <v>0</v>
      </c>
      <c r="P67" s="2" t="s">
        <v>839</v>
      </c>
      <c r="Q67" s="2" t="s">
        <v>839</v>
      </c>
      <c r="R67" s="2">
        <v>0</v>
      </c>
      <c r="S67" s="2" t="s">
        <v>839</v>
      </c>
      <c r="T67" s="58" t="s">
        <v>156</v>
      </c>
      <c r="U67" s="61">
        <v>253900</v>
      </c>
      <c r="V67" s="61">
        <v>0</v>
      </c>
      <c r="W67" s="61">
        <v>0</v>
      </c>
      <c r="X67" s="61">
        <v>0</v>
      </c>
      <c r="Y67" s="61">
        <v>253900</v>
      </c>
      <c r="Z67" s="61">
        <v>0</v>
      </c>
      <c r="AA67" s="61" t="s">
        <v>157</v>
      </c>
      <c r="AB67" s="58" t="s">
        <v>157</v>
      </c>
      <c r="AC67" s="58" t="s">
        <v>157</v>
      </c>
      <c r="AD67" s="61" t="s">
        <v>157</v>
      </c>
      <c r="AE67" s="58" t="s">
        <v>157</v>
      </c>
      <c r="AF67" s="2">
        <v>253900</v>
      </c>
      <c r="AG67" s="2">
        <v>4800051975</v>
      </c>
      <c r="AH67" s="2" t="s">
        <v>160</v>
      </c>
      <c r="AI67" s="4">
        <v>0</v>
      </c>
      <c r="AJ67" s="58">
        <v>212558516614322</v>
      </c>
      <c r="AK67" s="58" t="s">
        <v>157</v>
      </c>
      <c r="AL67" s="61">
        <v>0</v>
      </c>
      <c r="AM67" s="61">
        <v>0</v>
      </c>
      <c r="AN67" s="58" t="s">
        <v>157</v>
      </c>
      <c r="AO67" s="60">
        <v>44454</v>
      </c>
      <c r="AP67" s="58" t="s">
        <v>157</v>
      </c>
      <c r="AQ67" s="58">
        <v>2</v>
      </c>
      <c r="AR67" s="58" t="s">
        <v>157</v>
      </c>
      <c r="AS67" s="58" t="s">
        <v>159</v>
      </c>
      <c r="AT67" s="58">
        <v>1</v>
      </c>
      <c r="AU67" s="58">
        <v>20211030</v>
      </c>
      <c r="AV67" s="58">
        <v>20211011</v>
      </c>
      <c r="AW67" s="61">
        <v>253900</v>
      </c>
      <c r="AX67" s="61">
        <v>0</v>
      </c>
      <c r="AY67" s="58" t="s">
        <v>157</v>
      </c>
      <c r="AZ67" s="62">
        <v>44636</v>
      </c>
    </row>
    <row r="68" spans="1:52" x14ac:dyDescent="0.2">
      <c r="A68" s="58">
        <v>890399047</v>
      </c>
      <c r="B68" s="58" t="s">
        <v>83</v>
      </c>
      <c r="C68" s="58" t="s">
        <v>84</v>
      </c>
      <c r="D68" s="58">
        <v>26192</v>
      </c>
      <c r="E68" s="58" t="s">
        <v>560</v>
      </c>
      <c r="F68" s="58" t="s">
        <v>561</v>
      </c>
      <c r="G68" s="58" t="s">
        <v>84</v>
      </c>
      <c r="H68" s="58">
        <v>26192</v>
      </c>
      <c r="I68" s="58" t="s">
        <v>157</v>
      </c>
      <c r="J68" s="60">
        <v>44305</v>
      </c>
      <c r="K68" s="64">
        <v>112317</v>
      </c>
      <c r="L68" s="61">
        <v>0</v>
      </c>
      <c r="M68" s="58" t="s">
        <v>157</v>
      </c>
      <c r="N68" s="58" t="s">
        <v>66</v>
      </c>
      <c r="O68" s="65">
        <v>0</v>
      </c>
      <c r="P68" s="2" t="s">
        <v>839</v>
      </c>
      <c r="Q68" s="2" t="s">
        <v>839</v>
      </c>
      <c r="R68" s="2">
        <v>0</v>
      </c>
      <c r="S68" s="2" t="s">
        <v>839</v>
      </c>
      <c r="T68" s="58" t="s">
        <v>156</v>
      </c>
      <c r="U68" s="61">
        <v>112317</v>
      </c>
      <c r="V68" s="61">
        <v>0</v>
      </c>
      <c r="W68" s="61">
        <v>0</v>
      </c>
      <c r="X68" s="61">
        <v>0</v>
      </c>
      <c r="Y68" s="61">
        <v>112317</v>
      </c>
      <c r="Z68" s="61">
        <v>0</v>
      </c>
      <c r="AA68" s="61" t="s">
        <v>157</v>
      </c>
      <c r="AB68" s="58" t="s">
        <v>157</v>
      </c>
      <c r="AC68" s="58" t="s">
        <v>157</v>
      </c>
      <c r="AD68" s="61" t="s">
        <v>157</v>
      </c>
      <c r="AE68" s="58" t="s">
        <v>157</v>
      </c>
      <c r="AF68" s="2">
        <v>112317</v>
      </c>
      <c r="AG68" s="2">
        <v>4800052342</v>
      </c>
      <c r="AH68" s="2" t="s">
        <v>824</v>
      </c>
      <c r="AI68" s="4">
        <v>0</v>
      </c>
      <c r="AJ68" s="58">
        <v>211008523807708</v>
      </c>
      <c r="AK68" s="58" t="s">
        <v>157</v>
      </c>
      <c r="AL68" s="61">
        <v>0</v>
      </c>
      <c r="AM68" s="61">
        <v>0</v>
      </c>
      <c r="AN68" s="58" t="s">
        <v>157</v>
      </c>
      <c r="AO68" s="60">
        <v>44305</v>
      </c>
      <c r="AP68" s="58" t="s">
        <v>157</v>
      </c>
      <c r="AQ68" s="58">
        <v>2</v>
      </c>
      <c r="AR68" s="58" t="s">
        <v>157</v>
      </c>
      <c r="AS68" s="58" t="s">
        <v>159</v>
      </c>
      <c r="AT68" s="58">
        <v>1</v>
      </c>
      <c r="AU68" s="58">
        <v>20210530</v>
      </c>
      <c r="AV68" s="58">
        <v>20210511</v>
      </c>
      <c r="AW68" s="61">
        <v>112317</v>
      </c>
      <c r="AX68" s="61">
        <v>0</v>
      </c>
      <c r="AY68" s="58" t="s">
        <v>157</v>
      </c>
      <c r="AZ68" s="62">
        <v>44636</v>
      </c>
    </row>
    <row r="69" spans="1:52" x14ac:dyDescent="0.2">
      <c r="A69" s="58">
        <v>890399047</v>
      </c>
      <c r="B69" s="58" t="s">
        <v>83</v>
      </c>
      <c r="C69" s="58" t="s">
        <v>84</v>
      </c>
      <c r="D69" s="58">
        <v>27235</v>
      </c>
      <c r="E69" s="58" t="s">
        <v>562</v>
      </c>
      <c r="F69" s="58" t="s">
        <v>563</v>
      </c>
      <c r="G69" s="58" t="s">
        <v>84</v>
      </c>
      <c r="H69" s="58">
        <v>27235</v>
      </c>
      <c r="I69" s="58" t="s">
        <v>157</v>
      </c>
      <c r="J69" s="60">
        <v>44311</v>
      </c>
      <c r="K69" s="64">
        <v>66950</v>
      </c>
      <c r="L69" s="61">
        <v>0</v>
      </c>
      <c r="M69" s="58" t="s">
        <v>157</v>
      </c>
      <c r="N69" s="58" t="s">
        <v>66</v>
      </c>
      <c r="O69" s="65">
        <v>0</v>
      </c>
      <c r="P69" s="2" t="s">
        <v>839</v>
      </c>
      <c r="Q69" s="2" t="s">
        <v>839</v>
      </c>
      <c r="R69" s="2">
        <v>0</v>
      </c>
      <c r="S69" s="2" t="s">
        <v>839</v>
      </c>
      <c r="T69" s="58" t="s">
        <v>156</v>
      </c>
      <c r="U69" s="61">
        <v>66950</v>
      </c>
      <c r="V69" s="61">
        <v>0</v>
      </c>
      <c r="W69" s="61">
        <v>0</v>
      </c>
      <c r="X69" s="61">
        <v>0</v>
      </c>
      <c r="Y69" s="61">
        <v>66950</v>
      </c>
      <c r="Z69" s="61">
        <v>0</v>
      </c>
      <c r="AA69" s="61" t="s">
        <v>157</v>
      </c>
      <c r="AB69" s="58" t="s">
        <v>157</v>
      </c>
      <c r="AC69" s="58" t="s">
        <v>157</v>
      </c>
      <c r="AD69" s="61" t="s">
        <v>157</v>
      </c>
      <c r="AE69" s="58" t="s">
        <v>157</v>
      </c>
      <c r="AF69" s="2">
        <v>66950</v>
      </c>
      <c r="AG69" s="2">
        <v>4800052342</v>
      </c>
      <c r="AH69" s="2" t="s">
        <v>824</v>
      </c>
      <c r="AI69" s="4">
        <v>0</v>
      </c>
      <c r="AJ69" s="58">
        <v>211128523635817</v>
      </c>
      <c r="AK69" s="58" t="s">
        <v>157</v>
      </c>
      <c r="AL69" s="61">
        <v>0</v>
      </c>
      <c r="AM69" s="61">
        <v>0</v>
      </c>
      <c r="AN69" s="58" t="s">
        <v>157</v>
      </c>
      <c r="AO69" s="60">
        <v>44311</v>
      </c>
      <c r="AP69" s="58" t="s">
        <v>157</v>
      </c>
      <c r="AQ69" s="58">
        <v>2</v>
      </c>
      <c r="AR69" s="58" t="s">
        <v>157</v>
      </c>
      <c r="AS69" s="58" t="s">
        <v>159</v>
      </c>
      <c r="AT69" s="58">
        <v>1</v>
      </c>
      <c r="AU69" s="58">
        <v>20210530</v>
      </c>
      <c r="AV69" s="58">
        <v>20210511</v>
      </c>
      <c r="AW69" s="61">
        <v>66950</v>
      </c>
      <c r="AX69" s="61">
        <v>0</v>
      </c>
      <c r="AY69" s="58" t="s">
        <v>157</v>
      </c>
      <c r="AZ69" s="62">
        <v>44636</v>
      </c>
    </row>
    <row r="70" spans="1:52" x14ac:dyDescent="0.2">
      <c r="A70" s="58">
        <v>890399047</v>
      </c>
      <c r="B70" s="58" t="s">
        <v>83</v>
      </c>
      <c r="C70" s="58" t="s">
        <v>84</v>
      </c>
      <c r="D70" s="58">
        <v>28659</v>
      </c>
      <c r="E70" s="58" t="s">
        <v>564</v>
      </c>
      <c r="F70" s="58" t="s">
        <v>565</v>
      </c>
      <c r="G70" s="58" t="s">
        <v>84</v>
      </c>
      <c r="H70" s="58">
        <v>28659</v>
      </c>
      <c r="I70" s="58" t="s">
        <v>157</v>
      </c>
      <c r="J70" s="60">
        <v>44321</v>
      </c>
      <c r="K70" s="64">
        <v>316300</v>
      </c>
      <c r="L70" s="61">
        <v>0</v>
      </c>
      <c r="M70" s="58" t="s">
        <v>157</v>
      </c>
      <c r="N70" s="58" t="s">
        <v>66</v>
      </c>
      <c r="O70" s="65">
        <v>0</v>
      </c>
      <c r="P70" s="2" t="s">
        <v>839</v>
      </c>
      <c r="Q70" s="2" t="s">
        <v>839</v>
      </c>
      <c r="R70" s="2">
        <v>0</v>
      </c>
      <c r="S70" s="2" t="s">
        <v>839</v>
      </c>
      <c r="T70" s="58" t="s">
        <v>156</v>
      </c>
      <c r="U70" s="61">
        <v>316300</v>
      </c>
      <c r="V70" s="61">
        <v>0</v>
      </c>
      <c r="W70" s="61">
        <v>0</v>
      </c>
      <c r="X70" s="61">
        <v>0</v>
      </c>
      <c r="Y70" s="61">
        <v>316300</v>
      </c>
      <c r="Z70" s="61">
        <v>0</v>
      </c>
      <c r="AA70" s="61" t="s">
        <v>157</v>
      </c>
      <c r="AB70" s="58" t="s">
        <v>157</v>
      </c>
      <c r="AC70" s="58" t="s">
        <v>157</v>
      </c>
      <c r="AD70" s="61" t="s">
        <v>157</v>
      </c>
      <c r="AE70" s="58" t="s">
        <v>157</v>
      </c>
      <c r="AF70" s="2">
        <v>316300</v>
      </c>
      <c r="AG70" s="2">
        <v>4800052342</v>
      </c>
      <c r="AH70" s="2" t="s">
        <v>824</v>
      </c>
      <c r="AI70" s="4">
        <v>0</v>
      </c>
      <c r="AJ70" s="58">
        <v>211218516089220</v>
      </c>
      <c r="AK70" s="58" t="s">
        <v>157</v>
      </c>
      <c r="AL70" s="61">
        <v>0</v>
      </c>
      <c r="AM70" s="61">
        <v>0</v>
      </c>
      <c r="AN70" s="58" t="s">
        <v>157</v>
      </c>
      <c r="AO70" s="60">
        <v>44321</v>
      </c>
      <c r="AP70" s="58" t="s">
        <v>157</v>
      </c>
      <c r="AQ70" s="58">
        <v>2</v>
      </c>
      <c r="AR70" s="58" t="s">
        <v>157</v>
      </c>
      <c r="AS70" s="58" t="s">
        <v>159</v>
      </c>
      <c r="AT70" s="58">
        <v>1</v>
      </c>
      <c r="AU70" s="58">
        <v>20210630</v>
      </c>
      <c r="AV70" s="58">
        <v>20210608</v>
      </c>
      <c r="AW70" s="61">
        <v>316300</v>
      </c>
      <c r="AX70" s="61">
        <v>0</v>
      </c>
      <c r="AY70" s="58" t="s">
        <v>157</v>
      </c>
      <c r="AZ70" s="62">
        <v>44636</v>
      </c>
    </row>
    <row r="71" spans="1:52" x14ac:dyDescent="0.2">
      <c r="A71" s="58">
        <v>890399047</v>
      </c>
      <c r="B71" s="58" t="s">
        <v>83</v>
      </c>
      <c r="C71" s="58" t="s">
        <v>84</v>
      </c>
      <c r="D71" s="58">
        <v>28665</v>
      </c>
      <c r="E71" s="58" t="s">
        <v>566</v>
      </c>
      <c r="F71" s="58" t="s">
        <v>567</v>
      </c>
      <c r="G71" s="58" t="s">
        <v>84</v>
      </c>
      <c r="H71" s="58">
        <v>28665</v>
      </c>
      <c r="I71" s="58" t="s">
        <v>157</v>
      </c>
      <c r="J71" s="60">
        <v>44321</v>
      </c>
      <c r="K71" s="64">
        <v>8030348</v>
      </c>
      <c r="L71" s="61">
        <v>0</v>
      </c>
      <c r="M71" s="58" t="s">
        <v>157</v>
      </c>
      <c r="N71" s="58" t="s">
        <v>66</v>
      </c>
      <c r="O71" s="65">
        <v>0</v>
      </c>
      <c r="P71" s="2" t="s">
        <v>839</v>
      </c>
      <c r="Q71" s="2" t="s">
        <v>839</v>
      </c>
      <c r="R71" s="2">
        <v>0</v>
      </c>
      <c r="S71" s="2" t="s">
        <v>839</v>
      </c>
      <c r="T71" s="58" t="s">
        <v>156</v>
      </c>
      <c r="U71" s="61">
        <v>8030348</v>
      </c>
      <c r="V71" s="61">
        <v>0</v>
      </c>
      <c r="W71" s="61">
        <v>0</v>
      </c>
      <c r="X71" s="61">
        <v>0</v>
      </c>
      <c r="Y71" s="61">
        <v>7737048</v>
      </c>
      <c r="Z71" s="61">
        <v>0</v>
      </c>
      <c r="AA71" s="61" t="s">
        <v>157</v>
      </c>
      <c r="AB71" s="58" t="s">
        <v>157</v>
      </c>
      <c r="AC71" s="58" t="s">
        <v>157</v>
      </c>
      <c r="AD71" s="61" t="s">
        <v>157</v>
      </c>
      <c r="AE71" s="58" t="s">
        <v>157</v>
      </c>
      <c r="AF71" s="2">
        <v>7737048</v>
      </c>
      <c r="AG71" s="2">
        <v>4800052342</v>
      </c>
      <c r="AH71" s="2" t="s">
        <v>824</v>
      </c>
      <c r="AI71" s="4">
        <v>0</v>
      </c>
      <c r="AJ71" s="58">
        <v>211803114621892</v>
      </c>
      <c r="AK71" s="58" t="s">
        <v>157</v>
      </c>
      <c r="AL71" s="61">
        <v>293300</v>
      </c>
      <c r="AM71" s="61">
        <v>0</v>
      </c>
      <c r="AN71" s="58" t="s">
        <v>157</v>
      </c>
      <c r="AO71" s="60">
        <v>44321</v>
      </c>
      <c r="AP71" s="58" t="s">
        <v>157</v>
      </c>
      <c r="AQ71" s="58">
        <v>2</v>
      </c>
      <c r="AR71" s="58" t="s">
        <v>157</v>
      </c>
      <c r="AS71" s="58" t="s">
        <v>159</v>
      </c>
      <c r="AT71" s="58">
        <v>2</v>
      </c>
      <c r="AU71" s="58">
        <v>20211214</v>
      </c>
      <c r="AV71" s="58">
        <v>20211130</v>
      </c>
      <c r="AW71" s="61">
        <v>8030348</v>
      </c>
      <c r="AX71" s="61">
        <v>293300</v>
      </c>
      <c r="AY71" s="58" t="s">
        <v>568</v>
      </c>
      <c r="AZ71" s="62">
        <v>44636</v>
      </c>
    </row>
    <row r="72" spans="1:52" x14ac:dyDescent="0.2">
      <c r="A72" s="58">
        <v>890399047</v>
      </c>
      <c r="B72" s="58" t="s">
        <v>83</v>
      </c>
      <c r="C72" s="58" t="s">
        <v>84</v>
      </c>
      <c r="D72" s="58">
        <v>28767</v>
      </c>
      <c r="E72" s="58" t="s">
        <v>569</v>
      </c>
      <c r="F72" s="58" t="s">
        <v>570</v>
      </c>
      <c r="G72" s="58" t="s">
        <v>84</v>
      </c>
      <c r="H72" s="58">
        <v>28767</v>
      </c>
      <c r="I72" s="58" t="s">
        <v>157</v>
      </c>
      <c r="J72" s="60">
        <v>44323</v>
      </c>
      <c r="K72" s="64">
        <v>423000</v>
      </c>
      <c r="L72" s="61">
        <v>0</v>
      </c>
      <c r="M72" s="58" t="s">
        <v>157</v>
      </c>
      <c r="N72" s="58" t="s">
        <v>66</v>
      </c>
      <c r="O72" s="65">
        <v>0</v>
      </c>
      <c r="P72" s="2" t="s">
        <v>839</v>
      </c>
      <c r="Q72" s="2" t="s">
        <v>839</v>
      </c>
      <c r="R72" s="2">
        <v>0</v>
      </c>
      <c r="S72" s="2" t="s">
        <v>839</v>
      </c>
      <c r="T72" s="58" t="s">
        <v>156</v>
      </c>
      <c r="U72" s="61">
        <v>423000</v>
      </c>
      <c r="V72" s="61">
        <v>0</v>
      </c>
      <c r="W72" s="61">
        <v>0</v>
      </c>
      <c r="X72" s="61">
        <v>0</v>
      </c>
      <c r="Y72" s="61">
        <v>423000</v>
      </c>
      <c r="Z72" s="61">
        <v>0</v>
      </c>
      <c r="AA72" s="61" t="s">
        <v>157</v>
      </c>
      <c r="AB72" s="58" t="s">
        <v>157</v>
      </c>
      <c r="AC72" s="58" t="s">
        <v>157</v>
      </c>
      <c r="AD72" s="61" t="s">
        <v>157</v>
      </c>
      <c r="AE72" s="58" t="s">
        <v>157</v>
      </c>
      <c r="AF72" s="2">
        <v>423000</v>
      </c>
      <c r="AG72" s="2">
        <v>4800052342</v>
      </c>
      <c r="AH72" s="2" t="s">
        <v>824</v>
      </c>
      <c r="AI72" s="4">
        <v>0</v>
      </c>
      <c r="AJ72" s="58">
        <v>211268523095191</v>
      </c>
      <c r="AK72" s="58" t="s">
        <v>157</v>
      </c>
      <c r="AL72" s="61">
        <v>0</v>
      </c>
      <c r="AM72" s="61">
        <v>0</v>
      </c>
      <c r="AN72" s="58" t="s">
        <v>157</v>
      </c>
      <c r="AO72" s="60">
        <v>44323</v>
      </c>
      <c r="AP72" s="58" t="s">
        <v>157</v>
      </c>
      <c r="AQ72" s="58">
        <v>2</v>
      </c>
      <c r="AR72" s="58" t="s">
        <v>157</v>
      </c>
      <c r="AS72" s="58" t="s">
        <v>159</v>
      </c>
      <c r="AT72" s="58">
        <v>1</v>
      </c>
      <c r="AU72" s="58">
        <v>20210630</v>
      </c>
      <c r="AV72" s="58">
        <v>20210608</v>
      </c>
      <c r="AW72" s="61">
        <v>423000</v>
      </c>
      <c r="AX72" s="61">
        <v>0</v>
      </c>
      <c r="AY72" s="58" t="s">
        <v>157</v>
      </c>
      <c r="AZ72" s="62">
        <v>44636</v>
      </c>
    </row>
    <row r="73" spans="1:52" x14ac:dyDescent="0.2">
      <c r="A73" s="58">
        <v>890399047</v>
      </c>
      <c r="B73" s="58" t="s">
        <v>83</v>
      </c>
      <c r="C73" s="58" t="s">
        <v>84</v>
      </c>
      <c r="D73" s="58">
        <v>28858</v>
      </c>
      <c r="E73" s="58" t="s">
        <v>571</v>
      </c>
      <c r="F73" s="58" t="s">
        <v>572</v>
      </c>
      <c r="G73" s="58" t="s">
        <v>84</v>
      </c>
      <c r="H73" s="58">
        <v>28858</v>
      </c>
      <c r="I73" s="58" t="s">
        <v>157</v>
      </c>
      <c r="J73" s="60">
        <v>44325</v>
      </c>
      <c r="K73" s="64">
        <v>297800</v>
      </c>
      <c r="L73" s="61">
        <v>0</v>
      </c>
      <c r="M73" s="58" t="s">
        <v>157</v>
      </c>
      <c r="N73" s="58" t="s">
        <v>66</v>
      </c>
      <c r="O73" s="65">
        <v>0</v>
      </c>
      <c r="P73" s="2" t="s">
        <v>839</v>
      </c>
      <c r="Q73" s="2" t="s">
        <v>839</v>
      </c>
      <c r="R73" s="2">
        <v>0</v>
      </c>
      <c r="S73" s="2" t="s">
        <v>839</v>
      </c>
      <c r="T73" s="58" t="s">
        <v>156</v>
      </c>
      <c r="U73" s="61">
        <v>297800</v>
      </c>
      <c r="V73" s="61">
        <v>0</v>
      </c>
      <c r="W73" s="61">
        <v>0</v>
      </c>
      <c r="X73" s="61">
        <v>0</v>
      </c>
      <c r="Y73" s="61">
        <v>297800</v>
      </c>
      <c r="Z73" s="61">
        <v>0</v>
      </c>
      <c r="AA73" s="61" t="s">
        <v>157</v>
      </c>
      <c r="AB73" s="58" t="s">
        <v>157</v>
      </c>
      <c r="AC73" s="58" t="s">
        <v>157</v>
      </c>
      <c r="AD73" s="61" t="s">
        <v>157</v>
      </c>
      <c r="AE73" s="58" t="s">
        <v>157</v>
      </c>
      <c r="AF73" s="2">
        <v>297800</v>
      </c>
      <c r="AG73" s="2">
        <v>4800052342</v>
      </c>
      <c r="AH73" s="2" t="s">
        <v>824</v>
      </c>
      <c r="AI73" s="4">
        <v>0</v>
      </c>
      <c r="AJ73" s="58">
        <v>211268516753700</v>
      </c>
      <c r="AK73" s="58" t="s">
        <v>157</v>
      </c>
      <c r="AL73" s="61">
        <v>0</v>
      </c>
      <c r="AM73" s="61">
        <v>0</v>
      </c>
      <c r="AN73" s="58" t="s">
        <v>157</v>
      </c>
      <c r="AO73" s="60">
        <v>44325</v>
      </c>
      <c r="AP73" s="58" t="s">
        <v>157</v>
      </c>
      <c r="AQ73" s="58">
        <v>2</v>
      </c>
      <c r="AR73" s="58" t="s">
        <v>157</v>
      </c>
      <c r="AS73" s="58" t="s">
        <v>159</v>
      </c>
      <c r="AT73" s="58">
        <v>1</v>
      </c>
      <c r="AU73" s="58">
        <v>20210630</v>
      </c>
      <c r="AV73" s="58">
        <v>20210608</v>
      </c>
      <c r="AW73" s="61">
        <v>297800</v>
      </c>
      <c r="AX73" s="61">
        <v>0</v>
      </c>
      <c r="AY73" s="58" t="s">
        <v>157</v>
      </c>
      <c r="AZ73" s="62">
        <v>44636</v>
      </c>
    </row>
    <row r="74" spans="1:52" x14ac:dyDescent="0.2">
      <c r="A74" s="58">
        <v>890399047</v>
      </c>
      <c r="B74" s="58" t="s">
        <v>83</v>
      </c>
      <c r="C74" s="58" t="s">
        <v>84</v>
      </c>
      <c r="D74" s="58">
        <v>28859</v>
      </c>
      <c r="E74" s="58" t="s">
        <v>573</v>
      </c>
      <c r="F74" s="58" t="s">
        <v>574</v>
      </c>
      <c r="G74" s="58" t="s">
        <v>84</v>
      </c>
      <c r="H74" s="58">
        <v>28859</v>
      </c>
      <c r="I74" s="58" t="s">
        <v>157</v>
      </c>
      <c r="J74" s="60">
        <v>44325</v>
      </c>
      <c r="K74" s="64">
        <v>80832</v>
      </c>
      <c r="L74" s="61">
        <v>0</v>
      </c>
      <c r="M74" s="58" t="s">
        <v>157</v>
      </c>
      <c r="N74" s="58" t="s">
        <v>66</v>
      </c>
      <c r="O74" s="65">
        <v>0</v>
      </c>
      <c r="P74" s="2" t="s">
        <v>839</v>
      </c>
      <c r="Q74" s="2" t="s">
        <v>839</v>
      </c>
      <c r="R74" s="2">
        <v>0</v>
      </c>
      <c r="S74" s="2" t="s">
        <v>839</v>
      </c>
      <c r="T74" s="58" t="s">
        <v>156</v>
      </c>
      <c r="U74" s="61">
        <v>80832</v>
      </c>
      <c r="V74" s="61">
        <v>0</v>
      </c>
      <c r="W74" s="61">
        <v>0</v>
      </c>
      <c r="X74" s="61">
        <v>0</v>
      </c>
      <c r="Y74" s="61">
        <v>80832</v>
      </c>
      <c r="Z74" s="61">
        <v>0</v>
      </c>
      <c r="AA74" s="61" t="s">
        <v>157</v>
      </c>
      <c r="AB74" s="58" t="s">
        <v>157</v>
      </c>
      <c r="AC74" s="58" t="s">
        <v>157</v>
      </c>
      <c r="AD74" s="61" t="s">
        <v>157</v>
      </c>
      <c r="AE74" s="58" t="s">
        <v>157</v>
      </c>
      <c r="AF74" s="2">
        <v>80832</v>
      </c>
      <c r="AG74" s="2">
        <v>4800049831</v>
      </c>
      <c r="AH74" s="2" t="s">
        <v>826</v>
      </c>
      <c r="AI74" s="4">
        <v>0</v>
      </c>
      <c r="AJ74" s="58">
        <v>211628516557717</v>
      </c>
      <c r="AK74" s="58" t="s">
        <v>157</v>
      </c>
      <c r="AL74" s="61">
        <v>0</v>
      </c>
      <c r="AM74" s="61">
        <v>0</v>
      </c>
      <c r="AN74" s="58" t="s">
        <v>157</v>
      </c>
      <c r="AO74" s="60">
        <v>44325</v>
      </c>
      <c r="AP74" s="58" t="s">
        <v>157</v>
      </c>
      <c r="AQ74" s="58">
        <v>2</v>
      </c>
      <c r="AR74" s="58" t="s">
        <v>157</v>
      </c>
      <c r="AS74" s="58" t="s">
        <v>159</v>
      </c>
      <c r="AT74" s="58">
        <v>1</v>
      </c>
      <c r="AU74" s="58">
        <v>20210629</v>
      </c>
      <c r="AV74" s="58">
        <v>20210608</v>
      </c>
      <c r="AW74" s="61">
        <v>80832</v>
      </c>
      <c r="AX74" s="61">
        <v>0</v>
      </c>
      <c r="AY74" s="58" t="s">
        <v>157</v>
      </c>
      <c r="AZ74" s="62">
        <v>44636</v>
      </c>
    </row>
    <row r="75" spans="1:52" x14ac:dyDescent="0.2">
      <c r="A75" s="58">
        <v>890399047</v>
      </c>
      <c r="B75" s="58" t="s">
        <v>83</v>
      </c>
      <c r="C75" s="58" t="s">
        <v>84</v>
      </c>
      <c r="D75" s="58">
        <v>28864</v>
      </c>
      <c r="E75" s="58" t="s">
        <v>575</v>
      </c>
      <c r="F75" s="58" t="s">
        <v>576</v>
      </c>
      <c r="G75" s="58" t="s">
        <v>84</v>
      </c>
      <c r="H75" s="58">
        <v>28864</v>
      </c>
      <c r="I75" s="58" t="s">
        <v>157</v>
      </c>
      <c r="J75" s="60">
        <v>44325</v>
      </c>
      <c r="K75" s="64">
        <v>320910</v>
      </c>
      <c r="L75" s="61">
        <v>0</v>
      </c>
      <c r="M75" s="58" t="s">
        <v>157</v>
      </c>
      <c r="N75" s="58" t="s">
        <v>66</v>
      </c>
      <c r="O75" s="65">
        <v>0</v>
      </c>
      <c r="P75" s="2" t="s">
        <v>839</v>
      </c>
      <c r="Q75" s="2" t="s">
        <v>839</v>
      </c>
      <c r="R75" s="2">
        <v>0</v>
      </c>
      <c r="S75" s="2" t="s">
        <v>839</v>
      </c>
      <c r="T75" s="58" t="s">
        <v>156</v>
      </c>
      <c r="U75" s="61">
        <v>320910</v>
      </c>
      <c r="V75" s="61">
        <v>0</v>
      </c>
      <c r="W75" s="61">
        <v>0</v>
      </c>
      <c r="X75" s="61">
        <v>0</v>
      </c>
      <c r="Y75" s="61">
        <v>320910</v>
      </c>
      <c r="Z75" s="61">
        <v>0</v>
      </c>
      <c r="AA75" s="61" t="s">
        <v>157</v>
      </c>
      <c r="AB75" s="58" t="s">
        <v>157</v>
      </c>
      <c r="AC75" s="58" t="s">
        <v>157</v>
      </c>
      <c r="AD75" s="61" t="s">
        <v>157</v>
      </c>
      <c r="AE75" s="58" t="s">
        <v>157</v>
      </c>
      <c r="AF75" s="2">
        <v>320910</v>
      </c>
      <c r="AG75" s="2">
        <v>4800052342</v>
      </c>
      <c r="AH75" s="2" t="s">
        <v>824</v>
      </c>
      <c r="AI75" s="4">
        <v>0</v>
      </c>
      <c r="AJ75" s="58">
        <v>211288516653295</v>
      </c>
      <c r="AK75" s="58" t="s">
        <v>157</v>
      </c>
      <c r="AL75" s="61">
        <v>0</v>
      </c>
      <c r="AM75" s="61">
        <v>0</v>
      </c>
      <c r="AN75" s="58" t="s">
        <v>157</v>
      </c>
      <c r="AO75" s="60">
        <v>44325</v>
      </c>
      <c r="AP75" s="58" t="s">
        <v>157</v>
      </c>
      <c r="AQ75" s="58">
        <v>2</v>
      </c>
      <c r="AR75" s="58" t="s">
        <v>157</v>
      </c>
      <c r="AS75" s="58" t="s">
        <v>159</v>
      </c>
      <c r="AT75" s="58">
        <v>1</v>
      </c>
      <c r="AU75" s="58">
        <v>20210630</v>
      </c>
      <c r="AV75" s="58">
        <v>20210608</v>
      </c>
      <c r="AW75" s="61">
        <v>320910</v>
      </c>
      <c r="AX75" s="61">
        <v>0</v>
      </c>
      <c r="AY75" s="58" t="s">
        <v>157</v>
      </c>
      <c r="AZ75" s="62">
        <v>44636</v>
      </c>
    </row>
    <row r="76" spans="1:52" x14ac:dyDescent="0.2">
      <c r="A76" s="58">
        <v>890399047</v>
      </c>
      <c r="B76" s="58" t="s">
        <v>83</v>
      </c>
      <c r="C76" s="58" t="s">
        <v>84</v>
      </c>
      <c r="D76" s="58">
        <v>29019</v>
      </c>
      <c r="E76" s="58" t="s">
        <v>577</v>
      </c>
      <c r="F76" s="58" t="s">
        <v>578</v>
      </c>
      <c r="G76" s="58" t="s">
        <v>84</v>
      </c>
      <c r="H76" s="58">
        <v>29019</v>
      </c>
      <c r="I76" s="58" t="s">
        <v>157</v>
      </c>
      <c r="J76" s="60">
        <v>44328</v>
      </c>
      <c r="K76" s="64">
        <v>228100</v>
      </c>
      <c r="L76" s="61">
        <v>0</v>
      </c>
      <c r="M76" s="58" t="s">
        <v>157</v>
      </c>
      <c r="N76" s="58" t="s">
        <v>66</v>
      </c>
      <c r="O76" s="65">
        <v>0</v>
      </c>
      <c r="P76" s="2" t="s">
        <v>839</v>
      </c>
      <c r="Q76" s="2" t="s">
        <v>839</v>
      </c>
      <c r="R76" s="2">
        <v>0</v>
      </c>
      <c r="S76" s="2" t="s">
        <v>839</v>
      </c>
      <c r="T76" s="58" t="s">
        <v>156</v>
      </c>
      <c r="U76" s="61">
        <v>228100</v>
      </c>
      <c r="V76" s="61">
        <v>0</v>
      </c>
      <c r="W76" s="61">
        <v>0</v>
      </c>
      <c r="X76" s="61">
        <v>0</v>
      </c>
      <c r="Y76" s="61">
        <v>228100</v>
      </c>
      <c r="Z76" s="61">
        <v>0</v>
      </c>
      <c r="AA76" s="61" t="s">
        <v>157</v>
      </c>
      <c r="AB76" s="58" t="s">
        <v>157</v>
      </c>
      <c r="AC76" s="58" t="s">
        <v>157</v>
      </c>
      <c r="AD76" s="61" t="s">
        <v>157</v>
      </c>
      <c r="AE76" s="58" t="s">
        <v>157</v>
      </c>
      <c r="AF76" s="2">
        <v>228100</v>
      </c>
      <c r="AG76" s="2">
        <v>4800052342</v>
      </c>
      <c r="AH76" s="2" t="s">
        <v>824</v>
      </c>
      <c r="AI76" s="4">
        <v>0</v>
      </c>
      <c r="AJ76" s="58">
        <v>211198516564682</v>
      </c>
      <c r="AK76" s="58" t="s">
        <v>157</v>
      </c>
      <c r="AL76" s="61">
        <v>0</v>
      </c>
      <c r="AM76" s="61">
        <v>0</v>
      </c>
      <c r="AN76" s="58" t="s">
        <v>157</v>
      </c>
      <c r="AO76" s="60">
        <v>44328</v>
      </c>
      <c r="AP76" s="58" t="s">
        <v>157</v>
      </c>
      <c r="AQ76" s="58">
        <v>2</v>
      </c>
      <c r="AR76" s="58" t="s">
        <v>157</v>
      </c>
      <c r="AS76" s="58" t="s">
        <v>159</v>
      </c>
      <c r="AT76" s="58">
        <v>1</v>
      </c>
      <c r="AU76" s="58">
        <v>20210630</v>
      </c>
      <c r="AV76" s="58">
        <v>20210608</v>
      </c>
      <c r="AW76" s="61">
        <v>228100</v>
      </c>
      <c r="AX76" s="61">
        <v>0</v>
      </c>
      <c r="AY76" s="58" t="s">
        <v>157</v>
      </c>
      <c r="AZ76" s="62">
        <v>44636</v>
      </c>
    </row>
    <row r="77" spans="1:52" x14ac:dyDescent="0.2">
      <c r="A77" s="58">
        <v>890399047</v>
      </c>
      <c r="B77" s="58" t="s">
        <v>83</v>
      </c>
      <c r="C77" s="58" t="s">
        <v>84</v>
      </c>
      <c r="D77" s="58">
        <v>29705</v>
      </c>
      <c r="E77" s="58" t="s">
        <v>579</v>
      </c>
      <c r="F77" s="58" t="s">
        <v>580</v>
      </c>
      <c r="G77" s="58" t="s">
        <v>84</v>
      </c>
      <c r="H77" s="58">
        <v>29705</v>
      </c>
      <c r="I77" s="58" t="s">
        <v>157</v>
      </c>
      <c r="J77" s="60">
        <v>44336</v>
      </c>
      <c r="K77" s="64">
        <v>393475</v>
      </c>
      <c r="L77" s="61">
        <v>0</v>
      </c>
      <c r="M77" s="58" t="s">
        <v>157</v>
      </c>
      <c r="N77" s="58" t="s">
        <v>66</v>
      </c>
      <c r="O77" s="65">
        <v>0</v>
      </c>
      <c r="P77" s="2" t="s">
        <v>839</v>
      </c>
      <c r="Q77" s="2" t="s">
        <v>839</v>
      </c>
      <c r="R77" s="2">
        <v>0</v>
      </c>
      <c r="S77" s="2" t="s">
        <v>839</v>
      </c>
      <c r="T77" s="58" t="s">
        <v>156</v>
      </c>
      <c r="U77" s="61">
        <v>393475</v>
      </c>
      <c r="V77" s="61">
        <v>0</v>
      </c>
      <c r="W77" s="61">
        <v>0</v>
      </c>
      <c r="X77" s="61">
        <v>0</v>
      </c>
      <c r="Y77" s="61">
        <v>393475</v>
      </c>
      <c r="Z77" s="61">
        <v>0</v>
      </c>
      <c r="AA77" s="61" t="s">
        <v>157</v>
      </c>
      <c r="AB77" s="58" t="s">
        <v>157</v>
      </c>
      <c r="AC77" s="58" t="s">
        <v>157</v>
      </c>
      <c r="AD77" s="61" t="s">
        <v>157</v>
      </c>
      <c r="AE77" s="58" t="s">
        <v>157</v>
      </c>
      <c r="AF77" s="2">
        <v>393475</v>
      </c>
      <c r="AG77" s="2">
        <v>4800052342</v>
      </c>
      <c r="AH77" s="2" t="s">
        <v>824</v>
      </c>
      <c r="AI77" s="4">
        <v>0</v>
      </c>
      <c r="AJ77" s="58">
        <v>211358523198441</v>
      </c>
      <c r="AK77" s="58" t="s">
        <v>157</v>
      </c>
      <c r="AL77" s="61">
        <v>0</v>
      </c>
      <c r="AM77" s="61">
        <v>0</v>
      </c>
      <c r="AN77" s="58" t="s">
        <v>157</v>
      </c>
      <c r="AO77" s="60">
        <v>44336</v>
      </c>
      <c r="AP77" s="58" t="s">
        <v>157</v>
      </c>
      <c r="AQ77" s="58">
        <v>2</v>
      </c>
      <c r="AR77" s="58" t="s">
        <v>157</v>
      </c>
      <c r="AS77" s="58" t="s">
        <v>159</v>
      </c>
      <c r="AT77" s="58">
        <v>1</v>
      </c>
      <c r="AU77" s="58">
        <v>20210630</v>
      </c>
      <c r="AV77" s="58">
        <v>20210608</v>
      </c>
      <c r="AW77" s="61">
        <v>393475</v>
      </c>
      <c r="AX77" s="61">
        <v>0</v>
      </c>
      <c r="AY77" s="58" t="s">
        <v>157</v>
      </c>
      <c r="AZ77" s="62">
        <v>44636</v>
      </c>
    </row>
    <row r="78" spans="1:52" x14ac:dyDescent="0.2">
      <c r="A78" s="58">
        <v>890399047</v>
      </c>
      <c r="B78" s="58" t="s">
        <v>83</v>
      </c>
      <c r="C78" s="58" t="s">
        <v>84</v>
      </c>
      <c r="D78" s="58">
        <v>30635</v>
      </c>
      <c r="E78" s="58" t="s">
        <v>581</v>
      </c>
      <c r="F78" s="58" t="s">
        <v>582</v>
      </c>
      <c r="G78" s="58" t="s">
        <v>84</v>
      </c>
      <c r="H78" s="58">
        <v>30635</v>
      </c>
      <c r="I78" s="58" t="s">
        <v>157</v>
      </c>
      <c r="J78" s="60">
        <v>44346</v>
      </c>
      <c r="K78" s="64">
        <v>256700</v>
      </c>
      <c r="L78" s="61">
        <v>0</v>
      </c>
      <c r="M78" s="58" t="s">
        <v>157</v>
      </c>
      <c r="N78" s="58" t="s">
        <v>66</v>
      </c>
      <c r="O78" s="65">
        <v>0</v>
      </c>
      <c r="P78" s="2" t="s">
        <v>839</v>
      </c>
      <c r="Q78" s="2" t="s">
        <v>839</v>
      </c>
      <c r="R78" s="2">
        <v>0</v>
      </c>
      <c r="S78" s="2" t="s">
        <v>839</v>
      </c>
      <c r="T78" s="58" t="s">
        <v>156</v>
      </c>
      <c r="U78" s="61">
        <v>256700</v>
      </c>
      <c r="V78" s="61">
        <v>0</v>
      </c>
      <c r="W78" s="61">
        <v>0</v>
      </c>
      <c r="X78" s="61">
        <v>0</v>
      </c>
      <c r="Y78" s="61">
        <v>256700</v>
      </c>
      <c r="Z78" s="61">
        <v>0</v>
      </c>
      <c r="AA78" s="61" t="s">
        <v>157</v>
      </c>
      <c r="AB78" s="58" t="s">
        <v>157</v>
      </c>
      <c r="AC78" s="58" t="s">
        <v>157</v>
      </c>
      <c r="AD78" s="61" t="s">
        <v>157</v>
      </c>
      <c r="AE78" s="58" t="s">
        <v>157</v>
      </c>
      <c r="AF78" s="2">
        <v>256700</v>
      </c>
      <c r="AG78" s="2">
        <v>4800052342</v>
      </c>
      <c r="AH78" s="2" t="s">
        <v>824</v>
      </c>
      <c r="AI78" s="4">
        <v>0</v>
      </c>
      <c r="AJ78" s="58">
        <v>211478516666340</v>
      </c>
      <c r="AK78" s="58" t="s">
        <v>157</v>
      </c>
      <c r="AL78" s="61">
        <v>0</v>
      </c>
      <c r="AM78" s="61">
        <v>0</v>
      </c>
      <c r="AN78" s="58" t="s">
        <v>157</v>
      </c>
      <c r="AO78" s="60">
        <v>44346</v>
      </c>
      <c r="AP78" s="58" t="s">
        <v>157</v>
      </c>
      <c r="AQ78" s="58">
        <v>2</v>
      </c>
      <c r="AR78" s="58" t="s">
        <v>157</v>
      </c>
      <c r="AS78" s="58" t="s">
        <v>159</v>
      </c>
      <c r="AT78" s="58">
        <v>1</v>
      </c>
      <c r="AU78" s="58">
        <v>20210630</v>
      </c>
      <c r="AV78" s="58">
        <v>20210608</v>
      </c>
      <c r="AW78" s="61">
        <v>256700</v>
      </c>
      <c r="AX78" s="61">
        <v>0</v>
      </c>
      <c r="AY78" s="58" t="s">
        <v>157</v>
      </c>
      <c r="AZ78" s="62">
        <v>44636</v>
      </c>
    </row>
    <row r="79" spans="1:52" x14ac:dyDescent="0.2">
      <c r="A79" s="58">
        <v>890399047</v>
      </c>
      <c r="B79" s="58" t="s">
        <v>83</v>
      </c>
      <c r="C79" s="58" t="s">
        <v>84</v>
      </c>
      <c r="D79" s="58">
        <v>32223</v>
      </c>
      <c r="E79" s="58" t="s">
        <v>583</v>
      </c>
      <c r="F79" s="58" t="s">
        <v>584</v>
      </c>
      <c r="G79" s="58" t="s">
        <v>84</v>
      </c>
      <c r="H79" s="58">
        <v>32223</v>
      </c>
      <c r="I79" s="58" t="s">
        <v>157</v>
      </c>
      <c r="J79" s="60">
        <v>44360</v>
      </c>
      <c r="K79" s="64">
        <v>902942</v>
      </c>
      <c r="L79" s="61">
        <v>0</v>
      </c>
      <c r="M79" s="58" t="s">
        <v>157</v>
      </c>
      <c r="N79" s="58" t="s">
        <v>66</v>
      </c>
      <c r="O79" s="65">
        <v>0</v>
      </c>
      <c r="P79" s="2" t="s">
        <v>839</v>
      </c>
      <c r="Q79" s="2" t="s">
        <v>839</v>
      </c>
      <c r="R79" s="2">
        <v>0</v>
      </c>
      <c r="S79" s="2" t="s">
        <v>839</v>
      </c>
      <c r="T79" s="58" t="s">
        <v>156</v>
      </c>
      <c r="U79" s="61">
        <v>902942</v>
      </c>
      <c r="V79" s="61">
        <v>0</v>
      </c>
      <c r="W79" s="61">
        <v>0</v>
      </c>
      <c r="X79" s="61">
        <v>0</v>
      </c>
      <c r="Y79" s="61">
        <v>902942</v>
      </c>
      <c r="Z79" s="61">
        <v>0</v>
      </c>
      <c r="AA79" s="61" t="s">
        <v>157</v>
      </c>
      <c r="AB79" s="58" t="s">
        <v>157</v>
      </c>
      <c r="AC79" s="58" t="s">
        <v>157</v>
      </c>
      <c r="AD79" s="61" t="s">
        <v>157</v>
      </c>
      <c r="AE79" s="58" t="s">
        <v>157</v>
      </c>
      <c r="AF79" s="2">
        <v>902942</v>
      </c>
      <c r="AG79" s="2">
        <v>4800051975</v>
      </c>
      <c r="AH79" s="2" t="s">
        <v>160</v>
      </c>
      <c r="AI79" s="4">
        <v>0</v>
      </c>
      <c r="AJ79" s="58">
        <v>211618516469081</v>
      </c>
      <c r="AK79" s="58" t="s">
        <v>157</v>
      </c>
      <c r="AL79" s="61">
        <v>0</v>
      </c>
      <c r="AM79" s="61">
        <v>0</v>
      </c>
      <c r="AN79" s="58" t="s">
        <v>157</v>
      </c>
      <c r="AO79" s="60">
        <v>44360</v>
      </c>
      <c r="AP79" s="58" t="s">
        <v>157</v>
      </c>
      <c r="AQ79" s="58">
        <v>2</v>
      </c>
      <c r="AR79" s="58" t="s">
        <v>157</v>
      </c>
      <c r="AS79" s="58" t="s">
        <v>159</v>
      </c>
      <c r="AT79" s="58">
        <v>1</v>
      </c>
      <c r="AU79" s="58">
        <v>20210730</v>
      </c>
      <c r="AV79" s="58">
        <v>20210707</v>
      </c>
      <c r="AW79" s="61">
        <v>902942</v>
      </c>
      <c r="AX79" s="61">
        <v>0</v>
      </c>
      <c r="AY79" s="58" t="s">
        <v>157</v>
      </c>
      <c r="AZ79" s="62">
        <v>44636</v>
      </c>
    </row>
    <row r="80" spans="1:52" x14ac:dyDescent="0.2">
      <c r="A80" s="58">
        <v>890399047</v>
      </c>
      <c r="B80" s="58" t="s">
        <v>83</v>
      </c>
      <c r="C80" s="58" t="s">
        <v>81</v>
      </c>
      <c r="D80" s="58">
        <v>20885</v>
      </c>
      <c r="E80" s="58" t="s">
        <v>585</v>
      </c>
      <c r="F80" s="58" t="s">
        <v>586</v>
      </c>
      <c r="G80" s="58" t="s">
        <v>81</v>
      </c>
      <c r="H80" s="58">
        <v>20885</v>
      </c>
      <c r="I80" s="58">
        <v>1220741829</v>
      </c>
      <c r="J80" s="60">
        <v>41942</v>
      </c>
      <c r="K80" s="64">
        <v>937900</v>
      </c>
      <c r="L80" s="61">
        <v>0</v>
      </c>
      <c r="M80" s="58" t="s">
        <v>157</v>
      </c>
      <c r="N80" s="58" t="s">
        <v>66</v>
      </c>
      <c r="O80" s="65">
        <v>0</v>
      </c>
      <c r="P80" s="2" t="s">
        <v>839</v>
      </c>
      <c r="Q80" s="2" t="s">
        <v>839</v>
      </c>
      <c r="R80" s="2">
        <v>0</v>
      </c>
      <c r="S80" s="2" t="s">
        <v>839</v>
      </c>
      <c r="T80" s="58" t="s">
        <v>156</v>
      </c>
      <c r="U80" s="61">
        <v>937900</v>
      </c>
      <c r="V80" s="61">
        <v>0</v>
      </c>
      <c r="W80" s="61">
        <v>0</v>
      </c>
      <c r="X80" s="61">
        <v>0</v>
      </c>
      <c r="Y80" s="61">
        <v>874900</v>
      </c>
      <c r="Z80" s="61">
        <v>0</v>
      </c>
      <c r="AA80" s="61">
        <v>874900</v>
      </c>
      <c r="AB80" s="58">
        <v>4800008682</v>
      </c>
      <c r="AC80" s="58">
        <v>42172</v>
      </c>
      <c r="AD80" s="61">
        <v>7333900</v>
      </c>
      <c r="AE80" s="58">
        <v>0</v>
      </c>
      <c r="AF80" s="2">
        <v>874900</v>
      </c>
      <c r="AG80" s="2">
        <v>4800008682</v>
      </c>
      <c r="AH80" s="2" t="s">
        <v>828</v>
      </c>
      <c r="AI80" s="4">
        <v>0</v>
      </c>
      <c r="AJ80" s="58">
        <v>142704696044285</v>
      </c>
      <c r="AK80" s="58" t="s">
        <v>157</v>
      </c>
      <c r="AL80" s="61">
        <v>63000</v>
      </c>
      <c r="AM80" s="61">
        <v>0</v>
      </c>
      <c r="AN80" s="58" t="s">
        <v>157</v>
      </c>
      <c r="AO80" s="60">
        <v>41942</v>
      </c>
      <c r="AP80" s="58" t="s">
        <v>157</v>
      </c>
      <c r="AQ80" s="58">
        <v>2</v>
      </c>
      <c r="AR80" s="58" t="s">
        <v>157</v>
      </c>
      <c r="AS80" s="58" t="s">
        <v>159</v>
      </c>
      <c r="AT80" s="58">
        <v>2</v>
      </c>
      <c r="AU80" s="58">
        <v>20170511</v>
      </c>
      <c r="AV80" s="58">
        <v>20170502</v>
      </c>
      <c r="AW80" s="61">
        <v>937900</v>
      </c>
      <c r="AX80" s="61">
        <v>63000</v>
      </c>
      <c r="AY80" s="58" t="s">
        <v>587</v>
      </c>
      <c r="AZ80" s="62">
        <v>44636</v>
      </c>
    </row>
    <row r="81" spans="1:52" x14ac:dyDescent="0.2">
      <c r="A81" s="58">
        <v>890399047</v>
      </c>
      <c r="B81" s="58" t="s">
        <v>83</v>
      </c>
      <c r="C81" s="58" t="s">
        <v>81</v>
      </c>
      <c r="D81" s="58">
        <v>21267</v>
      </c>
      <c r="E81" s="58" t="s">
        <v>588</v>
      </c>
      <c r="F81" s="58" t="s">
        <v>589</v>
      </c>
      <c r="G81" s="58" t="s">
        <v>81</v>
      </c>
      <c r="H81" s="58">
        <v>21267</v>
      </c>
      <c r="I81" s="58">
        <v>1220870058</v>
      </c>
      <c r="J81" s="60">
        <v>42124</v>
      </c>
      <c r="K81" s="64">
        <v>2654300</v>
      </c>
      <c r="L81" s="61">
        <v>0</v>
      </c>
      <c r="M81" s="58" t="s">
        <v>157</v>
      </c>
      <c r="N81" s="58" t="s">
        <v>66</v>
      </c>
      <c r="O81" s="65">
        <v>0</v>
      </c>
      <c r="P81" s="2" t="s">
        <v>839</v>
      </c>
      <c r="Q81" s="2" t="s">
        <v>839</v>
      </c>
      <c r="R81" s="2">
        <v>0</v>
      </c>
      <c r="S81" s="2" t="s">
        <v>839</v>
      </c>
      <c r="T81" s="58" t="s">
        <v>156</v>
      </c>
      <c r="U81" s="61">
        <v>2654300</v>
      </c>
      <c r="V81" s="61">
        <v>0</v>
      </c>
      <c r="W81" s="61">
        <v>0</v>
      </c>
      <c r="X81" s="61">
        <v>0</v>
      </c>
      <c r="Y81" s="61">
        <v>2398400</v>
      </c>
      <c r="Z81" s="61">
        <v>0</v>
      </c>
      <c r="AA81" s="61">
        <v>2398400</v>
      </c>
      <c r="AB81" s="58">
        <v>2200366862</v>
      </c>
      <c r="AC81" s="58">
        <v>42488</v>
      </c>
      <c r="AD81" s="61">
        <v>12998700</v>
      </c>
      <c r="AE81" s="58">
        <v>0</v>
      </c>
      <c r="AF81" s="2">
        <v>2398400</v>
      </c>
      <c r="AG81" s="2">
        <v>2200366862</v>
      </c>
      <c r="AH81" s="2" t="s">
        <v>830</v>
      </c>
      <c r="AI81" s="4">
        <v>12998700</v>
      </c>
      <c r="AJ81" s="58">
        <v>150614649692496</v>
      </c>
      <c r="AK81" s="58" t="s">
        <v>157</v>
      </c>
      <c r="AL81" s="61">
        <v>255900</v>
      </c>
      <c r="AM81" s="61">
        <v>0</v>
      </c>
      <c r="AN81" s="58" t="s">
        <v>157</v>
      </c>
      <c r="AO81" s="60">
        <v>42124</v>
      </c>
      <c r="AP81" s="58" t="s">
        <v>157</v>
      </c>
      <c r="AQ81" s="58">
        <v>2</v>
      </c>
      <c r="AR81" s="58" t="s">
        <v>157</v>
      </c>
      <c r="AS81" s="58" t="s">
        <v>159</v>
      </c>
      <c r="AT81" s="58">
        <v>2</v>
      </c>
      <c r="AU81" s="58">
        <v>20170511</v>
      </c>
      <c r="AV81" s="58">
        <v>20170502</v>
      </c>
      <c r="AW81" s="61">
        <v>2654300</v>
      </c>
      <c r="AX81" s="61">
        <v>255900</v>
      </c>
      <c r="AY81" s="58" t="s">
        <v>590</v>
      </c>
      <c r="AZ81" s="62">
        <v>44636</v>
      </c>
    </row>
    <row r="82" spans="1:52" x14ac:dyDescent="0.2">
      <c r="A82" s="58">
        <v>890399047</v>
      </c>
      <c r="B82" s="58" t="s">
        <v>83</v>
      </c>
      <c r="C82" s="58" t="s">
        <v>81</v>
      </c>
      <c r="D82" s="58">
        <v>21545</v>
      </c>
      <c r="E82" s="58" t="s">
        <v>591</v>
      </c>
      <c r="F82" s="58" t="s">
        <v>592</v>
      </c>
      <c r="G82" s="58" t="s">
        <v>81</v>
      </c>
      <c r="H82" s="58">
        <v>21545</v>
      </c>
      <c r="I82" s="58">
        <v>1220959958</v>
      </c>
      <c r="J82" s="60">
        <v>42247</v>
      </c>
      <c r="K82" s="64">
        <v>573300</v>
      </c>
      <c r="L82" s="61">
        <v>0</v>
      </c>
      <c r="M82" s="58" t="s">
        <v>157</v>
      </c>
      <c r="N82" s="58" t="s">
        <v>66</v>
      </c>
      <c r="O82" s="65">
        <v>0</v>
      </c>
      <c r="P82" s="2" t="s">
        <v>839</v>
      </c>
      <c r="Q82" s="2" t="s">
        <v>839</v>
      </c>
      <c r="R82" s="2">
        <v>0</v>
      </c>
      <c r="S82" s="2" t="s">
        <v>839</v>
      </c>
      <c r="T82" s="58" t="s">
        <v>156</v>
      </c>
      <c r="U82" s="61">
        <v>573300</v>
      </c>
      <c r="V82" s="61">
        <v>0</v>
      </c>
      <c r="W82" s="61">
        <v>0</v>
      </c>
      <c r="X82" s="61">
        <v>0</v>
      </c>
      <c r="Y82" s="61">
        <v>573300</v>
      </c>
      <c r="Z82" s="61">
        <v>0</v>
      </c>
      <c r="AA82" s="61">
        <v>573300</v>
      </c>
      <c r="AB82" s="58">
        <v>4800013394</v>
      </c>
      <c r="AC82" s="58">
        <v>42494</v>
      </c>
      <c r="AD82" s="61">
        <v>662500</v>
      </c>
      <c r="AE82" s="58">
        <v>0</v>
      </c>
      <c r="AF82" s="2">
        <v>573300</v>
      </c>
      <c r="AG82" s="2">
        <v>4800013394</v>
      </c>
      <c r="AH82" s="2" t="s">
        <v>832</v>
      </c>
      <c r="AI82" s="4">
        <v>0</v>
      </c>
      <c r="AJ82" s="58">
        <v>152227526513415</v>
      </c>
      <c r="AK82" s="58" t="s">
        <v>157</v>
      </c>
      <c r="AL82" s="61">
        <v>0</v>
      </c>
      <c r="AM82" s="61">
        <v>0</v>
      </c>
      <c r="AN82" s="58" t="s">
        <v>157</v>
      </c>
      <c r="AO82" s="60">
        <v>42247</v>
      </c>
      <c r="AP82" s="58" t="s">
        <v>157</v>
      </c>
      <c r="AQ82" s="58">
        <v>2</v>
      </c>
      <c r="AR82" s="58" t="s">
        <v>157</v>
      </c>
      <c r="AS82" s="58" t="s">
        <v>159</v>
      </c>
      <c r="AT82" s="58">
        <v>1</v>
      </c>
      <c r="AU82" s="58">
        <v>20150916</v>
      </c>
      <c r="AV82" s="58">
        <v>20150909</v>
      </c>
      <c r="AW82" s="61">
        <v>573300</v>
      </c>
      <c r="AX82" s="61">
        <v>0</v>
      </c>
      <c r="AY82" s="58" t="s">
        <v>157</v>
      </c>
      <c r="AZ82" s="62">
        <v>44636</v>
      </c>
    </row>
    <row r="83" spans="1:52" x14ac:dyDescent="0.2">
      <c r="A83" s="58">
        <v>890399047</v>
      </c>
      <c r="B83" s="58" t="s">
        <v>83</v>
      </c>
      <c r="C83" s="58" t="s">
        <v>85</v>
      </c>
      <c r="D83" s="58">
        <v>200997</v>
      </c>
      <c r="E83" s="58" t="s">
        <v>593</v>
      </c>
      <c r="F83" s="58" t="s">
        <v>594</v>
      </c>
      <c r="G83" s="58" t="s">
        <v>85</v>
      </c>
      <c r="H83" s="58">
        <v>200997</v>
      </c>
      <c r="I83" s="58">
        <v>1221490230</v>
      </c>
      <c r="J83" s="60">
        <v>43691</v>
      </c>
      <c r="K83" s="64">
        <v>91500</v>
      </c>
      <c r="L83" s="61">
        <v>0</v>
      </c>
      <c r="M83" s="58" t="s">
        <v>157</v>
      </c>
      <c r="N83" s="58" t="s">
        <v>66</v>
      </c>
      <c r="O83" s="65">
        <v>0</v>
      </c>
      <c r="P83" s="2" t="s">
        <v>839</v>
      </c>
      <c r="Q83" s="2" t="s">
        <v>839</v>
      </c>
      <c r="R83" s="2">
        <v>0</v>
      </c>
      <c r="S83" s="2" t="s">
        <v>839</v>
      </c>
      <c r="T83" s="58" t="s">
        <v>156</v>
      </c>
      <c r="U83" s="61">
        <v>91500</v>
      </c>
      <c r="V83" s="61">
        <v>0</v>
      </c>
      <c r="W83" s="61">
        <v>0</v>
      </c>
      <c r="X83" s="61">
        <v>0</v>
      </c>
      <c r="Y83" s="61">
        <v>91500</v>
      </c>
      <c r="Z83" s="61">
        <v>0</v>
      </c>
      <c r="AA83" s="61">
        <v>91500</v>
      </c>
      <c r="AB83" s="58">
        <v>4800036170</v>
      </c>
      <c r="AC83" s="58">
        <v>43860</v>
      </c>
      <c r="AD83" s="61">
        <v>3928493</v>
      </c>
      <c r="AE83" s="58">
        <v>0</v>
      </c>
      <c r="AF83" s="2">
        <v>91500</v>
      </c>
      <c r="AG83" s="2">
        <v>4800036170</v>
      </c>
      <c r="AH83" s="2" t="s">
        <v>835</v>
      </c>
      <c r="AI83" s="4">
        <v>0</v>
      </c>
      <c r="AJ83" s="58">
        <v>192088524360424</v>
      </c>
      <c r="AK83" s="58" t="s">
        <v>157</v>
      </c>
      <c r="AL83" s="61">
        <v>0</v>
      </c>
      <c r="AM83" s="61">
        <v>0</v>
      </c>
      <c r="AN83" s="58" t="s">
        <v>157</v>
      </c>
      <c r="AO83" s="60">
        <v>43691</v>
      </c>
      <c r="AP83" s="58" t="s">
        <v>157</v>
      </c>
      <c r="AQ83" s="58">
        <v>2</v>
      </c>
      <c r="AR83" s="58" t="s">
        <v>157</v>
      </c>
      <c r="AS83" s="58" t="s">
        <v>159</v>
      </c>
      <c r="AT83" s="58">
        <v>1</v>
      </c>
      <c r="AU83" s="58">
        <v>20190930</v>
      </c>
      <c r="AV83" s="58">
        <v>20190912</v>
      </c>
      <c r="AW83" s="61">
        <v>91500</v>
      </c>
      <c r="AX83" s="61">
        <v>0</v>
      </c>
      <c r="AY83" s="58" t="s">
        <v>157</v>
      </c>
      <c r="AZ83" s="62">
        <v>44636</v>
      </c>
    </row>
    <row r="84" spans="1:52" x14ac:dyDescent="0.2">
      <c r="A84" s="58">
        <v>890399047</v>
      </c>
      <c r="B84" s="58" t="s">
        <v>83</v>
      </c>
      <c r="C84" s="58" t="s">
        <v>85</v>
      </c>
      <c r="D84" s="58">
        <v>201004</v>
      </c>
      <c r="E84" s="58" t="s">
        <v>595</v>
      </c>
      <c r="F84" s="58" t="s">
        <v>596</v>
      </c>
      <c r="G84" s="58" t="s">
        <v>85</v>
      </c>
      <c r="H84" s="58">
        <v>201004</v>
      </c>
      <c r="I84" s="58">
        <v>1221490231</v>
      </c>
      <c r="J84" s="60">
        <v>43691</v>
      </c>
      <c r="K84" s="64">
        <v>180100</v>
      </c>
      <c r="L84" s="61">
        <v>0</v>
      </c>
      <c r="M84" s="58" t="s">
        <v>157</v>
      </c>
      <c r="N84" s="58" t="s">
        <v>66</v>
      </c>
      <c r="O84" s="65">
        <v>0</v>
      </c>
      <c r="P84" s="2" t="s">
        <v>839</v>
      </c>
      <c r="Q84" s="2" t="s">
        <v>839</v>
      </c>
      <c r="R84" s="2">
        <v>0</v>
      </c>
      <c r="S84" s="2" t="s">
        <v>839</v>
      </c>
      <c r="T84" s="58" t="s">
        <v>156</v>
      </c>
      <c r="U84" s="61">
        <v>180100</v>
      </c>
      <c r="V84" s="61">
        <v>0</v>
      </c>
      <c r="W84" s="61">
        <v>0</v>
      </c>
      <c r="X84" s="61">
        <v>0</v>
      </c>
      <c r="Y84" s="61">
        <v>180100</v>
      </c>
      <c r="Z84" s="61">
        <v>0</v>
      </c>
      <c r="AA84" s="61">
        <v>180100</v>
      </c>
      <c r="AB84" s="58">
        <v>4800036170</v>
      </c>
      <c r="AC84" s="58">
        <v>43860</v>
      </c>
      <c r="AD84" s="61">
        <v>3928493</v>
      </c>
      <c r="AE84" s="58">
        <v>0</v>
      </c>
      <c r="AF84" s="2">
        <v>180100</v>
      </c>
      <c r="AG84" s="2">
        <v>4800036170</v>
      </c>
      <c r="AH84" s="2" t="s">
        <v>835</v>
      </c>
      <c r="AI84" s="4">
        <v>0</v>
      </c>
      <c r="AJ84" s="58">
        <v>192098530786715</v>
      </c>
      <c r="AK84" s="58" t="s">
        <v>157</v>
      </c>
      <c r="AL84" s="61">
        <v>0</v>
      </c>
      <c r="AM84" s="61">
        <v>0</v>
      </c>
      <c r="AN84" s="58" t="s">
        <v>157</v>
      </c>
      <c r="AO84" s="60">
        <v>43691</v>
      </c>
      <c r="AP84" s="58" t="s">
        <v>157</v>
      </c>
      <c r="AQ84" s="58">
        <v>2</v>
      </c>
      <c r="AR84" s="58" t="s">
        <v>157</v>
      </c>
      <c r="AS84" s="58" t="s">
        <v>159</v>
      </c>
      <c r="AT84" s="58">
        <v>1</v>
      </c>
      <c r="AU84" s="58">
        <v>20190930</v>
      </c>
      <c r="AV84" s="58">
        <v>20190912</v>
      </c>
      <c r="AW84" s="61">
        <v>180100</v>
      </c>
      <c r="AX84" s="61">
        <v>0</v>
      </c>
      <c r="AY84" s="58" t="s">
        <v>157</v>
      </c>
      <c r="AZ84" s="62">
        <v>44636</v>
      </c>
    </row>
    <row r="85" spans="1:52" x14ac:dyDescent="0.2">
      <c r="A85" s="58">
        <v>890399047</v>
      </c>
      <c r="B85" s="58" t="s">
        <v>83</v>
      </c>
      <c r="C85" s="58" t="s">
        <v>85</v>
      </c>
      <c r="D85" s="58">
        <v>202108</v>
      </c>
      <c r="E85" s="58" t="s">
        <v>597</v>
      </c>
      <c r="F85" s="58" t="s">
        <v>598</v>
      </c>
      <c r="G85" s="58" t="s">
        <v>85</v>
      </c>
      <c r="H85" s="58">
        <v>202108</v>
      </c>
      <c r="I85" s="58">
        <v>1221490232</v>
      </c>
      <c r="J85" s="60">
        <v>43692</v>
      </c>
      <c r="K85" s="64">
        <v>168997</v>
      </c>
      <c r="L85" s="61">
        <v>0</v>
      </c>
      <c r="M85" s="58" t="s">
        <v>157</v>
      </c>
      <c r="N85" s="58" t="s">
        <v>66</v>
      </c>
      <c r="O85" s="65">
        <v>0</v>
      </c>
      <c r="P85" s="2" t="s">
        <v>839</v>
      </c>
      <c r="Q85" s="2" t="s">
        <v>839</v>
      </c>
      <c r="R85" s="2">
        <v>0</v>
      </c>
      <c r="S85" s="2" t="s">
        <v>839</v>
      </c>
      <c r="T85" s="58" t="s">
        <v>156</v>
      </c>
      <c r="U85" s="61">
        <v>168997</v>
      </c>
      <c r="V85" s="61">
        <v>0</v>
      </c>
      <c r="W85" s="61">
        <v>0</v>
      </c>
      <c r="X85" s="61">
        <v>0</v>
      </c>
      <c r="Y85" s="61">
        <v>168997</v>
      </c>
      <c r="Z85" s="61">
        <v>0</v>
      </c>
      <c r="AA85" s="61">
        <v>168997</v>
      </c>
      <c r="AB85" s="58">
        <v>4800036170</v>
      </c>
      <c r="AC85" s="58">
        <v>43860</v>
      </c>
      <c r="AD85" s="61">
        <v>3928493</v>
      </c>
      <c r="AE85" s="58">
        <v>0</v>
      </c>
      <c r="AF85" s="2">
        <v>168997</v>
      </c>
      <c r="AG85" s="2">
        <v>4800036170</v>
      </c>
      <c r="AH85" s="2" t="s">
        <v>835</v>
      </c>
      <c r="AI85" s="4">
        <v>0</v>
      </c>
      <c r="AJ85" s="58">
        <v>192148529685713</v>
      </c>
      <c r="AK85" s="58" t="s">
        <v>157</v>
      </c>
      <c r="AL85" s="61">
        <v>0</v>
      </c>
      <c r="AM85" s="61">
        <v>0</v>
      </c>
      <c r="AN85" s="58" t="s">
        <v>157</v>
      </c>
      <c r="AO85" s="60">
        <v>43692</v>
      </c>
      <c r="AP85" s="58" t="s">
        <v>157</v>
      </c>
      <c r="AQ85" s="58">
        <v>2</v>
      </c>
      <c r="AR85" s="58" t="s">
        <v>157</v>
      </c>
      <c r="AS85" s="58" t="s">
        <v>159</v>
      </c>
      <c r="AT85" s="58">
        <v>1</v>
      </c>
      <c r="AU85" s="58">
        <v>20190930</v>
      </c>
      <c r="AV85" s="58">
        <v>20190912</v>
      </c>
      <c r="AW85" s="61">
        <v>168997</v>
      </c>
      <c r="AX85" s="61">
        <v>0</v>
      </c>
      <c r="AY85" s="58" t="s">
        <v>157</v>
      </c>
      <c r="AZ85" s="62">
        <v>44636</v>
      </c>
    </row>
    <row r="86" spans="1:52" x14ac:dyDescent="0.2">
      <c r="A86" s="58">
        <v>890399047</v>
      </c>
      <c r="B86" s="58" t="s">
        <v>83</v>
      </c>
      <c r="C86" s="58" t="s">
        <v>85</v>
      </c>
      <c r="D86" s="58">
        <v>202129</v>
      </c>
      <c r="E86" s="58" t="s">
        <v>599</v>
      </c>
      <c r="F86" s="58" t="s">
        <v>600</v>
      </c>
      <c r="G86" s="58" t="s">
        <v>85</v>
      </c>
      <c r="H86" s="58">
        <v>202129</v>
      </c>
      <c r="I86" s="58">
        <v>1221490233</v>
      </c>
      <c r="J86" s="60">
        <v>43692</v>
      </c>
      <c r="K86" s="64">
        <v>111481</v>
      </c>
      <c r="L86" s="61">
        <v>0</v>
      </c>
      <c r="M86" s="58" t="s">
        <v>157</v>
      </c>
      <c r="N86" s="58" t="s">
        <v>66</v>
      </c>
      <c r="O86" s="65">
        <v>0</v>
      </c>
      <c r="P86" s="2" t="s">
        <v>839</v>
      </c>
      <c r="Q86" s="2" t="s">
        <v>839</v>
      </c>
      <c r="R86" s="2">
        <v>0</v>
      </c>
      <c r="S86" s="2" t="s">
        <v>839</v>
      </c>
      <c r="T86" s="58" t="s">
        <v>156</v>
      </c>
      <c r="U86" s="61">
        <v>111481</v>
      </c>
      <c r="V86" s="61">
        <v>0</v>
      </c>
      <c r="W86" s="61">
        <v>0</v>
      </c>
      <c r="X86" s="61">
        <v>0</v>
      </c>
      <c r="Y86" s="61">
        <v>111481</v>
      </c>
      <c r="Z86" s="61">
        <v>0</v>
      </c>
      <c r="AA86" s="61">
        <v>111481</v>
      </c>
      <c r="AB86" s="58">
        <v>4800036170</v>
      </c>
      <c r="AC86" s="58">
        <v>43860</v>
      </c>
      <c r="AD86" s="61">
        <v>3928493</v>
      </c>
      <c r="AE86" s="58">
        <v>0</v>
      </c>
      <c r="AF86" s="2">
        <v>111481</v>
      </c>
      <c r="AG86" s="2">
        <v>4800036170</v>
      </c>
      <c r="AH86" s="2" t="s">
        <v>835</v>
      </c>
      <c r="AI86" s="4">
        <v>0</v>
      </c>
      <c r="AJ86" s="58">
        <v>192128529228530</v>
      </c>
      <c r="AK86" s="58" t="s">
        <v>157</v>
      </c>
      <c r="AL86" s="61">
        <v>0</v>
      </c>
      <c r="AM86" s="61">
        <v>0</v>
      </c>
      <c r="AN86" s="58" t="s">
        <v>157</v>
      </c>
      <c r="AO86" s="60">
        <v>43692</v>
      </c>
      <c r="AP86" s="58" t="s">
        <v>157</v>
      </c>
      <c r="AQ86" s="58">
        <v>2</v>
      </c>
      <c r="AR86" s="58" t="s">
        <v>157</v>
      </c>
      <c r="AS86" s="58" t="s">
        <v>159</v>
      </c>
      <c r="AT86" s="58">
        <v>1</v>
      </c>
      <c r="AU86" s="58">
        <v>20190930</v>
      </c>
      <c r="AV86" s="58">
        <v>20190912</v>
      </c>
      <c r="AW86" s="61">
        <v>111481</v>
      </c>
      <c r="AX86" s="61">
        <v>0</v>
      </c>
      <c r="AY86" s="58" t="s">
        <v>157</v>
      </c>
      <c r="AZ86" s="62">
        <v>44636</v>
      </c>
    </row>
    <row r="87" spans="1:52" x14ac:dyDescent="0.2">
      <c r="A87" s="58">
        <v>890399047</v>
      </c>
      <c r="B87" s="58" t="s">
        <v>83</v>
      </c>
      <c r="C87" s="58" t="s">
        <v>85</v>
      </c>
      <c r="D87" s="58">
        <v>202617</v>
      </c>
      <c r="E87" s="58" t="s">
        <v>601</v>
      </c>
      <c r="F87" s="58" t="s">
        <v>602</v>
      </c>
      <c r="G87" s="58" t="s">
        <v>85</v>
      </c>
      <c r="H87" s="58">
        <v>202617</v>
      </c>
      <c r="I87" s="58">
        <v>1221490234</v>
      </c>
      <c r="J87" s="60">
        <v>43693</v>
      </c>
      <c r="K87" s="64">
        <v>135720</v>
      </c>
      <c r="L87" s="61">
        <v>0</v>
      </c>
      <c r="M87" s="58" t="s">
        <v>157</v>
      </c>
      <c r="N87" s="58" t="s">
        <v>66</v>
      </c>
      <c r="O87" s="65">
        <v>0</v>
      </c>
      <c r="P87" s="2" t="s">
        <v>839</v>
      </c>
      <c r="Q87" s="2" t="s">
        <v>839</v>
      </c>
      <c r="R87" s="2">
        <v>0</v>
      </c>
      <c r="S87" s="2" t="s">
        <v>839</v>
      </c>
      <c r="T87" s="58" t="s">
        <v>156</v>
      </c>
      <c r="U87" s="61">
        <v>135720</v>
      </c>
      <c r="V87" s="61">
        <v>0</v>
      </c>
      <c r="W87" s="61">
        <v>0</v>
      </c>
      <c r="X87" s="61">
        <v>0</v>
      </c>
      <c r="Y87" s="61">
        <v>135720</v>
      </c>
      <c r="Z87" s="61">
        <v>0</v>
      </c>
      <c r="AA87" s="61">
        <v>135720</v>
      </c>
      <c r="AB87" s="58">
        <v>4800036170</v>
      </c>
      <c r="AC87" s="58">
        <v>43860</v>
      </c>
      <c r="AD87" s="61">
        <v>3928493</v>
      </c>
      <c r="AE87" s="58">
        <v>0</v>
      </c>
      <c r="AF87" s="2">
        <v>135720</v>
      </c>
      <c r="AG87" s="2">
        <v>4800036170</v>
      </c>
      <c r="AH87" s="2" t="s">
        <v>835</v>
      </c>
      <c r="AI87" s="4">
        <v>0</v>
      </c>
      <c r="AJ87" s="58">
        <v>192088530117735</v>
      </c>
      <c r="AK87" s="58" t="s">
        <v>157</v>
      </c>
      <c r="AL87" s="61">
        <v>0</v>
      </c>
      <c r="AM87" s="61">
        <v>0</v>
      </c>
      <c r="AN87" s="58" t="s">
        <v>157</v>
      </c>
      <c r="AO87" s="60">
        <v>43693</v>
      </c>
      <c r="AP87" s="58" t="s">
        <v>157</v>
      </c>
      <c r="AQ87" s="58">
        <v>2</v>
      </c>
      <c r="AR87" s="58" t="s">
        <v>157</v>
      </c>
      <c r="AS87" s="58" t="s">
        <v>159</v>
      </c>
      <c r="AT87" s="58">
        <v>1</v>
      </c>
      <c r="AU87" s="58">
        <v>20190930</v>
      </c>
      <c r="AV87" s="58">
        <v>20190912</v>
      </c>
      <c r="AW87" s="61">
        <v>135720</v>
      </c>
      <c r="AX87" s="61">
        <v>0</v>
      </c>
      <c r="AY87" s="58" t="s">
        <v>157</v>
      </c>
      <c r="AZ87" s="62">
        <v>44636</v>
      </c>
    </row>
    <row r="88" spans="1:52" x14ac:dyDescent="0.2">
      <c r="A88" s="58">
        <v>890399047</v>
      </c>
      <c r="B88" s="58" t="s">
        <v>83</v>
      </c>
      <c r="C88" s="58" t="s">
        <v>85</v>
      </c>
      <c r="D88" s="58">
        <v>203900</v>
      </c>
      <c r="E88" s="58" t="s">
        <v>603</v>
      </c>
      <c r="F88" s="58" t="s">
        <v>604</v>
      </c>
      <c r="G88" s="58" t="s">
        <v>85</v>
      </c>
      <c r="H88" s="58">
        <v>203900</v>
      </c>
      <c r="I88" s="58">
        <v>1221490235</v>
      </c>
      <c r="J88" s="60">
        <v>43696</v>
      </c>
      <c r="K88" s="64">
        <v>793780</v>
      </c>
      <c r="L88" s="61">
        <v>0</v>
      </c>
      <c r="M88" s="58" t="s">
        <v>157</v>
      </c>
      <c r="N88" s="58" t="s">
        <v>66</v>
      </c>
      <c r="O88" s="65">
        <v>0</v>
      </c>
      <c r="P88" s="2" t="s">
        <v>839</v>
      </c>
      <c r="Q88" s="2" t="s">
        <v>839</v>
      </c>
      <c r="R88" s="2">
        <v>0</v>
      </c>
      <c r="S88" s="2" t="s">
        <v>839</v>
      </c>
      <c r="T88" s="58" t="s">
        <v>156</v>
      </c>
      <c r="U88" s="61">
        <v>793780</v>
      </c>
      <c r="V88" s="61">
        <v>0</v>
      </c>
      <c r="W88" s="61">
        <v>0</v>
      </c>
      <c r="X88" s="61">
        <v>0</v>
      </c>
      <c r="Y88" s="61">
        <v>793780</v>
      </c>
      <c r="Z88" s="61">
        <v>0</v>
      </c>
      <c r="AA88" s="61">
        <v>793780</v>
      </c>
      <c r="AB88" s="58">
        <v>4800036170</v>
      </c>
      <c r="AC88" s="58">
        <v>43860</v>
      </c>
      <c r="AD88" s="61">
        <v>3928493</v>
      </c>
      <c r="AE88" s="58">
        <v>0</v>
      </c>
      <c r="AF88" s="2">
        <v>793780</v>
      </c>
      <c r="AG88" s="2">
        <v>4800036170</v>
      </c>
      <c r="AH88" s="2" t="s">
        <v>835</v>
      </c>
      <c r="AI88" s="4">
        <v>0</v>
      </c>
      <c r="AJ88" s="58">
        <v>192168529530807</v>
      </c>
      <c r="AK88" s="58" t="s">
        <v>157</v>
      </c>
      <c r="AL88" s="61">
        <v>0</v>
      </c>
      <c r="AM88" s="61">
        <v>0</v>
      </c>
      <c r="AN88" s="58" t="s">
        <v>157</v>
      </c>
      <c r="AO88" s="60">
        <v>43696</v>
      </c>
      <c r="AP88" s="58" t="s">
        <v>157</v>
      </c>
      <c r="AQ88" s="58">
        <v>2</v>
      </c>
      <c r="AR88" s="58" t="s">
        <v>157</v>
      </c>
      <c r="AS88" s="58" t="s">
        <v>159</v>
      </c>
      <c r="AT88" s="58">
        <v>1</v>
      </c>
      <c r="AU88" s="58">
        <v>20190930</v>
      </c>
      <c r="AV88" s="58">
        <v>20190912</v>
      </c>
      <c r="AW88" s="61">
        <v>793780</v>
      </c>
      <c r="AX88" s="61">
        <v>0</v>
      </c>
      <c r="AY88" s="58" t="s">
        <v>157</v>
      </c>
      <c r="AZ88" s="62">
        <v>44636</v>
      </c>
    </row>
    <row r="89" spans="1:52" x14ac:dyDescent="0.2">
      <c r="A89" s="58">
        <v>890399047</v>
      </c>
      <c r="B89" s="58" t="s">
        <v>83</v>
      </c>
      <c r="C89" s="58" t="s">
        <v>85</v>
      </c>
      <c r="D89" s="58">
        <v>207124</v>
      </c>
      <c r="E89" s="58" t="s">
        <v>605</v>
      </c>
      <c r="F89" s="58" t="s">
        <v>606</v>
      </c>
      <c r="G89" s="58" t="s">
        <v>85</v>
      </c>
      <c r="H89" s="58">
        <v>207124</v>
      </c>
      <c r="I89" s="58">
        <v>1221490236</v>
      </c>
      <c r="J89" s="60">
        <v>43702</v>
      </c>
      <c r="K89" s="64">
        <v>59100</v>
      </c>
      <c r="L89" s="61">
        <v>0</v>
      </c>
      <c r="M89" s="58" t="s">
        <v>157</v>
      </c>
      <c r="N89" s="58" t="s">
        <v>66</v>
      </c>
      <c r="O89" s="65">
        <v>0</v>
      </c>
      <c r="P89" s="2" t="s">
        <v>839</v>
      </c>
      <c r="Q89" s="2" t="s">
        <v>839</v>
      </c>
      <c r="R89" s="2">
        <v>0</v>
      </c>
      <c r="S89" s="2" t="s">
        <v>839</v>
      </c>
      <c r="T89" s="58" t="s">
        <v>156</v>
      </c>
      <c r="U89" s="61">
        <v>59100</v>
      </c>
      <c r="V89" s="61">
        <v>0</v>
      </c>
      <c r="W89" s="61">
        <v>0</v>
      </c>
      <c r="X89" s="61">
        <v>0</v>
      </c>
      <c r="Y89" s="61">
        <v>59100</v>
      </c>
      <c r="Z89" s="61">
        <v>0</v>
      </c>
      <c r="AA89" s="61">
        <v>59100</v>
      </c>
      <c r="AB89" s="58">
        <v>4800036170</v>
      </c>
      <c r="AC89" s="58">
        <v>43860</v>
      </c>
      <c r="AD89" s="61">
        <v>3928493</v>
      </c>
      <c r="AE89" s="58">
        <v>0</v>
      </c>
      <c r="AF89" s="2">
        <v>59100</v>
      </c>
      <c r="AG89" s="2">
        <v>4800036170</v>
      </c>
      <c r="AH89" s="2" t="s">
        <v>835</v>
      </c>
      <c r="AI89" s="4">
        <v>0</v>
      </c>
      <c r="AJ89" s="58">
        <v>192278529620360</v>
      </c>
      <c r="AK89" s="58" t="s">
        <v>157</v>
      </c>
      <c r="AL89" s="61">
        <v>0</v>
      </c>
      <c r="AM89" s="61">
        <v>0</v>
      </c>
      <c r="AN89" s="58" t="s">
        <v>157</v>
      </c>
      <c r="AO89" s="60">
        <v>43702</v>
      </c>
      <c r="AP89" s="58" t="s">
        <v>157</v>
      </c>
      <c r="AQ89" s="58">
        <v>2</v>
      </c>
      <c r="AR89" s="58" t="s">
        <v>157</v>
      </c>
      <c r="AS89" s="58" t="s">
        <v>159</v>
      </c>
      <c r="AT89" s="58">
        <v>1</v>
      </c>
      <c r="AU89" s="58">
        <v>20190930</v>
      </c>
      <c r="AV89" s="58">
        <v>20190912</v>
      </c>
      <c r="AW89" s="61">
        <v>59100</v>
      </c>
      <c r="AX89" s="61">
        <v>0</v>
      </c>
      <c r="AY89" s="58" t="s">
        <v>157</v>
      </c>
      <c r="AZ89" s="62">
        <v>44636</v>
      </c>
    </row>
    <row r="90" spans="1:52" x14ac:dyDescent="0.2">
      <c r="A90" s="58">
        <v>890399047</v>
      </c>
      <c r="B90" s="58" t="s">
        <v>83</v>
      </c>
      <c r="C90" s="58" t="s">
        <v>85</v>
      </c>
      <c r="D90" s="58">
        <v>213911</v>
      </c>
      <c r="E90" s="58" t="s">
        <v>607</v>
      </c>
      <c r="F90" s="58" t="s">
        <v>608</v>
      </c>
      <c r="G90" s="58" t="s">
        <v>85</v>
      </c>
      <c r="H90" s="58">
        <v>213911</v>
      </c>
      <c r="I90" s="58">
        <v>1221490237</v>
      </c>
      <c r="J90" s="60">
        <v>43708</v>
      </c>
      <c r="K90" s="64">
        <v>60200</v>
      </c>
      <c r="L90" s="61">
        <v>0</v>
      </c>
      <c r="M90" s="58" t="s">
        <v>157</v>
      </c>
      <c r="N90" s="58" t="s">
        <v>66</v>
      </c>
      <c r="O90" s="65">
        <v>0</v>
      </c>
      <c r="P90" s="2" t="s">
        <v>839</v>
      </c>
      <c r="Q90" s="2" t="s">
        <v>839</v>
      </c>
      <c r="R90" s="2">
        <v>0</v>
      </c>
      <c r="S90" s="2" t="s">
        <v>839</v>
      </c>
      <c r="T90" s="58" t="s">
        <v>156</v>
      </c>
      <c r="U90" s="61">
        <v>60200</v>
      </c>
      <c r="V90" s="61">
        <v>0</v>
      </c>
      <c r="W90" s="61">
        <v>0</v>
      </c>
      <c r="X90" s="61">
        <v>0</v>
      </c>
      <c r="Y90" s="61">
        <v>60200</v>
      </c>
      <c r="Z90" s="61">
        <v>0</v>
      </c>
      <c r="AA90" s="61">
        <v>60200</v>
      </c>
      <c r="AB90" s="58">
        <v>4800036170</v>
      </c>
      <c r="AC90" s="58">
        <v>43860</v>
      </c>
      <c r="AD90" s="61">
        <v>3928493</v>
      </c>
      <c r="AE90" s="58">
        <v>0</v>
      </c>
      <c r="AF90" s="2">
        <v>60200</v>
      </c>
      <c r="AG90" s="2">
        <v>4800036170</v>
      </c>
      <c r="AH90" s="2" t="s">
        <v>835</v>
      </c>
      <c r="AI90" s="4">
        <v>0</v>
      </c>
      <c r="AJ90" s="58">
        <v>192408524670261</v>
      </c>
      <c r="AK90" s="58" t="s">
        <v>157</v>
      </c>
      <c r="AL90" s="61">
        <v>0</v>
      </c>
      <c r="AM90" s="61">
        <v>0</v>
      </c>
      <c r="AN90" s="58" t="s">
        <v>157</v>
      </c>
      <c r="AO90" s="60">
        <v>43708</v>
      </c>
      <c r="AP90" s="58" t="s">
        <v>157</v>
      </c>
      <c r="AQ90" s="58">
        <v>2</v>
      </c>
      <c r="AR90" s="58" t="s">
        <v>157</v>
      </c>
      <c r="AS90" s="58" t="s">
        <v>159</v>
      </c>
      <c r="AT90" s="58">
        <v>1</v>
      </c>
      <c r="AU90" s="58">
        <v>20190930</v>
      </c>
      <c r="AV90" s="58">
        <v>20190912</v>
      </c>
      <c r="AW90" s="61">
        <v>60200</v>
      </c>
      <c r="AX90" s="61">
        <v>0</v>
      </c>
      <c r="AY90" s="58" t="s">
        <v>157</v>
      </c>
      <c r="AZ90" s="62">
        <v>44636</v>
      </c>
    </row>
    <row r="91" spans="1:52" x14ac:dyDescent="0.2">
      <c r="A91" s="58">
        <v>890399047</v>
      </c>
      <c r="B91" s="58" t="s">
        <v>83</v>
      </c>
      <c r="C91" s="58" t="s">
        <v>85</v>
      </c>
      <c r="D91" s="58">
        <v>219305</v>
      </c>
      <c r="E91" s="58" t="s">
        <v>609</v>
      </c>
      <c r="F91" s="58" t="s">
        <v>610</v>
      </c>
      <c r="G91" s="58" t="s">
        <v>85</v>
      </c>
      <c r="H91" s="58">
        <v>219305</v>
      </c>
      <c r="I91" s="58">
        <v>1221504946</v>
      </c>
      <c r="J91" s="60">
        <v>43730</v>
      </c>
      <c r="K91" s="64">
        <v>208900</v>
      </c>
      <c r="L91" s="61">
        <v>0</v>
      </c>
      <c r="M91" s="58" t="s">
        <v>157</v>
      </c>
      <c r="N91" s="58" t="s">
        <v>66</v>
      </c>
      <c r="O91" s="65">
        <v>0</v>
      </c>
      <c r="P91" s="2" t="s">
        <v>839</v>
      </c>
      <c r="Q91" s="2" t="s">
        <v>839</v>
      </c>
      <c r="R91" s="2">
        <v>0</v>
      </c>
      <c r="S91" s="2" t="s">
        <v>839</v>
      </c>
      <c r="T91" s="58" t="s">
        <v>156</v>
      </c>
      <c r="U91" s="61">
        <v>208900</v>
      </c>
      <c r="V91" s="61">
        <v>0</v>
      </c>
      <c r="W91" s="61">
        <v>0</v>
      </c>
      <c r="X91" s="61">
        <v>0</v>
      </c>
      <c r="Y91" s="61">
        <v>208900</v>
      </c>
      <c r="Z91" s="61">
        <v>0</v>
      </c>
      <c r="AA91" s="61">
        <v>208900</v>
      </c>
      <c r="AB91" s="58">
        <v>4800036170</v>
      </c>
      <c r="AC91" s="58">
        <v>43860</v>
      </c>
      <c r="AD91" s="61">
        <v>3928493</v>
      </c>
      <c r="AE91" s="58">
        <v>0</v>
      </c>
      <c r="AF91" s="2">
        <v>208900</v>
      </c>
      <c r="AG91" s="2">
        <v>4800036170</v>
      </c>
      <c r="AH91" s="2" t="s">
        <v>835</v>
      </c>
      <c r="AI91" s="4">
        <v>0</v>
      </c>
      <c r="AJ91" s="58">
        <v>192578529619764</v>
      </c>
      <c r="AK91" s="58" t="s">
        <v>157</v>
      </c>
      <c r="AL91" s="61">
        <v>0</v>
      </c>
      <c r="AM91" s="61">
        <v>0</v>
      </c>
      <c r="AN91" s="58" t="s">
        <v>157</v>
      </c>
      <c r="AO91" s="60">
        <v>43730</v>
      </c>
      <c r="AP91" s="58" t="s">
        <v>157</v>
      </c>
      <c r="AQ91" s="58">
        <v>2</v>
      </c>
      <c r="AR91" s="58" t="s">
        <v>157</v>
      </c>
      <c r="AS91" s="58" t="s">
        <v>159</v>
      </c>
      <c r="AT91" s="58">
        <v>1</v>
      </c>
      <c r="AU91" s="58">
        <v>20191030</v>
      </c>
      <c r="AV91" s="58">
        <v>20191004</v>
      </c>
      <c r="AW91" s="61">
        <v>208900</v>
      </c>
      <c r="AX91" s="61">
        <v>0</v>
      </c>
      <c r="AY91" s="58" t="s">
        <v>157</v>
      </c>
      <c r="AZ91" s="62">
        <v>44636</v>
      </c>
    </row>
    <row r="92" spans="1:52" x14ac:dyDescent="0.2">
      <c r="A92" s="58">
        <v>890399047</v>
      </c>
      <c r="B92" s="58" t="s">
        <v>83</v>
      </c>
      <c r="C92" s="58" t="s">
        <v>85</v>
      </c>
      <c r="D92" s="58">
        <v>220616</v>
      </c>
      <c r="E92" s="58" t="s">
        <v>611</v>
      </c>
      <c r="F92" s="58" t="s">
        <v>612</v>
      </c>
      <c r="G92" s="58" t="s">
        <v>85</v>
      </c>
      <c r="H92" s="58">
        <v>220616</v>
      </c>
      <c r="I92" s="58">
        <v>1221504947</v>
      </c>
      <c r="J92" s="60">
        <v>43732</v>
      </c>
      <c r="K92" s="64">
        <v>547273</v>
      </c>
      <c r="L92" s="61">
        <v>0</v>
      </c>
      <c r="M92" s="58" t="s">
        <v>157</v>
      </c>
      <c r="N92" s="58" t="s">
        <v>66</v>
      </c>
      <c r="O92" s="65">
        <v>0</v>
      </c>
      <c r="P92" s="2" t="s">
        <v>839</v>
      </c>
      <c r="Q92" s="2" t="s">
        <v>839</v>
      </c>
      <c r="R92" s="2">
        <v>0</v>
      </c>
      <c r="S92" s="2" t="s">
        <v>839</v>
      </c>
      <c r="T92" s="58" t="s">
        <v>156</v>
      </c>
      <c r="U92" s="61">
        <v>547273</v>
      </c>
      <c r="V92" s="61">
        <v>0</v>
      </c>
      <c r="W92" s="61">
        <v>0</v>
      </c>
      <c r="X92" s="61">
        <v>0</v>
      </c>
      <c r="Y92" s="61">
        <v>547273</v>
      </c>
      <c r="Z92" s="61">
        <v>0</v>
      </c>
      <c r="AA92" s="61">
        <v>547273</v>
      </c>
      <c r="AB92" s="58">
        <v>4800036170</v>
      </c>
      <c r="AC92" s="58">
        <v>43860</v>
      </c>
      <c r="AD92" s="61">
        <v>3928493</v>
      </c>
      <c r="AE92" s="58">
        <v>0</v>
      </c>
      <c r="AF92" s="2">
        <v>547273</v>
      </c>
      <c r="AG92" s="2">
        <v>4800036170</v>
      </c>
      <c r="AH92" s="2" t="s">
        <v>835</v>
      </c>
      <c r="AI92" s="4">
        <v>0</v>
      </c>
      <c r="AJ92" s="58">
        <v>192648530676306</v>
      </c>
      <c r="AK92" s="58" t="s">
        <v>157</v>
      </c>
      <c r="AL92" s="61">
        <v>0</v>
      </c>
      <c r="AM92" s="61">
        <v>0</v>
      </c>
      <c r="AN92" s="58" t="s">
        <v>157</v>
      </c>
      <c r="AO92" s="60">
        <v>43732</v>
      </c>
      <c r="AP92" s="58" t="s">
        <v>157</v>
      </c>
      <c r="AQ92" s="58">
        <v>2</v>
      </c>
      <c r="AR92" s="58" t="s">
        <v>157</v>
      </c>
      <c r="AS92" s="58" t="s">
        <v>159</v>
      </c>
      <c r="AT92" s="58">
        <v>1</v>
      </c>
      <c r="AU92" s="58">
        <v>20191030</v>
      </c>
      <c r="AV92" s="58">
        <v>20191004</v>
      </c>
      <c r="AW92" s="61">
        <v>547273</v>
      </c>
      <c r="AX92" s="61">
        <v>0</v>
      </c>
      <c r="AY92" s="58" t="s">
        <v>157</v>
      </c>
      <c r="AZ92" s="62">
        <v>44636</v>
      </c>
    </row>
    <row r="93" spans="1:52" x14ac:dyDescent="0.2">
      <c r="A93" s="58">
        <v>890399047</v>
      </c>
      <c r="B93" s="58" t="s">
        <v>83</v>
      </c>
      <c r="C93" s="58" t="s">
        <v>85</v>
      </c>
      <c r="D93" s="58">
        <v>225822</v>
      </c>
      <c r="E93" s="58" t="s">
        <v>613</v>
      </c>
      <c r="F93" s="58" t="s">
        <v>614</v>
      </c>
      <c r="G93" s="58" t="s">
        <v>85</v>
      </c>
      <c r="H93" s="58">
        <v>225822</v>
      </c>
      <c r="I93" s="58">
        <v>1221525796</v>
      </c>
      <c r="J93" s="60">
        <v>43740</v>
      </c>
      <c r="K93" s="64">
        <v>151800</v>
      </c>
      <c r="L93" s="61">
        <v>0</v>
      </c>
      <c r="M93" s="58" t="s">
        <v>157</v>
      </c>
      <c r="N93" s="58" t="s">
        <v>66</v>
      </c>
      <c r="O93" s="65">
        <v>0</v>
      </c>
      <c r="P93" s="2" t="s">
        <v>839</v>
      </c>
      <c r="Q93" s="2" t="s">
        <v>839</v>
      </c>
      <c r="R93" s="2">
        <v>0</v>
      </c>
      <c r="S93" s="2" t="s">
        <v>839</v>
      </c>
      <c r="T93" s="58" t="s">
        <v>156</v>
      </c>
      <c r="U93" s="61">
        <v>151800</v>
      </c>
      <c r="V93" s="61">
        <v>0</v>
      </c>
      <c r="W93" s="61">
        <v>0</v>
      </c>
      <c r="X93" s="61">
        <v>0</v>
      </c>
      <c r="Y93" s="61">
        <v>151800</v>
      </c>
      <c r="Z93" s="61">
        <v>0</v>
      </c>
      <c r="AA93" s="61">
        <v>151800</v>
      </c>
      <c r="AB93" s="58">
        <v>4800036170</v>
      </c>
      <c r="AC93" s="58">
        <v>43860</v>
      </c>
      <c r="AD93" s="61">
        <v>3928493</v>
      </c>
      <c r="AE93" s="58">
        <v>0</v>
      </c>
      <c r="AF93" s="2">
        <v>151800</v>
      </c>
      <c r="AG93" s="2">
        <v>4800036170</v>
      </c>
      <c r="AH93" s="2" t="s">
        <v>835</v>
      </c>
      <c r="AI93" s="4">
        <v>0</v>
      </c>
      <c r="AJ93" s="58">
        <v>192678524604538</v>
      </c>
      <c r="AK93" s="58" t="s">
        <v>157</v>
      </c>
      <c r="AL93" s="61">
        <v>0</v>
      </c>
      <c r="AM93" s="61">
        <v>0</v>
      </c>
      <c r="AN93" s="58" t="s">
        <v>157</v>
      </c>
      <c r="AO93" s="60">
        <v>43740</v>
      </c>
      <c r="AP93" s="58" t="s">
        <v>157</v>
      </c>
      <c r="AQ93" s="58">
        <v>2</v>
      </c>
      <c r="AR93" s="58" t="s">
        <v>157</v>
      </c>
      <c r="AS93" s="58" t="s">
        <v>159</v>
      </c>
      <c r="AT93" s="58">
        <v>1</v>
      </c>
      <c r="AU93" s="58">
        <v>20191130</v>
      </c>
      <c r="AV93" s="58">
        <v>20191112</v>
      </c>
      <c r="AW93" s="61">
        <v>151800</v>
      </c>
      <c r="AX93" s="61">
        <v>0</v>
      </c>
      <c r="AY93" s="58" t="s">
        <v>157</v>
      </c>
      <c r="AZ93" s="62">
        <v>44636</v>
      </c>
    </row>
    <row r="94" spans="1:52" x14ac:dyDescent="0.2">
      <c r="A94" s="58">
        <v>890399047</v>
      </c>
      <c r="B94" s="58" t="s">
        <v>83</v>
      </c>
      <c r="C94" s="58" t="s">
        <v>85</v>
      </c>
      <c r="D94" s="58">
        <v>229639</v>
      </c>
      <c r="E94" s="58" t="s">
        <v>615</v>
      </c>
      <c r="F94" s="58" t="s">
        <v>616</v>
      </c>
      <c r="G94" s="58" t="s">
        <v>85</v>
      </c>
      <c r="H94" s="58">
        <v>229639</v>
      </c>
      <c r="I94" s="58">
        <v>1221525797</v>
      </c>
      <c r="J94" s="60">
        <v>43753</v>
      </c>
      <c r="K94" s="64">
        <v>177871</v>
      </c>
      <c r="L94" s="61">
        <v>0</v>
      </c>
      <c r="M94" s="58" t="s">
        <v>157</v>
      </c>
      <c r="N94" s="58" t="s">
        <v>66</v>
      </c>
      <c r="O94" s="65">
        <v>0</v>
      </c>
      <c r="P94" s="2" t="s">
        <v>839</v>
      </c>
      <c r="Q94" s="2" t="s">
        <v>839</v>
      </c>
      <c r="R94" s="2">
        <v>0</v>
      </c>
      <c r="S94" s="2" t="s">
        <v>839</v>
      </c>
      <c r="T94" s="58" t="s">
        <v>156</v>
      </c>
      <c r="U94" s="61">
        <v>177871</v>
      </c>
      <c r="V94" s="61">
        <v>0</v>
      </c>
      <c r="W94" s="61">
        <v>0</v>
      </c>
      <c r="X94" s="61">
        <v>0</v>
      </c>
      <c r="Y94" s="61">
        <v>177871</v>
      </c>
      <c r="Z94" s="61">
        <v>0</v>
      </c>
      <c r="AA94" s="61">
        <v>177871</v>
      </c>
      <c r="AB94" s="58">
        <v>4800036170</v>
      </c>
      <c r="AC94" s="58">
        <v>43860</v>
      </c>
      <c r="AD94" s="61">
        <v>3928493</v>
      </c>
      <c r="AE94" s="58">
        <v>0</v>
      </c>
      <c r="AF94" s="2">
        <v>177871</v>
      </c>
      <c r="AG94" s="2">
        <v>4800036170</v>
      </c>
      <c r="AH94" s="2" t="s">
        <v>835</v>
      </c>
      <c r="AI94" s="4">
        <v>0</v>
      </c>
      <c r="AJ94" s="58">
        <v>192798523654868</v>
      </c>
      <c r="AK94" s="58" t="s">
        <v>157</v>
      </c>
      <c r="AL94" s="61">
        <v>0</v>
      </c>
      <c r="AM94" s="61">
        <v>0</v>
      </c>
      <c r="AN94" s="58" t="s">
        <v>157</v>
      </c>
      <c r="AO94" s="60">
        <v>43753</v>
      </c>
      <c r="AP94" s="58" t="s">
        <v>157</v>
      </c>
      <c r="AQ94" s="58">
        <v>2</v>
      </c>
      <c r="AR94" s="58" t="s">
        <v>157</v>
      </c>
      <c r="AS94" s="58" t="s">
        <v>159</v>
      </c>
      <c r="AT94" s="58">
        <v>1</v>
      </c>
      <c r="AU94" s="58">
        <v>20191130</v>
      </c>
      <c r="AV94" s="58">
        <v>20191112</v>
      </c>
      <c r="AW94" s="61">
        <v>177871</v>
      </c>
      <c r="AX94" s="61">
        <v>0</v>
      </c>
      <c r="AY94" s="58" t="s">
        <v>157</v>
      </c>
      <c r="AZ94" s="62">
        <v>44636</v>
      </c>
    </row>
    <row r="95" spans="1:52" x14ac:dyDescent="0.2">
      <c r="A95" s="58">
        <v>890399047</v>
      </c>
      <c r="B95" s="58" t="s">
        <v>83</v>
      </c>
      <c r="C95" s="58" t="s">
        <v>85</v>
      </c>
      <c r="D95" s="58">
        <v>235835</v>
      </c>
      <c r="E95" s="58" t="s">
        <v>617</v>
      </c>
      <c r="F95" s="58" t="s">
        <v>618</v>
      </c>
      <c r="G95" s="58" t="s">
        <v>85</v>
      </c>
      <c r="H95" s="58">
        <v>235835</v>
      </c>
      <c r="I95" s="58">
        <v>1221525798</v>
      </c>
      <c r="J95" s="60">
        <v>43767</v>
      </c>
      <c r="K95" s="64">
        <v>253140</v>
      </c>
      <c r="L95" s="61">
        <v>0</v>
      </c>
      <c r="M95" s="58" t="s">
        <v>157</v>
      </c>
      <c r="N95" s="58" t="s">
        <v>66</v>
      </c>
      <c r="O95" s="65">
        <v>0</v>
      </c>
      <c r="P95" s="2" t="s">
        <v>839</v>
      </c>
      <c r="Q95" s="2" t="s">
        <v>839</v>
      </c>
      <c r="R95" s="2">
        <v>0</v>
      </c>
      <c r="S95" s="2" t="s">
        <v>839</v>
      </c>
      <c r="T95" s="58" t="s">
        <v>156</v>
      </c>
      <c r="U95" s="61">
        <v>253140</v>
      </c>
      <c r="V95" s="61">
        <v>0</v>
      </c>
      <c r="W95" s="61">
        <v>0</v>
      </c>
      <c r="X95" s="61">
        <v>0</v>
      </c>
      <c r="Y95" s="61">
        <v>253140</v>
      </c>
      <c r="Z95" s="61">
        <v>0</v>
      </c>
      <c r="AA95" s="61">
        <v>253140</v>
      </c>
      <c r="AB95" s="58">
        <v>4800036170</v>
      </c>
      <c r="AC95" s="58">
        <v>43860</v>
      </c>
      <c r="AD95" s="61">
        <v>3928493</v>
      </c>
      <c r="AE95" s="58">
        <v>0</v>
      </c>
      <c r="AF95" s="2">
        <v>253140</v>
      </c>
      <c r="AG95" s="2">
        <v>4800036170</v>
      </c>
      <c r="AH95" s="2" t="s">
        <v>835</v>
      </c>
      <c r="AI95" s="4">
        <v>0</v>
      </c>
      <c r="AJ95" s="58">
        <v>193008523227780</v>
      </c>
      <c r="AK95" s="58" t="s">
        <v>157</v>
      </c>
      <c r="AL95" s="61">
        <v>0</v>
      </c>
      <c r="AM95" s="61">
        <v>0</v>
      </c>
      <c r="AN95" s="58" t="s">
        <v>157</v>
      </c>
      <c r="AO95" s="60">
        <v>43767</v>
      </c>
      <c r="AP95" s="58" t="s">
        <v>157</v>
      </c>
      <c r="AQ95" s="58">
        <v>2</v>
      </c>
      <c r="AR95" s="58" t="s">
        <v>157</v>
      </c>
      <c r="AS95" s="58" t="s">
        <v>159</v>
      </c>
      <c r="AT95" s="58">
        <v>1</v>
      </c>
      <c r="AU95" s="58">
        <v>20191130</v>
      </c>
      <c r="AV95" s="58">
        <v>20191112</v>
      </c>
      <c r="AW95" s="61">
        <v>253140</v>
      </c>
      <c r="AX95" s="61">
        <v>0</v>
      </c>
      <c r="AY95" s="58" t="s">
        <v>157</v>
      </c>
      <c r="AZ95" s="62">
        <v>44636</v>
      </c>
    </row>
    <row r="96" spans="1:52" x14ac:dyDescent="0.2">
      <c r="A96" s="58">
        <v>890399047</v>
      </c>
      <c r="B96" s="58" t="s">
        <v>83</v>
      </c>
      <c r="C96" s="58" t="s">
        <v>85</v>
      </c>
      <c r="D96" s="58">
        <v>236866</v>
      </c>
      <c r="E96" s="58" t="s">
        <v>619</v>
      </c>
      <c r="F96" s="58" t="s">
        <v>620</v>
      </c>
      <c r="G96" s="58" t="s">
        <v>85</v>
      </c>
      <c r="H96" s="58">
        <v>236866</v>
      </c>
      <c r="I96" s="58">
        <v>1221525799</v>
      </c>
      <c r="J96" s="60">
        <v>43768</v>
      </c>
      <c r="K96" s="64">
        <v>251700</v>
      </c>
      <c r="L96" s="61">
        <v>0</v>
      </c>
      <c r="M96" s="58" t="s">
        <v>157</v>
      </c>
      <c r="N96" s="58" t="s">
        <v>66</v>
      </c>
      <c r="O96" s="65">
        <v>0</v>
      </c>
      <c r="P96" s="2" t="s">
        <v>839</v>
      </c>
      <c r="Q96" s="2" t="s">
        <v>839</v>
      </c>
      <c r="R96" s="2">
        <v>0</v>
      </c>
      <c r="S96" s="2" t="s">
        <v>839</v>
      </c>
      <c r="T96" s="58" t="s">
        <v>156</v>
      </c>
      <c r="U96" s="61">
        <v>251700</v>
      </c>
      <c r="V96" s="61">
        <v>0</v>
      </c>
      <c r="W96" s="61">
        <v>0</v>
      </c>
      <c r="X96" s="61">
        <v>0</v>
      </c>
      <c r="Y96" s="61">
        <v>251700</v>
      </c>
      <c r="Z96" s="61">
        <v>0</v>
      </c>
      <c r="AA96" s="61">
        <v>251700</v>
      </c>
      <c r="AB96" s="58">
        <v>4800036170</v>
      </c>
      <c r="AC96" s="58">
        <v>43860</v>
      </c>
      <c r="AD96" s="61">
        <v>3928493</v>
      </c>
      <c r="AE96" s="58">
        <v>0</v>
      </c>
      <c r="AF96" s="2">
        <v>251700</v>
      </c>
      <c r="AG96" s="2">
        <v>4800036170</v>
      </c>
      <c r="AH96" s="2" t="s">
        <v>835</v>
      </c>
      <c r="AI96" s="4">
        <v>0</v>
      </c>
      <c r="AJ96" s="58">
        <v>192798523073104</v>
      </c>
      <c r="AK96" s="58" t="s">
        <v>157</v>
      </c>
      <c r="AL96" s="61">
        <v>0</v>
      </c>
      <c r="AM96" s="61">
        <v>0</v>
      </c>
      <c r="AN96" s="58" t="s">
        <v>157</v>
      </c>
      <c r="AO96" s="60">
        <v>43768</v>
      </c>
      <c r="AP96" s="58" t="s">
        <v>157</v>
      </c>
      <c r="AQ96" s="58">
        <v>2</v>
      </c>
      <c r="AR96" s="58" t="s">
        <v>157</v>
      </c>
      <c r="AS96" s="58" t="s">
        <v>159</v>
      </c>
      <c r="AT96" s="58">
        <v>1</v>
      </c>
      <c r="AU96" s="58">
        <v>20191130</v>
      </c>
      <c r="AV96" s="58">
        <v>20191112</v>
      </c>
      <c r="AW96" s="61">
        <v>251700</v>
      </c>
      <c r="AX96" s="61">
        <v>0</v>
      </c>
      <c r="AY96" s="58" t="s">
        <v>157</v>
      </c>
      <c r="AZ96" s="62">
        <v>44636</v>
      </c>
    </row>
    <row r="97" spans="1:52" x14ac:dyDescent="0.2">
      <c r="A97" s="58">
        <v>890399047</v>
      </c>
      <c r="B97" s="58" t="s">
        <v>83</v>
      </c>
      <c r="C97" s="58" t="s">
        <v>85</v>
      </c>
      <c r="D97" s="58">
        <v>238567</v>
      </c>
      <c r="E97" s="58" t="s">
        <v>621</v>
      </c>
      <c r="F97" s="58" t="s">
        <v>622</v>
      </c>
      <c r="G97" s="58" t="s">
        <v>85</v>
      </c>
      <c r="H97" s="58">
        <v>238567</v>
      </c>
      <c r="I97" s="58">
        <v>1221534503</v>
      </c>
      <c r="J97" s="60">
        <v>43772</v>
      </c>
      <c r="K97" s="64">
        <v>153574</v>
      </c>
      <c r="L97" s="61">
        <v>0</v>
      </c>
      <c r="M97" s="58" t="s">
        <v>157</v>
      </c>
      <c r="N97" s="58" t="s">
        <v>66</v>
      </c>
      <c r="O97" s="65">
        <v>0</v>
      </c>
      <c r="P97" s="2" t="s">
        <v>839</v>
      </c>
      <c r="Q97" s="2" t="s">
        <v>839</v>
      </c>
      <c r="R97" s="2">
        <v>0</v>
      </c>
      <c r="S97" s="2" t="s">
        <v>839</v>
      </c>
      <c r="T97" s="58" t="s">
        <v>156</v>
      </c>
      <c r="U97" s="61">
        <v>153574</v>
      </c>
      <c r="V97" s="61">
        <v>0</v>
      </c>
      <c r="W97" s="61">
        <v>0</v>
      </c>
      <c r="X97" s="61">
        <v>0</v>
      </c>
      <c r="Y97" s="61">
        <v>153574</v>
      </c>
      <c r="Z97" s="61">
        <v>0</v>
      </c>
      <c r="AA97" s="61">
        <v>153574</v>
      </c>
      <c r="AB97" s="58">
        <v>4800036170</v>
      </c>
      <c r="AC97" s="58">
        <v>43860</v>
      </c>
      <c r="AD97" s="61">
        <v>3928493</v>
      </c>
      <c r="AE97" s="58">
        <v>0</v>
      </c>
      <c r="AF97" s="2">
        <v>153574</v>
      </c>
      <c r="AG97" s="2">
        <v>4800036170</v>
      </c>
      <c r="AH97" s="2" t="s">
        <v>835</v>
      </c>
      <c r="AI97" s="4">
        <v>0</v>
      </c>
      <c r="AJ97" s="58">
        <v>193078523536716</v>
      </c>
      <c r="AK97" s="58" t="s">
        <v>157</v>
      </c>
      <c r="AL97" s="61">
        <v>0</v>
      </c>
      <c r="AM97" s="61">
        <v>0</v>
      </c>
      <c r="AN97" s="58" t="s">
        <v>157</v>
      </c>
      <c r="AO97" s="60">
        <v>43772</v>
      </c>
      <c r="AP97" s="58" t="s">
        <v>157</v>
      </c>
      <c r="AQ97" s="58">
        <v>2</v>
      </c>
      <c r="AR97" s="58" t="s">
        <v>157</v>
      </c>
      <c r="AS97" s="58" t="s">
        <v>159</v>
      </c>
      <c r="AT97" s="58">
        <v>1</v>
      </c>
      <c r="AU97" s="58">
        <v>20191230</v>
      </c>
      <c r="AV97" s="58">
        <v>20191210</v>
      </c>
      <c r="AW97" s="61">
        <v>153574</v>
      </c>
      <c r="AX97" s="61">
        <v>0</v>
      </c>
      <c r="AY97" s="58" t="s">
        <v>157</v>
      </c>
      <c r="AZ97" s="62">
        <v>44636</v>
      </c>
    </row>
    <row r="98" spans="1:52" x14ac:dyDescent="0.2">
      <c r="A98" s="58">
        <v>890399047</v>
      </c>
      <c r="B98" s="58" t="s">
        <v>83</v>
      </c>
      <c r="C98" s="58" t="s">
        <v>85</v>
      </c>
      <c r="D98" s="58">
        <v>240189</v>
      </c>
      <c r="E98" s="58" t="s">
        <v>623</v>
      </c>
      <c r="F98" s="58" t="s">
        <v>624</v>
      </c>
      <c r="G98" s="58" t="s">
        <v>85</v>
      </c>
      <c r="H98" s="58">
        <v>240189</v>
      </c>
      <c r="I98" s="58">
        <v>1221534504</v>
      </c>
      <c r="J98" s="60">
        <v>43777</v>
      </c>
      <c r="K98" s="64">
        <v>532557</v>
      </c>
      <c r="L98" s="61">
        <v>0</v>
      </c>
      <c r="M98" s="58" t="s">
        <v>157</v>
      </c>
      <c r="N98" s="58" t="s">
        <v>66</v>
      </c>
      <c r="O98" s="65">
        <v>0</v>
      </c>
      <c r="P98" s="2" t="s">
        <v>839</v>
      </c>
      <c r="Q98" s="2" t="s">
        <v>839</v>
      </c>
      <c r="R98" s="2">
        <v>0</v>
      </c>
      <c r="S98" s="2" t="s">
        <v>839</v>
      </c>
      <c r="T98" s="58" t="s">
        <v>156</v>
      </c>
      <c r="U98" s="61">
        <v>532557</v>
      </c>
      <c r="V98" s="61">
        <v>0</v>
      </c>
      <c r="W98" s="61">
        <v>0</v>
      </c>
      <c r="X98" s="61">
        <v>0</v>
      </c>
      <c r="Y98" s="61">
        <v>532557</v>
      </c>
      <c r="Z98" s="61">
        <v>0</v>
      </c>
      <c r="AA98" s="61">
        <v>532557</v>
      </c>
      <c r="AB98" s="58">
        <v>4800036170</v>
      </c>
      <c r="AC98" s="58">
        <v>43860</v>
      </c>
      <c r="AD98" s="61">
        <v>3928493</v>
      </c>
      <c r="AE98" s="58">
        <v>0</v>
      </c>
      <c r="AF98" s="2">
        <v>532557</v>
      </c>
      <c r="AG98" s="2">
        <v>4800036170</v>
      </c>
      <c r="AH98" s="2" t="s">
        <v>835</v>
      </c>
      <c r="AI98" s="4">
        <v>0</v>
      </c>
      <c r="AJ98" s="58">
        <v>193108523100667</v>
      </c>
      <c r="AK98" s="58" t="s">
        <v>157</v>
      </c>
      <c r="AL98" s="61">
        <v>0</v>
      </c>
      <c r="AM98" s="61">
        <v>0</v>
      </c>
      <c r="AN98" s="58" t="s">
        <v>157</v>
      </c>
      <c r="AO98" s="60">
        <v>43777</v>
      </c>
      <c r="AP98" s="58" t="s">
        <v>157</v>
      </c>
      <c r="AQ98" s="58">
        <v>2</v>
      </c>
      <c r="AR98" s="58" t="s">
        <v>157</v>
      </c>
      <c r="AS98" s="58" t="s">
        <v>159</v>
      </c>
      <c r="AT98" s="58">
        <v>1</v>
      </c>
      <c r="AU98" s="58">
        <v>20191230</v>
      </c>
      <c r="AV98" s="58">
        <v>20191210</v>
      </c>
      <c r="AW98" s="61">
        <v>532557</v>
      </c>
      <c r="AX98" s="61">
        <v>0</v>
      </c>
      <c r="AY98" s="58" t="s">
        <v>157</v>
      </c>
      <c r="AZ98" s="62">
        <v>44636</v>
      </c>
    </row>
    <row r="99" spans="1:52" x14ac:dyDescent="0.2">
      <c r="A99" s="58">
        <v>890399047</v>
      </c>
      <c r="B99" s="58" t="s">
        <v>83</v>
      </c>
      <c r="C99" s="58" t="s">
        <v>85</v>
      </c>
      <c r="D99" s="58">
        <v>257134</v>
      </c>
      <c r="E99" s="58" t="s">
        <v>625</v>
      </c>
      <c r="F99" s="58" t="s">
        <v>626</v>
      </c>
      <c r="G99" s="58" t="s">
        <v>85</v>
      </c>
      <c r="H99" s="58">
        <v>257134</v>
      </c>
      <c r="I99" s="58">
        <v>1221552080</v>
      </c>
      <c r="J99" s="60">
        <v>43834</v>
      </c>
      <c r="K99" s="64">
        <v>196752</v>
      </c>
      <c r="L99" s="61">
        <v>0</v>
      </c>
      <c r="M99" s="58" t="s">
        <v>157</v>
      </c>
      <c r="N99" s="58" t="s">
        <v>66</v>
      </c>
      <c r="O99" s="65">
        <v>0</v>
      </c>
      <c r="P99" s="2" t="s">
        <v>839</v>
      </c>
      <c r="Q99" s="2" t="s">
        <v>839</v>
      </c>
      <c r="R99" s="2">
        <v>0</v>
      </c>
      <c r="S99" s="2" t="s">
        <v>839</v>
      </c>
      <c r="T99" s="58" t="s">
        <v>156</v>
      </c>
      <c r="U99" s="61">
        <v>196752</v>
      </c>
      <c r="V99" s="61">
        <v>0</v>
      </c>
      <c r="W99" s="61">
        <v>0</v>
      </c>
      <c r="X99" s="61">
        <v>0</v>
      </c>
      <c r="Y99" s="61">
        <v>196752</v>
      </c>
      <c r="Z99" s="61">
        <v>0</v>
      </c>
      <c r="AA99" s="61">
        <v>196752</v>
      </c>
      <c r="AB99" s="58">
        <v>4800037629</v>
      </c>
      <c r="AC99" s="58">
        <v>43949</v>
      </c>
      <c r="AD99" s="61">
        <v>2054823</v>
      </c>
      <c r="AE99" s="58">
        <v>0</v>
      </c>
      <c r="AF99" s="2">
        <v>196752</v>
      </c>
      <c r="AG99" s="2">
        <v>4800037629</v>
      </c>
      <c r="AH99" s="2" t="s">
        <v>836</v>
      </c>
      <c r="AI99" s="4">
        <v>0</v>
      </c>
      <c r="AJ99" s="58">
        <v>200038523669429</v>
      </c>
      <c r="AK99" s="58" t="s">
        <v>157</v>
      </c>
      <c r="AL99" s="61">
        <v>0</v>
      </c>
      <c r="AM99" s="61">
        <v>0</v>
      </c>
      <c r="AN99" s="58" t="s">
        <v>157</v>
      </c>
      <c r="AO99" s="60">
        <v>43834</v>
      </c>
      <c r="AP99" s="58" t="s">
        <v>157</v>
      </c>
      <c r="AQ99" s="58">
        <v>2</v>
      </c>
      <c r="AR99" s="58" t="s">
        <v>157</v>
      </c>
      <c r="AS99" s="58" t="s">
        <v>159</v>
      </c>
      <c r="AT99" s="58">
        <v>1</v>
      </c>
      <c r="AU99" s="58">
        <v>20200229</v>
      </c>
      <c r="AV99" s="58">
        <v>20200205</v>
      </c>
      <c r="AW99" s="61">
        <v>196752</v>
      </c>
      <c r="AX99" s="61">
        <v>0</v>
      </c>
      <c r="AY99" s="58" t="s">
        <v>157</v>
      </c>
      <c r="AZ99" s="62">
        <v>44636</v>
      </c>
    </row>
    <row r="100" spans="1:52" x14ac:dyDescent="0.2">
      <c r="A100" s="58">
        <v>890399047</v>
      </c>
      <c r="B100" s="58" t="s">
        <v>83</v>
      </c>
      <c r="C100" s="58" t="s">
        <v>85</v>
      </c>
      <c r="D100" s="58">
        <v>258212</v>
      </c>
      <c r="E100" s="58" t="s">
        <v>627</v>
      </c>
      <c r="F100" s="58" t="s">
        <v>628</v>
      </c>
      <c r="G100" s="58" t="s">
        <v>85</v>
      </c>
      <c r="H100" s="58">
        <v>258212</v>
      </c>
      <c r="I100" s="58">
        <v>1221547935</v>
      </c>
      <c r="J100" s="60">
        <v>43839</v>
      </c>
      <c r="K100" s="64">
        <v>95900</v>
      </c>
      <c r="L100" s="61">
        <v>0</v>
      </c>
      <c r="M100" s="58" t="s">
        <v>157</v>
      </c>
      <c r="N100" s="58" t="s">
        <v>66</v>
      </c>
      <c r="O100" s="65">
        <v>0</v>
      </c>
      <c r="P100" s="2" t="s">
        <v>839</v>
      </c>
      <c r="Q100" s="2" t="s">
        <v>839</v>
      </c>
      <c r="R100" s="2">
        <v>0</v>
      </c>
      <c r="S100" s="2" t="s">
        <v>839</v>
      </c>
      <c r="T100" s="58" t="s">
        <v>156</v>
      </c>
      <c r="U100" s="61">
        <v>95900</v>
      </c>
      <c r="V100" s="61">
        <v>0</v>
      </c>
      <c r="W100" s="61">
        <v>0</v>
      </c>
      <c r="X100" s="61">
        <v>0</v>
      </c>
      <c r="Y100" s="61">
        <v>95900</v>
      </c>
      <c r="Z100" s="61">
        <v>0</v>
      </c>
      <c r="AA100" s="61">
        <v>95900</v>
      </c>
      <c r="AB100" s="58">
        <v>4800037629</v>
      </c>
      <c r="AC100" s="58">
        <v>43949</v>
      </c>
      <c r="AD100" s="61">
        <v>2054823</v>
      </c>
      <c r="AE100" s="58">
        <v>0</v>
      </c>
      <c r="AF100" s="2">
        <v>95900</v>
      </c>
      <c r="AG100" s="2">
        <v>4800037629</v>
      </c>
      <c r="AH100" s="2" t="s">
        <v>836</v>
      </c>
      <c r="AI100" s="4">
        <v>0</v>
      </c>
      <c r="AJ100" s="58">
        <v>193458523226790</v>
      </c>
      <c r="AK100" s="58" t="s">
        <v>157</v>
      </c>
      <c r="AL100" s="61">
        <v>0</v>
      </c>
      <c r="AM100" s="61">
        <v>0</v>
      </c>
      <c r="AN100" s="58" t="s">
        <v>157</v>
      </c>
      <c r="AO100" s="60">
        <v>43839</v>
      </c>
      <c r="AP100" s="58" t="s">
        <v>157</v>
      </c>
      <c r="AQ100" s="58">
        <v>2</v>
      </c>
      <c r="AR100" s="58" t="s">
        <v>157</v>
      </c>
      <c r="AS100" s="58" t="s">
        <v>159</v>
      </c>
      <c r="AT100" s="58">
        <v>1</v>
      </c>
      <c r="AU100" s="58">
        <v>20200130</v>
      </c>
      <c r="AV100" s="58">
        <v>20200110</v>
      </c>
      <c r="AW100" s="61">
        <v>95900</v>
      </c>
      <c r="AX100" s="61">
        <v>0</v>
      </c>
      <c r="AY100" s="58" t="s">
        <v>157</v>
      </c>
      <c r="AZ100" s="62">
        <v>44636</v>
      </c>
    </row>
    <row r="101" spans="1:52" x14ac:dyDescent="0.2">
      <c r="A101" s="58">
        <v>890399047</v>
      </c>
      <c r="B101" s="58" t="s">
        <v>83</v>
      </c>
      <c r="C101" s="58" t="s">
        <v>85</v>
      </c>
      <c r="D101" s="58">
        <v>258214</v>
      </c>
      <c r="E101" s="58" t="s">
        <v>629</v>
      </c>
      <c r="F101" s="58" t="s">
        <v>630</v>
      </c>
      <c r="G101" s="58" t="s">
        <v>85</v>
      </c>
      <c r="H101" s="58">
        <v>258214</v>
      </c>
      <c r="I101" s="58">
        <v>1221547936</v>
      </c>
      <c r="J101" s="60">
        <v>43839</v>
      </c>
      <c r="K101" s="64">
        <v>103700</v>
      </c>
      <c r="L101" s="61">
        <v>0</v>
      </c>
      <c r="M101" s="58" t="s">
        <v>157</v>
      </c>
      <c r="N101" s="58" t="s">
        <v>66</v>
      </c>
      <c r="O101" s="65">
        <v>0</v>
      </c>
      <c r="P101" s="2" t="s">
        <v>839</v>
      </c>
      <c r="Q101" s="2" t="s">
        <v>839</v>
      </c>
      <c r="R101" s="2">
        <v>0</v>
      </c>
      <c r="S101" s="2" t="s">
        <v>839</v>
      </c>
      <c r="T101" s="58" t="s">
        <v>156</v>
      </c>
      <c r="U101" s="61">
        <v>103700</v>
      </c>
      <c r="V101" s="61">
        <v>0</v>
      </c>
      <c r="W101" s="61">
        <v>0</v>
      </c>
      <c r="X101" s="61">
        <v>0</v>
      </c>
      <c r="Y101" s="61">
        <v>103700</v>
      </c>
      <c r="Z101" s="61">
        <v>0</v>
      </c>
      <c r="AA101" s="61">
        <v>103700</v>
      </c>
      <c r="AB101" s="58">
        <v>4800037629</v>
      </c>
      <c r="AC101" s="58">
        <v>43949</v>
      </c>
      <c r="AD101" s="61">
        <v>2054823</v>
      </c>
      <c r="AE101" s="58">
        <v>0</v>
      </c>
      <c r="AF101" s="2">
        <v>103700</v>
      </c>
      <c r="AG101" s="2">
        <v>4800037629</v>
      </c>
      <c r="AH101" s="2" t="s">
        <v>836</v>
      </c>
      <c r="AI101" s="4">
        <v>0</v>
      </c>
      <c r="AJ101" s="58">
        <v>193428523135799</v>
      </c>
      <c r="AK101" s="58" t="s">
        <v>157</v>
      </c>
      <c r="AL101" s="61">
        <v>0</v>
      </c>
      <c r="AM101" s="61">
        <v>0</v>
      </c>
      <c r="AN101" s="58" t="s">
        <v>157</v>
      </c>
      <c r="AO101" s="60">
        <v>43839</v>
      </c>
      <c r="AP101" s="58" t="s">
        <v>157</v>
      </c>
      <c r="AQ101" s="58">
        <v>2</v>
      </c>
      <c r="AR101" s="58" t="s">
        <v>157</v>
      </c>
      <c r="AS101" s="58" t="s">
        <v>159</v>
      </c>
      <c r="AT101" s="58">
        <v>1</v>
      </c>
      <c r="AU101" s="58">
        <v>20200130</v>
      </c>
      <c r="AV101" s="58">
        <v>20200110</v>
      </c>
      <c r="AW101" s="61">
        <v>103700</v>
      </c>
      <c r="AX101" s="61">
        <v>0</v>
      </c>
      <c r="AY101" s="58" t="s">
        <v>157</v>
      </c>
      <c r="AZ101" s="62">
        <v>44636</v>
      </c>
    </row>
    <row r="102" spans="1:52" x14ac:dyDescent="0.2">
      <c r="A102" s="58">
        <v>890399047</v>
      </c>
      <c r="B102" s="58" t="s">
        <v>83</v>
      </c>
      <c r="C102" s="58" t="s">
        <v>85</v>
      </c>
      <c r="D102" s="58">
        <v>258221</v>
      </c>
      <c r="E102" s="58" t="s">
        <v>631</v>
      </c>
      <c r="F102" s="58" t="s">
        <v>632</v>
      </c>
      <c r="G102" s="58" t="s">
        <v>85</v>
      </c>
      <c r="H102" s="58">
        <v>258221</v>
      </c>
      <c r="I102" s="58">
        <v>1221547937</v>
      </c>
      <c r="J102" s="60">
        <v>43839</v>
      </c>
      <c r="K102" s="64">
        <v>219634</v>
      </c>
      <c r="L102" s="61">
        <v>0</v>
      </c>
      <c r="M102" s="58" t="s">
        <v>157</v>
      </c>
      <c r="N102" s="58" t="s">
        <v>66</v>
      </c>
      <c r="O102" s="65">
        <v>0</v>
      </c>
      <c r="P102" s="2" t="s">
        <v>839</v>
      </c>
      <c r="Q102" s="2" t="s">
        <v>839</v>
      </c>
      <c r="R102" s="2">
        <v>0</v>
      </c>
      <c r="S102" s="2" t="s">
        <v>839</v>
      </c>
      <c r="T102" s="58" t="s">
        <v>156</v>
      </c>
      <c r="U102" s="61">
        <v>219634</v>
      </c>
      <c r="V102" s="61">
        <v>0</v>
      </c>
      <c r="W102" s="61">
        <v>0</v>
      </c>
      <c r="X102" s="61">
        <v>0</v>
      </c>
      <c r="Y102" s="61">
        <v>219634</v>
      </c>
      <c r="Z102" s="61">
        <v>0</v>
      </c>
      <c r="AA102" s="61">
        <v>219634</v>
      </c>
      <c r="AB102" s="58">
        <v>4800037629</v>
      </c>
      <c r="AC102" s="58">
        <v>43949</v>
      </c>
      <c r="AD102" s="61">
        <v>2054823</v>
      </c>
      <c r="AE102" s="58">
        <v>0</v>
      </c>
      <c r="AF102" s="2">
        <v>219634</v>
      </c>
      <c r="AG102" s="2">
        <v>4800037629</v>
      </c>
      <c r="AH102" s="2" t="s">
        <v>836</v>
      </c>
      <c r="AI102" s="4">
        <v>0</v>
      </c>
      <c r="AJ102" s="58">
        <v>190731275528192</v>
      </c>
      <c r="AK102" s="58" t="s">
        <v>157</v>
      </c>
      <c r="AL102" s="61">
        <v>0</v>
      </c>
      <c r="AM102" s="61">
        <v>0</v>
      </c>
      <c r="AN102" s="58" t="s">
        <v>157</v>
      </c>
      <c r="AO102" s="60">
        <v>43839</v>
      </c>
      <c r="AP102" s="58" t="s">
        <v>157</v>
      </c>
      <c r="AQ102" s="58">
        <v>2</v>
      </c>
      <c r="AR102" s="58" t="s">
        <v>157</v>
      </c>
      <c r="AS102" s="58" t="s">
        <v>159</v>
      </c>
      <c r="AT102" s="58">
        <v>1</v>
      </c>
      <c r="AU102" s="58">
        <v>20200130</v>
      </c>
      <c r="AV102" s="58">
        <v>20200110</v>
      </c>
      <c r="AW102" s="61">
        <v>219634</v>
      </c>
      <c r="AX102" s="61">
        <v>0</v>
      </c>
      <c r="AY102" s="58" t="s">
        <v>157</v>
      </c>
      <c r="AZ102" s="62">
        <v>44636</v>
      </c>
    </row>
    <row r="103" spans="1:52" x14ac:dyDescent="0.2">
      <c r="A103" s="58">
        <v>890399047</v>
      </c>
      <c r="B103" s="58" t="s">
        <v>83</v>
      </c>
      <c r="C103" s="58" t="s">
        <v>85</v>
      </c>
      <c r="D103" s="58">
        <v>295144</v>
      </c>
      <c r="E103" s="58" t="s">
        <v>633</v>
      </c>
      <c r="F103" s="58" t="s">
        <v>634</v>
      </c>
      <c r="G103" s="58" t="s">
        <v>85</v>
      </c>
      <c r="H103" s="58">
        <v>295144</v>
      </c>
      <c r="I103" s="58">
        <v>1221615418</v>
      </c>
      <c r="J103" s="60">
        <v>44055</v>
      </c>
      <c r="K103" s="64">
        <v>813525</v>
      </c>
      <c r="L103" s="61">
        <v>0</v>
      </c>
      <c r="M103" s="58" t="s">
        <v>157</v>
      </c>
      <c r="N103" s="58" t="s">
        <v>66</v>
      </c>
      <c r="O103" s="65">
        <v>0</v>
      </c>
      <c r="P103" s="2" t="s">
        <v>839</v>
      </c>
      <c r="Q103" s="2" t="s">
        <v>839</v>
      </c>
      <c r="R103" s="2">
        <v>0</v>
      </c>
      <c r="S103" s="2" t="s">
        <v>839</v>
      </c>
      <c r="T103" s="58" t="s">
        <v>156</v>
      </c>
      <c r="U103" s="61">
        <v>813525</v>
      </c>
      <c r="V103" s="61">
        <v>0</v>
      </c>
      <c r="W103" s="61">
        <v>0</v>
      </c>
      <c r="X103" s="61">
        <v>0</v>
      </c>
      <c r="Y103" s="61">
        <v>813525</v>
      </c>
      <c r="Z103" s="61">
        <v>0</v>
      </c>
      <c r="AA103" s="61">
        <v>813525</v>
      </c>
      <c r="AB103" s="58">
        <v>4800042034</v>
      </c>
      <c r="AC103" s="58">
        <v>44133</v>
      </c>
      <c r="AD103" s="61">
        <v>1151825</v>
      </c>
      <c r="AE103" s="58">
        <v>0</v>
      </c>
      <c r="AF103" s="2">
        <v>813525</v>
      </c>
      <c r="AG103" s="2">
        <v>4800042034</v>
      </c>
      <c r="AH103" s="2" t="s">
        <v>837</v>
      </c>
      <c r="AI103" s="4">
        <v>0</v>
      </c>
      <c r="AJ103" s="58">
        <v>202188523632041</v>
      </c>
      <c r="AK103" s="58" t="s">
        <v>157</v>
      </c>
      <c r="AL103" s="61">
        <v>0</v>
      </c>
      <c r="AM103" s="61">
        <v>0</v>
      </c>
      <c r="AN103" s="58" t="s">
        <v>157</v>
      </c>
      <c r="AO103" s="60">
        <v>44055</v>
      </c>
      <c r="AP103" s="58" t="s">
        <v>157</v>
      </c>
      <c r="AQ103" s="58">
        <v>2</v>
      </c>
      <c r="AR103" s="58" t="s">
        <v>157</v>
      </c>
      <c r="AS103" s="58" t="s">
        <v>159</v>
      </c>
      <c r="AT103" s="58">
        <v>1</v>
      </c>
      <c r="AU103" s="58">
        <v>20200930</v>
      </c>
      <c r="AV103" s="58">
        <v>20200904</v>
      </c>
      <c r="AW103" s="61">
        <v>813525</v>
      </c>
      <c r="AX103" s="61">
        <v>0</v>
      </c>
      <c r="AY103" s="58" t="s">
        <v>157</v>
      </c>
      <c r="AZ103" s="62">
        <v>44636</v>
      </c>
    </row>
    <row r="104" spans="1:52" x14ac:dyDescent="0.2">
      <c r="A104" s="58">
        <v>890399047</v>
      </c>
      <c r="B104" s="58" t="s">
        <v>83</v>
      </c>
      <c r="C104" s="58" t="s">
        <v>85</v>
      </c>
      <c r="D104" s="58">
        <v>258232</v>
      </c>
      <c r="E104" s="58" t="s">
        <v>635</v>
      </c>
      <c r="F104" s="58" t="s">
        <v>636</v>
      </c>
      <c r="G104" s="58" t="s">
        <v>85</v>
      </c>
      <c r="H104" s="58">
        <v>258232</v>
      </c>
      <c r="I104" s="58">
        <v>1221547938</v>
      </c>
      <c r="J104" s="60">
        <v>43839</v>
      </c>
      <c r="K104" s="64">
        <v>183200</v>
      </c>
      <c r="L104" s="61">
        <v>0</v>
      </c>
      <c r="M104" s="58" t="s">
        <v>157</v>
      </c>
      <c r="N104" s="58" t="s">
        <v>66</v>
      </c>
      <c r="O104" s="65">
        <v>0</v>
      </c>
      <c r="P104" s="2" t="s">
        <v>839</v>
      </c>
      <c r="Q104" s="2" t="s">
        <v>839</v>
      </c>
      <c r="R104" s="2">
        <v>0</v>
      </c>
      <c r="S104" s="2" t="s">
        <v>839</v>
      </c>
      <c r="T104" s="58" t="s">
        <v>156</v>
      </c>
      <c r="U104" s="61">
        <v>183200</v>
      </c>
      <c r="V104" s="61">
        <v>0</v>
      </c>
      <c r="W104" s="61">
        <v>0</v>
      </c>
      <c r="X104" s="61">
        <v>0</v>
      </c>
      <c r="Y104" s="61">
        <v>183200</v>
      </c>
      <c r="Z104" s="61">
        <v>0</v>
      </c>
      <c r="AA104" s="61">
        <v>183200</v>
      </c>
      <c r="AB104" s="58">
        <v>4800037629</v>
      </c>
      <c r="AC104" s="58">
        <v>43949</v>
      </c>
      <c r="AD104" s="61">
        <v>2054823</v>
      </c>
      <c r="AE104" s="58">
        <v>0</v>
      </c>
      <c r="AF104" s="2">
        <v>183200</v>
      </c>
      <c r="AG104" s="2">
        <v>4800037629</v>
      </c>
      <c r="AH104" s="2" t="s">
        <v>836</v>
      </c>
      <c r="AI104" s="4">
        <v>0</v>
      </c>
      <c r="AJ104" s="58">
        <v>193618523055481</v>
      </c>
      <c r="AK104" s="58" t="s">
        <v>157</v>
      </c>
      <c r="AL104" s="61">
        <v>0</v>
      </c>
      <c r="AM104" s="61">
        <v>0</v>
      </c>
      <c r="AN104" s="58" t="s">
        <v>157</v>
      </c>
      <c r="AO104" s="60">
        <v>43839</v>
      </c>
      <c r="AP104" s="58" t="s">
        <v>157</v>
      </c>
      <c r="AQ104" s="58">
        <v>2</v>
      </c>
      <c r="AR104" s="58" t="s">
        <v>157</v>
      </c>
      <c r="AS104" s="58" t="s">
        <v>159</v>
      </c>
      <c r="AT104" s="58">
        <v>1</v>
      </c>
      <c r="AU104" s="58">
        <v>20200130</v>
      </c>
      <c r="AV104" s="58">
        <v>20200110</v>
      </c>
      <c r="AW104" s="61">
        <v>183200</v>
      </c>
      <c r="AX104" s="61">
        <v>0</v>
      </c>
      <c r="AY104" s="58" t="s">
        <v>157</v>
      </c>
      <c r="AZ104" s="62">
        <v>44636</v>
      </c>
    </row>
    <row r="105" spans="1:52" x14ac:dyDescent="0.2">
      <c r="A105" s="58">
        <v>890399047</v>
      </c>
      <c r="B105" s="58" t="s">
        <v>83</v>
      </c>
      <c r="C105" s="58" t="s">
        <v>85</v>
      </c>
      <c r="D105" s="58">
        <v>258365</v>
      </c>
      <c r="E105" s="58" t="s">
        <v>637</v>
      </c>
      <c r="F105" s="58" t="s">
        <v>638</v>
      </c>
      <c r="G105" s="58" t="s">
        <v>85</v>
      </c>
      <c r="H105" s="58">
        <v>258365</v>
      </c>
      <c r="I105" s="58">
        <v>1221552081</v>
      </c>
      <c r="J105" s="60">
        <v>43840</v>
      </c>
      <c r="K105" s="64">
        <v>208731</v>
      </c>
      <c r="L105" s="61">
        <v>0</v>
      </c>
      <c r="M105" s="58" t="s">
        <v>157</v>
      </c>
      <c r="N105" s="58" t="s">
        <v>66</v>
      </c>
      <c r="O105" s="65">
        <v>0</v>
      </c>
      <c r="P105" s="2" t="s">
        <v>839</v>
      </c>
      <c r="Q105" s="2" t="s">
        <v>839</v>
      </c>
      <c r="R105" s="2">
        <v>0</v>
      </c>
      <c r="S105" s="2" t="s">
        <v>839</v>
      </c>
      <c r="T105" s="58" t="s">
        <v>156</v>
      </c>
      <c r="U105" s="61">
        <v>208731</v>
      </c>
      <c r="V105" s="61">
        <v>0</v>
      </c>
      <c r="W105" s="61">
        <v>0</v>
      </c>
      <c r="X105" s="61">
        <v>0</v>
      </c>
      <c r="Y105" s="61">
        <v>208731</v>
      </c>
      <c r="Z105" s="61">
        <v>0</v>
      </c>
      <c r="AA105" s="61">
        <v>208731</v>
      </c>
      <c r="AB105" s="58">
        <v>4800037629</v>
      </c>
      <c r="AC105" s="58">
        <v>43949</v>
      </c>
      <c r="AD105" s="61">
        <v>2054823</v>
      </c>
      <c r="AE105" s="58">
        <v>0</v>
      </c>
      <c r="AF105" s="2">
        <v>208731</v>
      </c>
      <c r="AG105" s="2">
        <v>4800037629</v>
      </c>
      <c r="AH105" s="2" t="s">
        <v>836</v>
      </c>
      <c r="AI105" s="4">
        <v>0</v>
      </c>
      <c r="AJ105" s="58">
        <v>193658523579917</v>
      </c>
      <c r="AK105" s="58" t="s">
        <v>157</v>
      </c>
      <c r="AL105" s="61">
        <v>0</v>
      </c>
      <c r="AM105" s="61">
        <v>0</v>
      </c>
      <c r="AN105" s="58" t="s">
        <v>157</v>
      </c>
      <c r="AO105" s="60">
        <v>43840</v>
      </c>
      <c r="AP105" s="58" t="s">
        <v>157</v>
      </c>
      <c r="AQ105" s="58">
        <v>2</v>
      </c>
      <c r="AR105" s="58" t="s">
        <v>157</v>
      </c>
      <c r="AS105" s="58" t="s">
        <v>159</v>
      </c>
      <c r="AT105" s="58">
        <v>1</v>
      </c>
      <c r="AU105" s="58">
        <v>20200229</v>
      </c>
      <c r="AV105" s="58">
        <v>20200205</v>
      </c>
      <c r="AW105" s="61">
        <v>208731</v>
      </c>
      <c r="AX105" s="61">
        <v>0</v>
      </c>
      <c r="AY105" s="58" t="s">
        <v>157</v>
      </c>
      <c r="AZ105" s="62">
        <v>44636</v>
      </c>
    </row>
    <row r="106" spans="1:52" x14ac:dyDescent="0.2">
      <c r="A106" s="58">
        <v>890399047</v>
      </c>
      <c r="B106" s="58" t="s">
        <v>83</v>
      </c>
      <c r="C106" s="58" t="s">
        <v>85</v>
      </c>
      <c r="D106" s="58">
        <v>258644</v>
      </c>
      <c r="E106" s="58" t="s">
        <v>639</v>
      </c>
      <c r="F106" s="58" t="s">
        <v>640</v>
      </c>
      <c r="G106" s="58" t="s">
        <v>85</v>
      </c>
      <c r="H106" s="58">
        <v>258644</v>
      </c>
      <c r="I106" s="58">
        <v>1221552082</v>
      </c>
      <c r="J106" s="60">
        <v>43841</v>
      </c>
      <c r="K106" s="64">
        <v>343420</v>
      </c>
      <c r="L106" s="61">
        <v>0</v>
      </c>
      <c r="M106" s="58" t="s">
        <v>157</v>
      </c>
      <c r="N106" s="58" t="s">
        <v>66</v>
      </c>
      <c r="O106" s="65">
        <v>0</v>
      </c>
      <c r="P106" s="2" t="s">
        <v>839</v>
      </c>
      <c r="Q106" s="2" t="s">
        <v>839</v>
      </c>
      <c r="R106" s="2">
        <v>0</v>
      </c>
      <c r="S106" s="2" t="s">
        <v>839</v>
      </c>
      <c r="T106" s="58" t="s">
        <v>156</v>
      </c>
      <c r="U106" s="61">
        <v>343420</v>
      </c>
      <c r="V106" s="61">
        <v>0</v>
      </c>
      <c r="W106" s="61">
        <v>0</v>
      </c>
      <c r="X106" s="61">
        <v>0</v>
      </c>
      <c r="Y106" s="61">
        <v>343420</v>
      </c>
      <c r="Z106" s="61">
        <v>0</v>
      </c>
      <c r="AA106" s="61">
        <v>343420</v>
      </c>
      <c r="AB106" s="58">
        <v>4800037629</v>
      </c>
      <c r="AC106" s="58">
        <v>43949</v>
      </c>
      <c r="AD106" s="61">
        <v>2054823</v>
      </c>
      <c r="AE106" s="58">
        <v>0</v>
      </c>
      <c r="AF106" s="2">
        <v>343420</v>
      </c>
      <c r="AG106" s="2">
        <v>4800037629</v>
      </c>
      <c r="AH106" s="2" t="s">
        <v>836</v>
      </c>
      <c r="AI106" s="4">
        <v>0</v>
      </c>
      <c r="AJ106" s="58">
        <v>181501454810507</v>
      </c>
      <c r="AK106" s="58" t="s">
        <v>157</v>
      </c>
      <c r="AL106" s="61">
        <v>0</v>
      </c>
      <c r="AM106" s="61">
        <v>0</v>
      </c>
      <c r="AN106" s="58" t="s">
        <v>157</v>
      </c>
      <c r="AO106" s="60">
        <v>43841</v>
      </c>
      <c r="AP106" s="58" t="s">
        <v>157</v>
      </c>
      <c r="AQ106" s="58">
        <v>2</v>
      </c>
      <c r="AR106" s="58" t="s">
        <v>157</v>
      </c>
      <c r="AS106" s="58" t="s">
        <v>159</v>
      </c>
      <c r="AT106" s="58">
        <v>1</v>
      </c>
      <c r="AU106" s="58">
        <v>20200229</v>
      </c>
      <c r="AV106" s="58">
        <v>20200205</v>
      </c>
      <c r="AW106" s="61">
        <v>343420</v>
      </c>
      <c r="AX106" s="61">
        <v>0</v>
      </c>
      <c r="AY106" s="58" t="s">
        <v>157</v>
      </c>
      <c r="AZ106" s="62">
        <v>44636</v>
      </c>
    </row>
    <row r="107" spans="1:52" x14ac:dyDescent="0.2">
      <c r="A107" s="58">
        <v>890399047</v>
      </c>
      <c r="B107" s="58" t="s">
        <v>83</v>
      </c>
      <c r="C107" s="58" t="s">
        <v>85</v>
      </c>
      <c r="D107" s="58">
        <v>259283</v>
      </c>
      <c r="E107" s="58" t="s">
        <v>641</v>
      </c>
      <c r="F107" s="58" t="s">
        <v>642</v>
      </c>
      <c r="G107" s="58" t="s">
        <v>85</v>
      </c>
      <c r="H107" s="58">
        <v>259283</v>
      </c>
      <c r="I107" s="58">
        <v>1221552083</v>
      </c>
      <c r="J107" s="60">
        <v>43843</v>
      </c>
      <c r="K107" s="64">
        <v>564600</v>
      </c>
      <c r="L107" s="61">
        <v>0</v>
      </c>
      <c r="M107" s="58" t="s">
        <v>157</v>
      </c>
      <c r="N107" s="58" t="s">
        <v>66</v>
      </c>
      <c r="O107" s="65">
        <v>0</v>
      </c>
      <c r="P107" s="2" t="s">
        <v>839</v>
      </c>
      <c r="Q107" s="2" t="s">
        <v>839</v>
      </c>
      <c r="R107" s="2">
        <v>0</v>
      </c>
      <c r="S107" s="2" t="s">
        <v>839</v>
      </c>
      <c r="T107" s="58" t="s">
        <v>156</v>
      </c>
      <c r="U107" s="61">
        <v>564600</v>
      </c>
      <c r="V107" s="61">
        <v>0</v>
      </c>
      <c r="W107" s="61">
        <v>0</v>
      </c>
      <c r="X107" s="61">
        <v>0</v>
      </c>
      <c r="Y107" s="61">
        <v>564600</v>
      </c>
      <c r="Z107" s="61">
        <v>0</v>
      </c>
      <c r="AA107" s="61">
        <v>564600</v>
      </c>
      <c r="AB107" s="58">
        <v>4800037629</v>
      </c>
      <c r="AC107" s="58">
        <v>43949</v>
      </c>
      <c r="AD107" s="61">
        <v>2054823</v>
      </c>
      <c r="AE107" s="58">
        <v>0</v>
      </c>
      <c r="AF107" s="2">
        <v>564600</v>
      </c>
      <c r="AG107" s="2">
        <v>4800037629</v>
      </c>
      <c r="AH107" s="2" t="s">
        <v>836</v>
      </c>
      <c r="AI107" s="4">
        <v>0</v>
      </c>
      <c r="AJ107" s="58">
        <v>200048524600915</v>
      </c>
      <c r="AK107" s="58" t="s">
        <v>157</v>
      </c>
      <c r="AL107" s="61">
        <v>0</v>
      </c>
      <c r="AM107" s="61">
        <v>0</v>
      </c>
      <c r="AN107" s="58" t="s">
        <v>157</v>
      </c>
      <c r="AO107" s="60">
        <v>43843</v>
      </c>
      <c r="AP107" s="58" t="s">
        <v>157</v>
      </c>
      <c r="AQ107" s="58">
        <v>2</v>
      </c>
      <c r="AR107" s="58" t="s">
        <v>157</v>
      </c>
      <c r="AS107" s="58" t="s">
        <v>159</v>
      </c>
      <c r="AT107" s="58">
        <v>1</v>
      </c>
      <c r="AU107" s="58">
        <v>20200229</v>
      </c>
      <c r="AV107" s="58">
        <v>20200205</v>
      </c>
      <c r="AW107" s="61">
        <v>564600</v>
      </c>
      <c r="AX107" s="61">
        <v>0</v>
      </c>
      <c r="AY107" s="58" t="s">
        <v>157</v>
      </c>
      <c r="AZ107" s="62">
        <v>44636</v>
      </c>
    </row>
    <row r="108" spans="1:52" x14ac:dyDescent="0.2">
      <c r="A108" s="58">
        <v>890399047</v>
      </c>
      <c r="B108" s="58" t="s">
        <v>83</v>
      </c>
      <c r="C108" s="58" t="s">
        <v>85</v>
      </c>
      <c r="D108" s="58">
        <v>264309</v>
      </c>
      <c r="E108" s="58" t="s">
        <v>643</v>
      </c>
      <c r="F108" s="58" t="s">
        <v>644</v>
      </c>
      <c r="G108" s="58" t="s">
        <v>85</v>
      </c>
      <c r="H108" s="58">
        <v>264309</v>
      </c>
      <c r="I108" s="58">
        <v>1221552084</v>
      </c>
      <c r="J108" s="60">
        <v>43856</v>
      </c>
      <c r="K108" s="64">
        <v>138886</v>
      </c>
      <c r="L108" s="61">
        <v>0</v>
      </c>
      <c r="M108" s="58" t="s">
        <v>157</v>
      </c>
      <c r="N108" s="58" t="s">
        <v>66</v>
      </c>
      <c r="O108" s="65">
        <v>0</v>
      </c>
      <c r="P108" s="2" t="s">
        <v>839</v>
      </c>
      <c r="Q108" s="2" t="s">
        <v>839</v>
      </c>
      <c r="R108" s="2">
        <v>0</v>
      </c>
      <c r="S108" s="2" t="s">
        <v>839</v>
      </c>
      <c r="T108" s="58" t="s">
        <v>156</v>
      </c>
      <c r="U108" s="61">
        <v>138886</v>
      </c>
      <c r="V108" s="61">
        <v>0</v>
      </c>
      <c r="W108" s="61">
        <v>0</v>
      </c>
      <c r="X108" s="61">
        <v>0</v>
      </c>
      <c r="Y108" s="61">
        <v>138886</v>
      </c>
      <c r="Z108" s="61">
        <v>0</v>
      </c>
      <c r="AA108" s="61">
        <v>138886</v>
      </c>
      <c r="AB108" s="58">
        <v>4800037629</v>
      </c>
      <c r="AC108" s="58">
        <v>43949</v>
      </c>
      <c r="AD108" s="61">
        <v>2054823</v>
      </c>
      <c r="AE108" s="58">
        <v>0</v>
      </c>
      <c r="AF108" s="2">
        <v>138886</v>
      </c>
      <c r="AG108" s="2">
        <v>4800037629</v>
      </c>
      <c r="AH108" s="2" t="s">
        <v>836</v>
      </c>
      <c r="AI108" s="4">
        <v>0</v>
      </c>
      <c r="AJ108" s="58">
        <v>200248523154713</v>
      </c>
      <c r="AK108" s="58" t="s">
        <v>157</v>
      </c>
      <c r="AL108" s="61">
        <v>0</v>
      </c>
      <c r="AM108" s="61">
        <v>0</v>
      </c>
      <c r="AN108" s="58" t="s">
        <v>157</v>
      </c>
      <c r="AO108" s="60">
        <v>43856</v>
      </c>
      <c r="AP108" s="58" t="s">
        <v>157</v>
      </c>
      <c r="AQ108" s="58">
        <v>2</v>
      </c>
      <c r="AR108" s="58" t="s">
        <v>157</v>
      </c>
      <c r="AS108" s="58" t="s">
        <v>159</v>
      </c>
      <c r="AT108" s="58">
        <v>1</v>
      </c>
      <c r="AU108" s="58">
        <v>20200229</v>
      </c>
      <c r="AV108" s="58">
        <v>20200205</v>
      </c>
      <c r="AW108" s="61">
        <v>138886</v>
      </c>
      <c r="AX108" s="61">
        <v>0</v>
      </c>
      <c r="AY108" s="58" t="s">
        <v>157</v>
      </c>
      <c r="AZ108" s="62">
        <v>44636</v>
      </c>
    </row>
    <row r="109" spans="1:52" x14ac:dyDescent="0.2">
      <c r="A109" s="58">
        <v>890399047</v>
      </c>
      <c r="B109" s="58" t="s">
        <v>83</v>
      </c>
      <c r="C109" s="58" t="s">
        <v>85</v>
      </c>
      <c r="D109" s="58">
        <v>265918</v>
      </c>
      <c r="E109" s="58" t="s">
        <v>645</v>
      </c>
      <c r="F109" s="58" t="s">
        <v>646</v>
      </c>
      <c r="G109" s="58" t="s">
        <v>85</v>
      </c>
      <c r="H109" s="58">
        <v>265918</v>
      </c>
      <c r="I109" s="58">
        <v>1221550033</v>
      </c>
      <c r="J109" s="60">
        <v>43860</v>
      </c>
      <c r="K109" s="64">
        <v>106800</v>
      </c>
      <c r="L109" s="61">
        <v>0</v>
      </c>
      <c r="M109" s="58" t="s">
        <v>157</v>
      </c>
      <c r="N109" s="58" t="s">
        <v>66</v>
      </c>
      <c r="O109" s="65">
        <v>0</v>
      </c>
      <c r="P109" s="2" t="s">
        <v>839</v>
      </c>
      <c r="Q109" s="2" t="s">
        <v>839</v>
      </c>
      <c r="R109" s="2">
        <v>0</v>
      </c>
      <c r="S109" s="2" t="s">
        <v>839</v>
      </c>
      <c r="T109" s="58" t="s">
        <v>156</v>
      </c>
      <c r="U109" s="61">
        <v>106800</v>
      </c>
      <c r="V109" s="61">
        <v>0</v>
      </c>
      <c r="W109" s="61">
        <v>0</v>
      </c>
      <c r="X109" s="61">
        <v>0</v>
      </c>
      <c r="Y109" s="61">
        <v>106800</v>
      </c>
      <c r="Z109" s="61">
        <v>0</v>
      </c>
      <c r="AA109" s="61">
        <v>106800</v>
      </c>
      <c r="AB109" s="58">
        <v>4800037635</v>
      </c>
      <c r="AC109" s="58">
        <v>43949</v>
      </c>
      <c r="AD109" s="61">
        <v>270200</v>
      </c>
      <c r="AE109" s="58">
        <v>0</v>
      </c>
      <c r="AF109" s="2">
        <v>106800</v>
      </c>
      <c r="AG109" s="2">
        <v>4800037635</v>
      </c>
      <c r="AH109" s="2" t="s">
        <v>836</v>
      </c>
      <c r="AI109" s="4">
        <v>0</v>
      </c>
      <c r="AJ109" s="58">
        <v>200268523238674</v>
      </c>
      <c r="AK109" s="58" t="s">
        <v>157</v>
      </c>
      <c r="AL109" s="61">
        <v>0</v>
      </c>
      <c r="AM109" s="61">
        <v>0</v>
      </c>
      <c r="AN109" s="58" t="s">
        <v>157</v>
      </c>
      <c r="AO109" s="60">
        <v>43860</v>
      </c>
      <c r="AP109" s="58" t="s">
        <v>157</v>
      </c>
      <c r="AQ109" s="58">
        <v>2</v>
      </c>
      <c r="AR109" s="58" t="s">
        <v>157</v>
      </c>
      <c r="AS109" s="58" t="s">
        <v>159</v>
      </c>
      <c r="AT109" s="58">
        <v>1</v>
      </c>
      <c r="AU109" s="58">
        <v>20200229</v>
      </c>
      <c r="AV109" s="58">
        <v>20200205</v>
      </c>
      <c r="AW109" s="61">
        <v>106800</v>
      </c>
      <c r="AX109" s="61">
        <v>0</v>
      </c>
      <c r="AY109" s="58" t="s">
        <v>157</v>
      </c>
      <c r="AZ109" s="62">
        <v>44636</v>
      </c>
    </row>
    <row r="110" spans="1:52" x14ac:dyDescent="0.2">
      <c r="A110" s="58">
        <v>890399047</v>
      </c>
      <c r="B110" s="58" t="s">
        <v>83</v>
      </c>
      <c r="C110" s="58" t="s">
        <v>85</v>
      </c>
      <c r="D110" s="58">
        <v>265944</v>
      </c>
      <c r="E110" s="58" t="s">
        <v>647</v>
      </c>
      <c r="F110" s="58" t="s">
        <v>648</v>
      </c>
      <c r="G110" s="58" t="s">
        <v>85</v>
      </c>
      <c r="H110" s="58">
        <v>265944</v>
      </c>
      <c r="I110" s="58">
        <v>1221550034</v>
      </c>
      <c r="J110" s="60">
        <v>43860</v>
      </c>
      <c r="K110" s="64">
        <v>163400</v>
      </c>
      <c r="L110" s="61">
        <v>0</v>
      </c>
      <c r="M110" s="58" t="s">
        <v>157</v>
      </c>
      <c r="N110" s="58" t="s">
        <v>66</v>
      </c>
      <c r="O110" s="65">
        <v>0</v>
      </c>
      <c r="P110" s="2" t="s">
        <v>839</v>
      </c>
      <c r="Q110" s="2" t="s">
        <v>839</v>
      </c>
      <c r="R110" s="2">
        <v>0</v>
      </c>
      <c r="S110" s="2" t="s">
        <v>839</v>
      </c>
      <c r="T110" s="58" t="s">
        <v>156</v>
      </c>
      <c r="U110" s="61">
        <v>163400</v>
      </c>
      <c r="V110" s="61">
        <v>0</v>
      </c>
      <c r="W110" s="61">
        <v>0</v>
      </c>
      <c r="X110" s="61">
        <v>0</v>
      </c>
      <c r="Y110" s="61">
        <v>163400</v>
      </c>
      <c r="Z110" s="61">
        <v>0</v>
      </c>
      <c r="AA110" s="61">
        <v>163400</v>
      </c>
      <c r="AB110" s="58">
        <v>4800037635</v>
      </c>
      <c r="AC110" s="58">
        <v>43949</v>
      </c>
      <c r="AD110" s="61">
        <v>270200</v>
      </c>
      <c r="AE110" s="58">
        <v>0</v>
      </c>
      <c r="AF110" s="2">
        <v>163400</v>
      </c>
      <c r="AG110" s="2">
        <v>4800037635</v>
      </c>
      <c r="AH110" s="2" t="s">
        <v>836</v>
      </c>
      <c r="AI110" s="4">
        <v>0</v>
      </c>
      <c r="AJ110" s="58">
        <v>200168523148315</v>
      </c>
      <c r="AK110" s="58" t="s">
        <v>157</v>
      </c>
      <c r="AL110" s="61">
        <v>0</v>
      </c>
      <c r="AM110" s="61">
        <v>0</v>
      </c>
      <c r="AN110" s="58" t="s">
        <v>157</v>
      </c>
      <c r="AO110" s="60">
        <v>43860</v>
      </c>
      <c r="AP110" s="58" t="s">
        <v>157</v>
      </c>
      <c r="AQ110" s="58">
        <v>2</v>
      </c>
      <c r="AR110" s="58" t="s">
        <v>157</v>
      </c>
      <c r="AS110" s="58" t="s">
        <v>159</v>
      </c>
      <c r="AT110" s="58">
        <v>1</v>
      </c>
      <c r="AU110" s="58">
        <v>20200229</v>
      </c>
      <c r="AV110" s="58">
        <v>20200205</v>
      </c>
      <c r="AW110" s="61">
        <v>163400</v>
      </c>
      <c r="AX110" s="61">
        <v>0</v>
      </c>
      <c r="AY110" s="58" t="s">
        <v>157</v>
      </c>
      <c r="AZ110" s="62">
        <v>44636</v>
      </c>
    </row>
    <row r="111" spans="1:52" x14ac:dyDescent="0.2">
      <c r="A111" s="58">
        <v>890399047</v>
      </c>
      <c r="B111" s="58" t="s">
        <v>83</v>
      </c>
      <c r="C111" s="58" t="s">
        <v>85</v>
      </c>
      <c r="D111" s="58">
        <v>291916</v>
      </c>
      <c r="E111" s="58" t="s">
        <v>649</v>
      </c>
      <c r="F111" s="58" t="s">
        <v>650</v>
      </c>
      <c r="G111" s="58" t="s">
        <v>85</v>
      </c>
      <c r="H111" s="58">
        <v>291916</v>
      </c>
      <c r="I111" s="58">
        <v>1221607112</v>
      </c>
      <c r="J111" s="60">
        <v>44014</v>
      </c>
      <c r="K111" s="64">
        <v>338300</v>
      </c>
      <c r="L111" s="61">
        <v>0</v>
      </c>
      <c r="M111" s="58" t="s">
        <v>157</v>
      </c>
      <c r="N111" s="58" t="s">
        <v>66</v>
      </c>
      <c r="O111" s="65">
        <v>0</v>
      </c>
      <c r="P111" s="2" t="s">
        <v>839</v>
      </c>
      <c r="Q111" s="2" t="s">
        <v>839</v>
      </c>
      <c r="R111" s="2">
        <v>0</v>
      </c>
      <c r="S111" s="2" t="s">
        <v>839</v>
      </c>
      <c r="T111" s="58" t="s">
        <v>156</v>
      </c>
      <c r="U111" s="61">
        <v>338300</v>
      </c>
      <c r="V111" s="61">
        <v>0</v>
      </c>
      <c r="W111" s="61">
        <v>0</v>
      </c>
      <c r="X111" s="61">
        <v>0</v>
      </c>
      <c r="Y111" s="61">
        <v>338300</v>
      </c>
      <c r="Z111" s="61">
        <v>0</v>
      </c>
      <c r="AA111" s="61">
        <v>338300</v>
      </c>
      <c r="AB111" s="58">
        <v>4800042034</v>
      </c>
      <c r="AC111" s="58">
        <v>44133</v>
      </c>
      <c r="AD111" s="61">
        <v>1151825</v>
      </c>
      <c r="AE111" s="58">
        <v>0</v>
      </c>
      <c r="AF111" s="2">
        <v>338300</v>
      </c>
      <c r="AG111" s="2">
        <v>4800042034</v>
      </c>
      <c r="AH111" s="2" t="s">
        <v>837</v>
      </c>
      <c r="AI111" s="4">
        <v>0</v>
      </c>
      <c r="AJ111" s="58">
        <v>201838523675252</v>
      </c>
      <c r="AK111" s="58" t="s">
        <v>157</v>
      </c>
      <c r="AL111" s="61">
        <v>0</v>
      </c>
      <c r="AM111" s="61">
        <v>0</v>
      </c>
      <c r="AN111" s="58" t="s">
        <v>157</v>
      </c>
      <c r="AO111" s="60">
        <v>44014</v>
      </c>
      <c r="AP111" s="58" t="s">
        <v>157</v>
      </c>
      <c r="AQ111" s="58">
        <v>2</v>
      </c>
      <c r="AR111" s="58" t="s">
        <v>157</v>
      </c>
      <c r="AS111" s="58" t="s">
        <v>159</v>
      </c>
      <c r="AT111" s="58">
        <v>1</v>
      </c>
      <c r="AU111" s="58">
        <v>20200830</v>
      </c>
      <c r="AV111" s="58">
        <v>20200816</v>
      </c>
      <c r="AW111" s="61">
        <v>338300</v>
      </c>
      <c r="AX111" s="61">
        <v>0</v>
      </c>
      <c r="AY111" s="58" t="s">
        <v>157</v>
      </c>
      <c r="AZ111" s="62">
        <v>44636</v>
      </c>
    </row>
    <row r="112" spans="1:52" x14ac:dyDescent="0.2">
      <c r="A112" s="58">
        <v>890399047</v>
      </c>
      <c r="B112" s="58" t="s">
        <v>83</v>
      </c>
      <c r="C112" s="58" t="s">
        <v>81</v>
      </c>
      <c r="D112" s="58">
        <v>21954</v>
      </c>
      <c r="E112" s="58" t="s">
        <v>651</v>
      </c>
      <c r="F112" s="58" t="s">
        <v>652</v>
      </c>
      <c r="G112" s="58" t="s">
        <v>81</v>
      </c>
      <c r="H112" s="58">
        <v>21954</v>
      </c>
      <c r="I112" s="58">
        <v>1220992486</v>
      </c>
      <c r="J112" s="60">
        <v>42429</v>
      </c>
      <c r="K112" s="64">
        <v>89200</v>
      </c>
      <c r="L112" s="61">
        <v>0</v>
      </c>
      <c r="M112" s="58" t="s">
        <v>157</v>
      </c>
      <c r="N112" s="58" t="s">
        <v>66</v>
      </c>
      <c r="O112" s="65">
        <v>0</v>
      </c>
      <c r="P112" s="2" t="s">
        <v>839</v>
      </c>
      <c r="Q112" s="2" t="s">
        <v>839</v>
      </c>
      <c r="R112" s="2">
        <v>0</v>
      </c>
      <c r="S112" s="2" t="s">
        <v>839</v>
      </c>
      <c r="T112" s="58" t="s">
        <v>156</v>
      </c>
      <c r="U112" s="61">
        <v>89200</v>
      </c>
      <c r="V112" s="61">
        <v>0</v>
      </c>
      <c r="W112" s="61">
        <v>0</v>
      </c>
      <c r="X112" s="61">
        <v>0</v>
      </c>
      <c r="Y112" s="61">
        <v>89200</v>
      </c>
      <c r="Z112" s="61">
        <v>0</v>
      </c>
      <c r="AA112" s="61">
        <v>89200</v>
      </c>
      <c r="AB112" s="58">
        <v>4800013394</v>
      </c>
      <c r="AC112" s="58">
        <v>42494</v>
      </c>
      <c r="AD112" s="61">
        <v>662500</v>
      </c>
      <c r="AE112" s="58">
        <v>0</v>
      </c>
      <c r="AF112" s="2">
        <v>89200</v>
      </c>
      <c r="AG112" s="2">
        <v>4800013394</v>
      </c>
      <c r="AH112" s="2" t="s">
        <v>832</v>
      </c>
      <c r="AI112" s="4">
        <v>0</v>
      </c>
      <c r="AJ112" s="58">
        <v>160497302427721</v>
      </c>
      <c r="AK112" s="58" t="s">
        <v>157</v>
      </c>
      <c r="AL112" s="61">
        <v>0</v>
      </c>
      <c r="AM112" s="61">
        <v>0</v>
      </c>
      <c r="AN112" s="58" t="s">
        <v>157</v>
      </c>
      <c r="AO112" s="60">
        <v>42429</v>
      </c>
      <c r="AP112" s="58" t="s">
        <v>157</v>
      </c>
      <c r="AQ112" s="58">
        <v>2</v>
      </c>
      <c r="AR112" s="58" t="s">
        <v>157</v>
      </c>
      <c r="AS112" s="58" t="s">
        <v>159</v>
      </c>
      <c r="AT112" s="58">
        <v>1</v>
      </c>
      <c r="AU112" s="58">
        <v>20160409</v>
      </c>
      <c r="AV112" s="58">
        <v>20160311</v>
      </c>
      <c r="AW112" s="61">
        <v>89200</v>
      </c>
      <c r="AX112" s="61">
        <v>0</v>
      </c>
      <c r="AY112" s="58" t="s">
        <v>157</v>
      </c>
      <c r="AZ112" s="62">
        <v>44636</v>
      </c>
    </row>
    <row r="113" spans="1:52" x14ac:dyDescent="0.2">
      <c r="A113" s="58">
        <v>890399047</v>
      </c>
      <c r="B113" s="58" t="s">
        <v>83</v>
      </c>
      <c r="C113" s="58" t="s">
        <v>81</v>
      </c>
      <c r="D113" s="58">
        <v>21955</v>
      </c>
      <c r="E113" s="58" t="s">
        <v>653</v>
      </c>
      <c r="F113" s="58" t="s">
        <v>654</v>
      </c>
      <c r="G113" s="58" t="s">
        <v>81</v>
      </c>
      <c r="H113" s="58">
        <v>21955</v>
      </c>
      <c r="I113" s="58">
        <v>1220991831</v>
      </c>
      <c r="J113" s="60">
        <v>42429</v>
      </c>
      <c r="K113" s="64">
        <v>1581100</v>
      </c>
      <c r="L113" s="61">
        <v>0</v>
      </c>
      <c r="M113" s="58" t="s">
        <v>157</v>
      </c>
      <c r="N113" s="58" t="s">
        <v>66</v>
      </c>
      <c r="O113" s="65">
        <v>0</v>
      </c>
      <c r="P113" s="2" t="s">
        <v>839</v>
      </c>
      <c r="Q113" s="2" t="s">
        <v>839</v>
      </c>
      <c r="R113" s="2">
        <v>0</v>
      </c>
      <c r="S113" s="2" t="s">
        <v>839</v>
      </c>
      <c r="T113" s="58" t="s">
        <v>156</v>
      </c>
      <c r="U113" s="61">
        <v>1581100</v>
      </c>
      <c r="V113" s="61">
        <v>0</v>
      </c>
      <c r="W113" s="61">
        <v>0</v>
      </c>
      <c r="X113" s="61">
        <v>0</v>
      </c>
      <c r="Y113" s="61">
        <v>1464500</v>
      </c>
      <c r="Z113" s="61">
        <v>0</v>
      </c>
      <c r="AA113" s="61">
        <v>1464500</v>
      </c>
      <c r="AB113" s="58">
        <v>4800014175</v>
      </c>
      <c r="AC113" s="58">
        <v>42545</v>
      </c>
      <c r="AD113" s="61">
        <v>2064800</v>
      </c>
      <c r="AE113" s="58">
        <v>0</v>
      </c>
      <c r="AF113" s="2">
        <v>1464500</v>
      </c>
      <c r="AG113" s="2">
        <v>4800014175</v>
      </c>
      <c r="AH113" s="2" t="s">
        <v>833</v>
      </c>
      <c r="AI113" s="4">
        <v>0</v>
      </c>
      <c r="AJ113" s="58">
        <v>160327302690649</v>
      </c>
      <c r="AK113" s="58" t="s">
        <v>157</v>
      </c>
      <c r="AL113" s="61">
        <v>116600</v>
      </c>
      <c r="AM113" s="61">
        <v>0</v>
      </c>
      <c r="AN113" s="58" t="s">
        <v>157</v>
      </c>
      <c r="AO113" s="60">
        <v>42429</v>
      </c>
      <c r="AP113" s="58" t="s">
        <v>157</v>
      </c>
      <c r="AQ113" s="58">
        <v>2</v>
      </c>
      <c r="AR113" s="58" t="s">
        <v>157</v>
      </c>
      <c r="AS113" s="58" t="s">
        <v>159</v>
      </c>
      <c r="AT113" s="58">
        <v>2</v>
      </c>
      <c r="AU113" s="58">
        <v>20170511</v>
      </c>
      <c r="AV113" s="58">
        <v>20170502</v>
      </c>
      <c r="AW113" s="61">
        <v>1581100</v>
      </c>
      <c r="AX113" s="61">
        <v>116600</v>
      </c>
      <c r="AY113" s="58" t="s">
        <v>590</v>
      </c>
      <c r="AZ113" s="62">
        <v>44636</v>
      </c>
    </row>
    <row r="114" spans="1:52" x14ac:dyDescent="0.2">
      <c r="A114" s="58">
        <v>890399047</v>
      </c>
      <c r="B114" s="58" t="s">
        <v>83</v>
      </c>
      <c r="C114" s="58" t="s">
        <v>81</v>
      </c>
      <c r="D114" s="58">
        <v>22322</v>
      </c>
      <c r="E114" s="58" t="s">
        <v>655</v>
      </c>
      <c r="F114" s="58" t="s">
        <v>656</v>
      </c>
      <c r="G114" s="58" t="s">
        <v>81</v>
      </c>
      <c r="H114" s="58">
        <v>22322</v>
      </c>
      <c r="I114" s="58">
        <v>1221057519</v>
      </c>
      <c r="J114" s="60">
        <v>42582</v>
      </c>
      <c r="K114" s="64">
        <v>64300</v>
      </c>
      <c r="L114" s="61">
        <v>0</v>
      </c>
      <c r="M114" s="58" t="s">
        <v>157</v>
      </c>
      <c r="N114" s="58" t="s">
        <v>66</v>
      </c>
      <c r="O114" s="65">
        <v>0</v>
      </c>
      <c r="P114" s="2" t="s">
        <v>839</v>
      </c>
      <c r="Q114" s="2" t="s">
        <v>839</v>
      </c>
      <c r="R114" s="2">
        <v>0</v>
      </c>
      <c r="S114" s="2" t="s">
        <v>839</v>
      </c>
      <c r="T114" s="58" t="s">
        <v>156</v>
      </c>
      <c r="U114" s="61">
        <v>64300</v>
      </c>
      <c r="V114" s="61">
        <v>0</v>
      </c>
      <c r="W114" s="61">
        <v>0</v>
      </c>
      <c r="X114" s="61">
        <v>0</v>
      </c>
      <c r="Y114" s="61">
        <v>64300</v>
      </c>
      <c r="Z114" s="61">
        <v>0</v>
      </c>
      <c r="AA114" s="61">
        <v>64300</v>
      </c>
      <c r="AB114" s="58">
        <v>4800016311</v>
      </c>
      <c r="AC114" s="58">
        <v>42672</v>
      </c>
      <c r="AD114" s="61">
        <v>110700</v>
      </c>
      <c r="AE114" s="58">
        <v>0</v>
      </c>
      <c r="AF114" s="2">
        <v>64300</v>
      </c>
      <c r="AG114" s="2">
        <v>4800016311</v>
      </c>
      <c r="AH114" s="2" t="s">
        <v>834</v>
      </c>
      <c r="AI114" s="4">
        <v>0</v>
      </c>
      <c r="AJ114" s="58">
        <v>153497302631870</v>
      </c>
      <c r="AK114" s="58" t="s">
        <v>157</v>
      </c>
      <c r="AL114" s="61">
        <v>0</v>
      </c>
      <c r="AM114" s="61">
        <v>0</v>
      </c>
      <c r="AN114" s="58" t="s">
        <v>157</v>
      </c>
      <c r="AO114" s="60">
        <v>42582</v>
      </c>
      <c r="AP114" s="58" t="s">
        <v>157</v>
      </c>
      <c r="AQ114" s="58">
        <v>2</v>
      </c>
      <c r="AR114" s="58" t="s">
        <v>157</v>
      </c>
      <c r="AS114" s="58" t="s">
        <v>159</v>
      </c>
      <c r="AT114" s="58">
        <v>1</v>
      </c>
      <c r="AU114" s="58">
        <v>20160830</v>
      </c>
      <c r="AV114" s="58">
        <v>20160811</v>
      </c>
      <c r="AW114" s="61">
        <v>64300</v>
      </c>
      <c r="AX114" s="61">
        <v>0</v>
      </c>
      <c r="AY114" s="58" t="s">
        <v>157</v>
      </c>
      <c r="AZ114" s="62">
        <v>44636</v>
      </c>
    </row>
    <row r="115" spans="1:52" x14ac:dyDescent="0.2">
      <c r="A115" s="58">
        <v>890399047</v>
      </c>
      <c r="B115" s="58" t="s">
        <v>83</v>
      </c>
      <c r="C115" s="58" t="s">
        <v>81</v>
      </c>
      <c r="D115" s="58">
        <v>21884</v>
      </c>
      <c r="E115" s="58" t="s">
        <v>657</v>
      </c>
      <c r="F115" s="58" t="s">
        <v>658</v>
      </c>
      <c r="G115" s="58" t="s">
        <v>81</v>
      </c>
      <c r="H115" s="58">
        <v>21884</v>
      </c>
      <c r="I115" s="58">
        <v>1220982162</v>
      </c>
      <c r="J115" s="60">
        <v>42400</v>
      </c>
      <c r="K115" s="64">
        <v>322100</v>
      </c>
      <c r="L115" s="61">
        <v>0</v>
      </c>
      <c r="M115" s="58" t="s">
        <v>157</v>
      </c>
      <c r="N115" s="58" t="s">
        <v>66</v>
      </c>
      <c r="O115" s="65">
        <v>0</v>
      </c>
      <c r="P115" s="2" t="s">
        <v>839</v>
      </c>
      <c r="Q115" s="2" t="s">
        <v>839</v>
      </c>
      <c r="R115" s="2">
        <v>0</v>
      </c>
      <c r="S115" s="2" t="s">
        <v>839</v>
      </c>
      <c r="T115" s="58" t="s">
        <v>156</v>
      </c>
      <c r="U115" s="61">
        <v>322100</v>
      </c>
      <c r="V115" s="61">
        <v>0</v>
      </c>
      <c r="W115" s="61">
        <v>0</v>
      </c>
      <c r="X115" s="61">
        <v>0</v>
      </c>
      <c r="Y115" s="61">
        <v>245800</v>
      </c>
      <c r="Z115" s="61">
        <v>0</v>
      </c>
      <c r="AA115" s="61">
        <v>245800</v>
      </c>
      <c r="AB115" s="58">
        <v>4800012816</v>
      </c>
      <c r="AC115" s="58">
        <v>42459</v>
      </c>
      <c r="AD115" s="61">
        <v>2154100</v>
      </c>
      <c r="AE115" s="58">
        <v>0</v>
      </c>
      <c r="AF115" s="2">
        <v>245800</v>
      </c>
      <c r="AG115" s="2">
        <v>4800012816</v>
      </c>
      <c r="AH115" s="2" t="s">
        <v>831</v>
      </c>
      <c r="AI115" s="4">
        <v>0</v>
      </c>
      <c r="AJ115" s="58">
        <v>160317305153158</v>
      </c>
      <c r="AK115" s="58" t="s">
        <v>157</v>
      </c>
      <c r="AL115" s="61">
        <v>76300</v>
      </c>
      <c r="AM115" s="61">
        <v>0</v>
      </c>
      <c r="AN115" s="58" t="s">
        <v>157</v>
      </c>
      <c r="AO115" s="60">
        <v>42400</v>
      </c>
      <c r="AP115" s="58" t="s">
        <v>157</v>
      </c>
      <c r="AQ115" s="58">
        <v>2</v>
      </c>
      <c r="AR115" s="58" t="s">
        <v>157</v>
      </c>
      <c r="AS115" s="58" t="s">
        <v>159</v>
      </c>
      <c r="AT115" s="58">
        <v>2</v>
      </c>
      <c r="AU115" s="58">
        <v>20170511</v>
      </c>
      <c r="AV115" s="58">
        <v>20170502</v>
      </c>
      <c r="AW115" s="61">
        <v>322100</v>
      </c>
      <c r="AX115" s="61">
        <v>76300</v>
      </c>
      <c r="AY115" s="58" t="s">
        <v>590</v>
      </c>
      <c r="AZ115" s="62">
        <v>44636</v>
      </c>
    </row>
    <row r="116" spans="1:52" x14ac:dyDescent="0.2">
      <c r="A116" s="58">
        <v>890399047</v>
      </c>
      <c r="B116" s="58" t="s">
        <v>83</v>
      </c>
      <c r="C116" s="58" t="s">
        <v>84</v>
      </c>
      <c r="D116" s="58">
        <v>1327</v>
      </c>
      <c r="E116" s="58" t="s">
        <v>659</v>
      </c>
      <c r="F116" s="58" t="s">
        <v>660</v>
      </c>
      <c r="G116" s="58" t="s">
        <v>84</v>
      </c>
      <c r="H116" s="58">
        <v>1327</v>
      </c>
      <c r="I116" s="58" t="s">
        <v>157</v>
      </c>
      <c r="J116" s="60">
        <v>44120</v>
      </c>
      <c r="K116" s="64">
        <v>3130132</v>
      </c>
      <c r="L116" s="61">
        <v>0</v>
      </c>
      <c r="M116" s="58" t="s">
        <v>157</v>
      </c>
      <c r="N116" s="58" t="s">
        <v>66</v>
      </c>
      <c r="O116" s="65">
        <v>0</v>
      </c>
      <c r="P116" s="2" t="s">
        <v>839</v>
      </c>
      <c r="Q116" s="2" t="s">
        <v>839</v>
      </c>
      <c r="R116" s="2">
        <v>0</v>
      </c>
      <c r="S116" s="2" t="s">
        <v>839</v>
      </c>
      <c r="T116" s="58" t="s">
        <v>156</v>
      </c>
      <c r="U116" s="61">
        <v>3130132</v>
      </c>
      <c r="V116" s="61">
        <v>0</v>
      </c>
      <c r="W116" s="61">
        <v>0</v>
      </c>
      <c r="X116" s="61">
        <v>0</v>
      </c>
      <c r="Y116" s="61">
        <v>3130132</v>
      </c>
      <c r="Z116" s="61">
        <v>0</v>
      </c>
      <c r="AA116" s="61" t="s">
        <v>157</v>
      </c>
      <c r="AB116" s="58" t="s">
        <v>157</v>
      </c>
      <c r="AC116" s="58" t="s">
        <v>157</v>
      </c>
      <c r="AD116" s="61" t="s">
        <v>157</v>
      </c>
      <c r="AE116" s="58" t="s">
        <v>157</v>
      </c>
      <c r="AF116" s="2">
        <v>3130132</v>
      </c>
      <c r="AG116" s="2">
        <v>4800052342</v>
      </c>
      <c r="AH116" s="2" t="s">
        <v>824</v>
      </c>
      <c r="AI116" s="4">
        <v>0</v>
      </c>
      <c r="AJ116" s="58">
        <v>202828523635839</v>
      </c>
      <c r="AK116" s="58" t="s">
        <v>157</v>
      </c>
      <c r="AL116" s="61">
        <v>0</v>
      </c>
      <c r="AM116" s="61">
        <v>0</v>
      </c>
      <c r="AN116" s="58" t="s">
        <v>157</v>
      </c>
      <c r="AO116" s="60">
        <v>44120</v>
      </c>
      <c r="AP116" s="58" t="s">
        <v>157</v>
      </c>
      <c r="AQ116" s="58">
        <v>2</v>
      </c>
      <c r="AR116" s="58" t="s">
        <v>157</v>
      </c>
      <c r="AS116" s="58" t="s">
        <v>159</v>
      </c>
      <c r="AT116" s="58">
        <v>1</v>
      </c>
      <c r="AU116" s="58">
        <v>20201130</v>
      </c>
      <c r="AV116" s="58">
        <v>20201117</v>
      </c>
      <c r="AW116" s="61">
        <v>3130132</v>
      </c>
      <c r="AX116" s="61">
        <v>0</v>
      </c>
      <c r="AY116" s="58" t="s">
        <v>157</v>
      </c>
      <c r="AZ116" s="62">
        <v>44636</v>
      </c>
    </row>
    <row r="117" spans="1:52" x14ac:dyDescent="0.2">
      <c r="A117" s="58">
        <v>890399047</v>
      </c>
      <c r="B117" s="58" t="s">
        <v>83</v>
      </c>
      <c r="C117" s="58" t="s">
        <v>84</v>
      </c>
      <c r="D117" s="58">
        <v>3035</v>
      </c>
      <c r="E117" s="58" t="s">
        <v>661</v>
      </c>
      <c r="F117" s="58" t="s">
        <v>662</v>
      </c>
      <c r="G117" s="58" t="s">
        <v>84</v>
      </c>
      <c r="H117" s="58">
        <v>3035</v>
      </c>
      <c r="I117" s="58" t="s">
        <v>157</v>
      </c>
      <c r="J117" s="60">
        <v>44131</v>
      </c>
      <c r="K117" s="64">
        <v>782720</v>
      </c>
      <c r="L117" s="61">
        <v>0</v>
      </c>
      <c r="M117" s="58" t="s">
        <v>157</v>
      </c>
      <c r="N117" s="58" t="s">
        <v>66</v>
      </c>
      <c r="O117" s="65">
        <v>0</v>
      </c>
      <c r="P117" s="2" t="s">
        <v>839</v>
      </c>
      <c r="Q117" s="2" t="s">
        <v>839</v>
      </c>
      <c r="R117" s="2">
        <v>0</v>
      </c>
      <c r="S117" s="2" t="s">
        <v>839</v>
      </c>
      <c r="T117" s="58" t="s">
        <v>156</v>
      </c>
      <c r="U117" s="61">
        <v>782720</v>
      </c>
      <c r="V117" s="61">
        <v>0</v>
      </c>
      <c r="W117" s="61">
        <v>0</v>
      </c>
      <c r="X117" s="61">
        <v>0</v>
      </c>
      <c r="Y117" s="61">
        <v>782720</v>
      </c>
      <c r="Z117" s="61">
        <v>0</v>
      </c>
      <c r="AA117" s="61" t="s">
        <v>157</v>
      </c>
      <c r="AB117" s="58" t="s">
        <v>157</v>
      </c>
      <c r="AC117" s="58" t="s">
        <v>157</v>
      </c>
      <c r="AD117" s="61" t="s">
        <v>157</v>
      </c>
      <c r="AE117" s="58" t="s">
        <v>157</v>
      </c>
      <c r="AF117" s="2">
        <v>782720</v>
      </c>
      <c r="AG117" s="2">
        <v>4800052342</v>
      </c>
      <c r="AH117" s="2" t="s">
        <v>824</v>
      </c>
      <c r="AI117" s="4">
        <v>0</v>
      </c>
      <c r="AJ117" s="58">
        <v>202878523618118</v>
      </c>
      <c r="AK117" s="58" t="s">
        <v>157</v>
      </c>
      <c r="AL117" s="61">
        <v>0</v>
      </c>
      <c r="AM117" s="61">
        <v>0</v>
      </c>
      <c r="AN117" s="58" t="s">
        <v>157</v>
      </c>
      <c r="AO117" s="60">
        <v>44131</v>
      </c>
      <c r="AP117" s="58" t="s">
        <v>157</v>
      </c>
      <c r="AQ117" s="58">
        <v>2</v>
      </c>
      <c r="AR117" s="58" t="s">
        <v>157</v>
      </c>
      <c r="AS117" s="58" t="s">
        <v>159</v>
      </c>
      <c r="AT117" s="58">
        <v>1</v>
      </c>
      <c r="AU117" s="58">
        <v>20201130</v>
      </c>
      <c r="AV117" s="58">
        <v>20201117</v>
      </c>
      <c r="AW117" s="61">
        <v>782720</v>
      </c>
      <c r="AX117" s="61">
        <v>0</v>
      </c>
      <c r="AY117" s="58" t="s">
        <v>157</v>
      </c>
      <c r="AZ117" s="62">
        <v>44636</v>
      </c>
    </row>
    <row r="118" spans="1:52" x14ac:dyDescent="0.2">
      <c r="A118" s="58">
        <v>890399047</v>
      </c>
      <c r="B118" s="58" t="s">
        <v>83</v>
      </c>
      <c r="C118" s="58" t="s">
        <v>84</v>
      </c>
      <c r="D118" s="58">
        <v>11747</v>
      </c>
      <c r="E118" s="58" t="s">
        <v>663</v>
      </c>
      <c r="F118" s="58" t="s">
        <v>664</v>
      </c>
      <c r="G118" s="58" t="s">
        <v>84</v>
      </c>
      <c r="H118" s="58">
        <v>11747</v>
      </c>
      <c r="I118" s="58" t="s">
        <v>157</v>
      </c>
      <c r="J118" s="60">
        <v>44189</v>
      </c>
      <c r="K118" s="64">
        <v>272884</v>
      </c>
      <c r="L118" s="61">
        <v>0</v>
      </c>
      <c r="M118" s="58" t="s">
        <v>157</v>
      </c>
      <c r="N118" s="58" t="s">
        <v>66</v>
      </c>
      <c r="O118" s="65">
        <v>0</v>
      </c>
      <c r="P118" s="2" t="s">
        <v>839</v>
      </c>
      <c r="Q118" s="2" t="s">
        <v>839</v>
      </c>
      <c r="R118" s="2">
        <v>0</v>
      </c>
      <c r="S118" s="2" t="s">
        <v>839</v>
      </c>
      <c r="T118" s="58" t="s">
        <v>156</v>
      </c>
      <c r="U118" s="61">
        <v>272884</v>
      </c>
      <c r="V118" s="61">
        <v>0</v>
      </c>
      <c r="W118" s="61">
        <v>0</v>
      </c>
      <c r="X118" s="61">
        <v>0</v>
      </c>
      <c r="Y118" s="61">
        <v>272884</v>
      </c>
      <c r="Z118" s="61">
        <v>0</v>
      </c>
      <c r="AA118" s="61" t="s">
        <v>157</v>
      </c>
      <c r="AB118" s="58" t="s">
        <v>157</v>
      </c>
      <c r="AC118" s="58" t="s">
        <v>157</v>
      </c>
      <c r="AD118" s="61" t="s">
        <v>157</v>
      </c>
      <c r="AE118" s="58" t="s">
        <v>157</v>
      </c>
      <c r="AF118" s="2">
        <v>272884</v>
      </c>
      <c r="AG118" s="2">
        <v>4800052342</v>
      </c>
      <c r="AH118" s="2" t="s">
        <v>824</v>
      </c>
      <c r="AI118" s="4">
        <v>0</v>
      </c>
      <c r="AJ118" s="58">
        <v>203588516686380</v>
      </c>
      <c r="AK118" s="58" t="s">
        <v>157</v>
      </c>
      <c r="AL118" s="61">
        <v>0</v>
      </c>
      <c r="AM118" s="61">
        <v>0</v>
      </c>
      <c r="AN118" s="58" t="s">
        <v>157</v>
      </c>
      <c r="AO118" s="60">
        <v>44189</v>
      </c>
      <c r="AP118" s="58" t="s">
        <v>157</v>
      </c>
      <c r="AQ118" s="58">
        <v>2</v>
      </c>
      <c r="AR118" s="58" t="s">
        <v>157</v>
      </c>
      <c r="AS118" s="58" t="s">
        <v>159</v>
      </c>
      <c r="AT118" s="58">
        <v>1</v>
      </c>
      <c r="AU118" s="58">
        <v>20210130</v>
      </c>
      <c r="AV118" s="58">
        <v>20210112</v>
      </c>
      <c r="AW118" s="61">
        <v>272884</v>
      </c>
      <c r="AX118" s="61">
        <v>0</v>
      </c>
      <c r="AY118" s="58" t="s">
        <v>157</v>
      </c>
      <c r="AZ118" s="62">
        <v>44636</v>
      </c>
    </row>
    <row r="119" spans="1:52" x14ac:dyDescent="0.2">
      <c r="A119" s="58">
        <v>890399047</v>
      </c>
      <c r="B119" s="58" t="s">
        <v>83</v>
      </c>
      <c r="C119" s="58" t="s">
        <v>84</v>
      </c>
      <c r="D119" s="58">
        <v>12424</v>
      </c>
      <c r="E119" s="58" t="s">
        <v>665</v>
      </c>
      <c r="F119" s="58" t="s">
        <v>666</v>
      </c>
      <c r="G119" s="58" t="s">
        <v>84</v>
      </c>
      <c r="H119" s="58">
        <v>12424</v>
      </c>
      <c r="I119" s="58" t="s">
        <v>157</v>
      </c>
      <c r="J119" s="60">
        <v>44200</v>
      </c>
      <c r="K119" s="64">
        <v>403808</v>
      </c>
      <c r="L119" s="61">
        <v>0</v>
      </c>
      <c r="M119" s="58" t="s">
        <v>157</v>
      </c>
      <c r="N119" s="58" t="s">
        <v>66</v>
      </c>
      <c r="O119" s="65">
        <v>0</v>
      </c>
      <c r="P119" s="2" t="s">
        <v>839</v>
      </c>
      <c r="Q119" s="2" t="s">
        <v>839</v>
      </c>
      <c r="R119" s="2">
        <v>0</v>
      </c>
      <c r="S119" s="2" t="s">
        <v>839</v>
      </c>
      <c r="T119" s="58" t="s">
        <v>156</v>
      </c>
      <c r="U119" s="61">
        <v>403808</v>
      </c>
      <c r="V119" s="61">
        <v>0</v>
      </c>
      <c r="W119" s="61">
        <v>0</v>
      </c>
      <c r="X119" s="61">
        <v>0</v>
      </c>
      <c r="Y119" s="61">
        <v>403808</v>
      </c>
      <c r="Z119" s="61">
        <v>0</v>
      </c>
      <c r="AA119" s="61" t="s">
        <v>157</v>
      </c>
      <c r="AB119" s="58" t="s">
        <v>157</v>
      </c>
      <c r="AC119" s="58" t="s">
        <v>157</v>
      </c>
      <c r="AD119" s="61" t="s">
        <v>157</v>
      </c>
      <c r="AE119" s="58" t="s">
        <v>157</v>
      </c>
      <c r="AF119" s="2">
        <v>403808</v>
      </c>
      <c r="AG119" s="2">
        <v>4800052342</v>
      </c>
      <c r="AH119" s="2" t="s">
        <v>824</v>
      </c>
      <c r="AI119" s="4">
        <v>0</v>
      </c>
      <c r="AJ119" s="58">
        <v>203628516832571</v>
      </c>
      <c r="AK119" s="58" t="s">
        <v>157</v>
      </c>
      <c r="AL119" s="61">
        <v>0</v>
      </c>
      <c r="AM119" s="61">
        <v>0</v>
      </c>
      <c r="AN119" s="58" t="s">
        <v>157</v>
      </c>
      <c r="AO119" s="60">
        <v>44200</v>
      </c>
      <c r="AP119" s="58" t="s">
        <v>157</v>
      </c>
      <c r="AQ119" s="58">
        <v>2</v>
      </c>
      <c r="AR119" s="58" t="s">
        <v>157</v>
      </c>
      <c r="AS119" s="58" t="s">
        <v>159</v>
      </c>
      <c r="AT119" s="58">
        <v>1</v>
      </c>
      <c r="AU119" s="58">
        <v>20210228</v>
      </c>
      <c r="AV119" s="58">
        <v>20210205</v>
      </c>
      <c r="AW119" s="61">
        <v>403808</v>
      </c>
      <c r="AX119" s="61">
        <v>0</v>
      </c>
      <c r="AY119" s="58" t="s">
        <v>157</v>
      </c>
      <c r="AZ119" s="62">
        <v>44636</v>
      </c>
    </row>
    <row r="120" spans="1:52" x14ac:dyDescent="0.2">
      <c r="A120" s="58">
        <v>890399047</v>
      </c>
      <c r="B120" s="58" t="s">
        <v>83</v>
      </c>
      <c r="C120" s="58" t="s">
        <v>84</v>
      </c>
      <c r="D120" s="58">
        <v>13805</v>
      </c>
      <c r="E120" s="58" t="s">
        <v>667</v>
      </c>
      <c r="F120" s="58" t="s">
        <v>668</v>
      </c>
      <c r="G120" s="58" t="s">
        <v>84</v>
      </c>
      <c r="H120" s="58">
        <v>13805</v>
      </c>
      <c r="I120" s="58" t="s">
        <v>157</v>
      </c>
      <c r="J120" s="60">
        <v>44216</v>
      </c>
      <c r="K120" s="64">
        <v>434124</v>
      </c>
      <c r="L120" s="61">
        <v>0</v>
      </c>
      <c r="M120" s="58" t="s">
        <v>157</v>
      </c>
      <c r="N120" s="58" t="s">
        <v>66</v>
      </c>
      <c r="O120" s="65">
        <v>0</v>
      </c>
      <c r="P120" s="2" t="s">
        <v>839</v>
      </c>
      <c r="Q120" s="2" t="s">
        <v>839</v>
      </c>
      <c r="R120" s="2">
        <v>0</v>
      </c>
      <c r="S120" s="2" t="s">
        <v>839</v>
      </c>
      <c r="T120" s="58" t="s">
        <v>156</v>
      </c>
      <c r="U120" s="61">
        <v>434124</v>
      </c>
      <c r="V120" s="61">
        <v>0</v>
      </c>
      <c r="W120" s="61">
        <v>0</v>
      </c>
      <c r="X120" s="61">
        <v>0</v>
      </c>
      <c r="Y120" s="61">
        <v>434124</v>
      </c>
      <c r="Z120" s="61">
        <v>0</v>
      </c>
      <c r="AA120" s="61" t="s">
        <v>157</v>
      </c>
      <c r="AB120" s="58" t="s">
        <v>157</v>
      </c>
      <c r="AC120" s="58" t="s">
        <v>157</v>
      </c>
      <c r="AD120" s="61" t="s">
        <v>157</v>
      </c>
      <c r="AE120" s="58" t="s">
        <v>157</v>
      </c>
      <c r="AF120" s="2">
        <v>434124</v>
      </c>
      <c r="AG120" s="2">
        <v>4800052342</v>
      </c>
      <c r="AH120" s="2" t="s">
        <v>824</v>
      </c>
      <c r="AI120" s="4">
        <v>0</v>
      </c>
      <c r="AJ120" s="58">
        <v>210048516120697</v>
      </c>
      <c r="AK120" s="58" t="s">
        <v>157</v>
      </c>
      <c r="AL120" s="61">
        <v>0</v>
      </c>
      <c r="AM120" s="61">
        <v>0</v>
      </c>
      <c r="AN120" s="58" t="s">
        <v>157</v>
      </c>
      <c r="AO120" s="60">
        <v>44216</v>
      </c>
      <c r="AP120" s="58" t="s">
        <v>157</v>
      </c>
      <c r="AQ120" s="58">
        <v>2</v>
      </c>
      <c r="AR120" s="58" t="s">
        <v>157</v>
      </c>
      <c r="AS120" s="58" t="s">
        <v>159</v>
      </c>
      <c r="AT120" s="58">
        <v>1</v>
      </c>
      <c r="AU120" s="58">
        <v>20210228</v>
      </c>
      <c r="AV120" s="58">
        <v>20210205</v>
      </c>
      <c r="AW120" s="61">
        <v>434124</v>
      </c>
      <c r="AX120" s="61">
        <v>0</v>
      </c>
      <c r="AY120" s="58" t="s">
        <v>157</v>
      </c>
      <c r="AZ120" s="62">
        <v>44636</v>
      </c>
    </row>
    <row r="121" spans="1:52" x14ac:dyDescent="0.2">
      <c r="A121" s="58">
        <v>890399047</v>
      </c>
      <c r="B121" s="58" t="s">
        <v>83</v>
      </c>
      <c r="C121" s="58" t="s">
        <v>84</v>
      </c>
      <c r="D121" s="58">
        <v>14973</v>
      </c>
      <c r="E121" s="58" t="s">
        <v>669</v>
      </c>
      <c r="F121" s="58" t="s">
        <v>670</v>
      </c>
      <c r="G121" s="58" t="s">
        <v>84</v>
      </c>
      <c r="H121" s="58">
        <v>14973</v>
      </c>
      <c r="I121" s="58">
        <v>1221706642</v>
      </c>
      <c r="J121" s="60">
        <v>44225</v>
      </c>
      <c r="K121" s="64">
        <v>10927426</v>
      </c>
      <c r="L121" s="61">
        <v>0</v>
      </c>
      <c r="M121" s="58" t="s">
        <v>157</v>
      </c>
      <c r="N121" s="58" t="s">
        <v>66</v>
      </c>
      <c r="O121" s="65">
        <v>0</v>
      </c>
      <c r="P121" s="2" t="s">
        <v>839</v>
      </c>
      <c r="Q121" s="2" t="s">
        <v>839</v>
      </c>
      <c r="R121" s="2">
        <v>0</v>
      </c>
      <c r="S121" s="2" t="s">
        <v>839</v>
      </c>
      <c r="T121" s="58" t="s">
        <v>156</v>
      </c>
      <c r="U121" s="61">
        <v>10927426</v>
      </c>
      <c r="V121" s="61">
        <v>0</v>
      </c>
      <c r="W121" s="61">
        <v>0</v>
      </c>
      <c r="X121" s="61">
        <v>0</v>
      </c>
      <c r="Y121" s="61">
        <v>9524526</v>
      </c>
      <c r="Z121" s="61">
        <v>0</v>
      </c>
      <c r="AA121" s="61">
        <v>9524526</v>
      </c>
      <c r="AB121" s="58">
        <v>4800046862</v>
      </c>
      <c r="AC121" s="58">
        <v>44300</v>
      </c>
      <c r="AD121" s="61">
        <v>9524526</v>
      </c>
      <c r="AE121" s="58">
        <v>0</v>
      </c>
      <c r="AF121" s="2">
        <v>9524526</v>
      </c>
      <c r="AG121" s="2">
        <v>4800046862</v>
      </c>
      <c r="AH121" s="2" t="s">
        <v>825</v>
      </c>
      <c r="AI121" s="4">
        <v>0</v>
      </c>
      <c r="AJ121" s="58">
        <v>210138524525047</v>
      </c>
      <c r="AK121" s="58" t="s">
        <v>157</v>
      </c>
      <c r="AL121" s="61">
        <v>1402900</v>
      </c>
      <c r="AM121" s="61">
        <v>0</v>
      </c>
      <c r="AN121" s="58" t="s">
        <v>157</v>
      </c>
      <c r="AO121" s="60">
        <v>44225</v>
      </c>
      <c r="AP121" s="58" t="s">
        <v>157</v>
      </c>
      <c r="AQ121" s="58">
        <v>2</v>
      </c>
      <c r="AR121" s="58" t="s">
        <v>157</v>
      </c>
      <c r="AS121" s="58" t="s">
        <v>159</v>
      </c>
      <c r="AT121" s="58">
        <v>2</v>
      </c>
      <c r="AU121" s="58">
        <v>20211214</v>
      </c>
      <c r="AV121" s="58">
        <v>20211130</v>
      </c>
      <c r="AW121" s="61">
        <v>10927426</v>
      </c>
      <c r="AX121" s="61">
        <v>1402900</v>
      </c>
      <c r="AY121" s="58" t="s">
        <v>671</v>
      </c>
      <c r="AZ121" s="62">
        <v>44636</v>
      </c>
    </row>
    <row r="122" spans="1:52" x14ac:dyDescent="0.2">
      <c r="A122" s="58">
        <v>890399047</v>
      </c>
      <c r="B122" s="58" t="s">
        <v>83</v>
      </c>
      <c r="C122" s="58" t="s">
        <v>81</v>
      </c>
      <c r="D122" s="58">
        <v>21403</v>
      </c>
      <c r="E122" s="58" t="s">
        <v>672</v>
      </c>
      <c r="F122" s="58" t="s">
        <v>673</v>
      </c>
      <c r="G122" s="58" t="s">
        <v>81</v>
      </c>
      <c r="H122" s="58">
        <v>21403</v>
      </c>
      <c r="I122" s="58" t="s">
        <v>157</v>
      </c>
      <c r="J122" s="60">
        <v>42185</v>
      </c>
      <c r="K122" s="64">
        <v>123800</v>
      </c>
      <c r="L122" s="61">
        <v>123800</v>
      </c>
      <c r="M122" s="58" t="s">
        <v>155</v>
      </c>
      <c r="N122" s="58" t="s">
        <v>66</v>
      </c>
      <c r="O122" s="65">
        <v>0</v>
      </c>
      <c r="P122" s="2" t="s">
        <v>839</v>
      </c>
      <c r="Q122" s="2" t="s">
        <v>839</v>
      </c>
      <c r="R122" s="2">
        <v>0</v>
      </c>
      <c r="S122" s="2" t="s">
        <v>839</v>
      </c>
      <c r="T122" s="58" t="s">
        <v>156</v>
      </c>
      <c r="U122" s="61">
        <v>123800</v>
      </c>
      <c r="V122" s="61">
        <v>0</v>
      </c>
      <c r="W122" s="61">
        <v>0</v>
      </c>
      <c r="X122" s="61">
        <v>0</v>
      </c>
      <c r="Y122" s="61">
        <v>123800</v>
      </c>
      <c r="Z122" s="61">
        <v>0</v>
      </c>
      <c r="AA122" s="61" t="s">
        <v>157</v>
      </c>
      <c r="AB122" s="58" t="s">
        <v>157</v>
      </c>
      <c r="AC122" s="58" t="s">
        <v>157</v>
      </c>
      <c r="AD122" s="61" t="s">
        <v>157</v>
      </c>
      <c r="AE122" s="58" t="s">
        <v>157</v>
      </c>
      <c r="AF122" s="2">
        <v>0</v>
      </c>
      <c r="AG122" s="2" t="s">
        <v>839</v>
      </c>
      <c r="AH122" s="2" t="s">
        <v>839</v>
      </c>
      <c r="AI122" s="4">
        <v>0</v>
      </c>
      <c r="AJ122" s="58">
        <v>151634693835940</v>
      </c>
      <c r="AK122" s="58" t="s">
        <v>157</v>
      </c>
      <c r="AL122" s="61">
        <v>0</v>
      </c>
      <c r="AM122" s="61">
        <v>0</v>
      </c>
      <c r="AN122" s="58" t="s">
        <v>157</v>
      </c>
      <c r="AO122" s="60">
        <v>42185</v>
      </c>
      <c r="AP122" s="58" t="s">
        <v>157</v>
      </c>
      <c r="AQ122" s="58">
        <v>2</v>
      </c>
      <c r="AR122" s="58" t="s">
        <v>157</v>
      </c>
      <c r="AS122" s="58" t="s">
        <v>159</v>
      </c>
      <c r="AT122" s="58">
        <v>1</v>
      </c>
      <c r="AU122" s="58">
        <v>20150808</v>
      </c>
      <c r="AV122" s="58">
        <v>20150710</v>
      </c>
      <c r="AW122" s="61">
        <v>123800</v>
      </c>
      <c r="AX122" s="61">
        <v>0</v>
      </c>
      <c r="AY122" s="58" t="s">
        <v>157</v>
      </c>
      <c r="AZ122" s="62">
        <v>44636</v>
      </c>
    </row>
    <row r="123" spans="1:52" x14ac:dyDescent="0.2">
      <c r="A123" s="58">
        <v>890399047</v>
      </c>
      <c r="B123" s="58" t="s">
        <v>83</v>
      </c>
      <c r="C123" s="58" t="s">
        <v>84</v>
      </c>
      <c r="D123" s="58">
        <v>32384</v>
      </c>
      <c r="E123" s="58" t="s">
        <v>674</v>
      </c>
      <c r="F123" s="58" t="s">
        <v>675</v>
      </c>
      <c r="G123" s="58" t="s">
        <v>84</v>
      </c>
      <c r="H123" s="58">
        <v>32384</v>
      </c>
      <c r="I123" s="58" t="s">
        <v>157</v>
      </c>
      <c r="J123" s="60">
        <v>44362</v>
      </c>
      <c r="K123" s="64">
        <v>109400</v>
      </c>
      <c r="L123" s="61">
        <v>109400</v>
      </c>
      <c r="M123" s="58" t="s">
        <v>155</v>
      </c>
      <c r="N123" s="58" t="s">
        <v>72</v>
      </c>
      <c r="O123" s="65">
        <v>109400</v>
      </c>
      <c r="P123" s="2">
        <v>1221802449</v>
      </c>
      <c r="Q123" s="2" t="s">
        <v>839</v>
      </c>
      <c r="R123" s="2">
        <v>0</v>
      </c>
      <c r="S123" s="2" t="s">
        <v>839</v>
      </c>
      <c r="T123" s="58" t="s">
        <v>156</v>
      </c>
      <c r="U123" s="61">
        <v>109400</v>
      </c>
      <c r="V123" s="61">
        <v>0</v>
      </c>
      <c r="W123" s="61">
        <v>0</v>
      </c>
      <c r="X123" s="61">
        <v>0</v>
      </c>
      <c r="Y123" s="61">
        <v>109400</v>
      </c>
      <c r="Z123" s="61">
        <v>0</v>
      </c>
      <c r="AA123" s="61" t="s">
        <v>157</v>
      </c>
      <c r="AB123" s="58" t="s">
        <v>157</v>
      </c>
      <c r="AC123" s="58" t="s">
        <v>157</v>
      </c>
      <c r="AD123" s="61" t="s">
        <v>157</v>
      </c>
      <c r="AE123" s="58" t="s">
        <v>157</v>
      </c>
      <c r="AF123" s="2">
        <v>0</v>
      </c>
      <c r="AG123" s="2" t="s">
        <v>839</v>
      </c>
      <c r="AH123" s="2" t="s">
        <v>839</v>
      </c>
      <c r="AI123" s="4">
        <v>0</v>
      </c>
      <c r="AJ123" s="58">
        <v>210758516653631</v>
      </c>
      <c r="AK123" s="58" t="s">
        <v>157</v>
      </c>
      <c r="AL123" s="61">
        <v>0</v>
      </c>
      <c r="AM123" s="61">
        <v>0</v>
      </c>
      <c r="AN123" s="58" t="s">
        <v>157</v>
      </c>
      <c r="AO123" s="60">
        <v>44362</v>
      </c>
      <c r="AP123" s="58" t="s">
        <v>157</v>
      </c>
      <c r="AQ123" s="58">
        <v>2</v>
      </c>
      <c r="AR123" s="58" t="s">
        <v>157</v>
      </c>
      <c r="AS123" s="58" t="s">
        <v>159</v>
      </c>
      <c r="AT123" s="58">
        <v>1</v>
      </c>
      <c r="AU123" s="58">
        <v>20210730</v>
      </c>
      <c r="AV123" s="58">
        <v>20210707</v>
      </c>
      <c r="AW123" s="61">
        <v>109400</v>
      </c>
      <c r="AX123" s="61">
        <v>0</v>
      </c>
      <c r="AY123" s="58" t="s">
        <v>157</v>
      </c>
      <c r="AZ123" s="62">
        <v>44636</v>
      </c>
    </row>
    <row r="124" spans="1:52" x14ac:dyDescent="0.2">
      <c r="A124" s="58">
        <v>890399047</v>
      </c>
      <c r="B124" s="58" t="s">
        <v>83</v>
      </c>
      <c r="C124" s="58" t="s">
        <v>84</v>
      </c>
      <c r="D124" s="58">
        <v>33300</v>
      </c>
      <c r="E124" s="58" t="s">
        <v>676</v>
      </c>
      <c r="F124" s="58" t="s">
        <v>677</v>
      </c>
      <c r="G124" s="58" t="s">
        <v>84</v>
      </c>
      <c r="H124" s="58">
        <v>33300</v>
      </c>
      <c r="I124" s="58" t="s">
        <v>157</v>
      </c>
      <c r="J124" s="60">
        <v>44370</v>
      </c>
      <c r="K124" s="64">
        <v>741300</v>
      </c>
      <c r="L124" s="61">
        <v>741300</v>
      </c>
      <c r="M124" s="58" t="s">
        <v>155</v>
      </c>
      <c r="N124" s="58" t="s">
        <v>72</v>
      </c>
      <c r="O124" s="65">
        <v>741300</v>
      </c>
      <c r="P124" s="2">
        <v>1221802450</v>
      </c>
      <c r="Q124" s="2" t="s">
        <v>839</v>
      </c>
      <c r="R124" s="2">
        <v>0</v>
      </c>
      <c r="S124" s="2" t="s">
        <v>839</v>
      </c>
      <c r="T124" s="58" t="s">
        <v>156</v>
      </c>
      <c r="U124" s="61">
        <v>741300</v>
      </c>
      <c r="V124" s="61">
        <v>0</v>
      </c>
      <c r="W124" s="61">
        <v>0</v>
      </c>
      <c r="X124" s="61">
        <v>0</v>
      </c>
      <c r="Y124" s="61">
        <v>741300</v>
      </c>
      <c r="Z124" s="61">
        <v>0</v>
      </c>
      <c r="AA124" s="61" t="s">
        <v>157</v>
      </c>
      <c r="AB124" s="58" t="s">
        <v>157</v>
      </c>
      <c r="AC124" s="58" t="s">
        <v>157</v>
      </c>
      <c r="AD124" s="61" t="s">
        <v>157</v>
      </c>
      <c r="AE124" s="58" t="s">
        <v>157</v>
      </c>
      <c r="AF124" s="2">
        <v>0</v>
      </c>
      <c r="AG124" s="2" t="s">
        <v>839</v>
      </c>
      <c r="AH124" s="2" t="s">
        <v>839</v>
      </c>
      <c r="AI124" s="4">
        <v>0</v>
      </c>
      <c r="AJ124" s="58">
        <v>211428516738949</v>
      </c>
      <c r="AK124" s="58" t="s">
        <v>157</v>
      </c>
      <c r="AL124" s="61">
        <v>0</v>
      </c>
      <c r="AM124" s="61">
        <v>0</v>
      </c>
      <c r="AN124" s="58" t="s">
        <v>157</v>
      </c>
      <c r="AO124" s="60">
        <v>44370</v>
      </c>
      <c r="AP124" s="58" t="s">
        <v>157</v>
      </c>
      <c r="AQ124" s="58">
        <v>2</v>
      </c>
      <c r="AR124" s="58" t="s">
        <v>157</v>
      </c>
      <c r="AS124" s="58" t="s">
        <v>159</v>
      </c>
      <c r="AT124" s="58">
        <v>1</v>
      </c>
      <c r="AU124" s="58">
        <v>20210730</v>
      </c>
      <c r="AV124" s="58">
        <v>20210707</v>
      </c>
      <c r="AW124" s="61">
        <v>741300</v>
      </c>
      <c r="AX124" s="61">
        <v>0</v>
      </c>
      <c r="AY124" s="58" t="s">
        <v>157</v>
      </c>
      <c r="AZ124" s="62">
        <v>44636</v>
      </c>
    </row>
    <row r="125" spans="1:52" x14ac:dyDescent="0.2">
      <c r="A125" s="58">
        <v>890399047</v>
      </c>
      <c r="B125" s="58" t="s">
        <v>83</v>
      </c>
      <c r="C125" s="58" t="s">
        <v>84</v>
      </c>
      <c r="D125" s="58">
        <v>33668</v>
      </c>
      <c r="E125" s="58" t="s">
        <v>678</v>
      </c>
      <c r="F125" s="58" t="s">
        <v>679</v>
      </c>
      <c r="G125" s="58" t="s">
        <v>84</v>
      </c>
      <c r="H125" s="58">
        <v>33668</v>
      </c>
      <c r="I125" s="58" t="s">
        <v>157</v>
      </c>
      <c r="J125" s="60">
        <v>44373</v>
      </c>
      <c r="K125" s="64">
        <v>289991</v>
      </c>
      <c r="L125" s="61">
        <v>289991</v>
      </c>
      <c r="M125" s="58" t="s">
        <v>155</v>
      </c>
      <c r="N125" s="58" t="s">
        <v>72</v>
      </c>
      <c r="O125" s="65">
        <v>289991</v>
      </c>
      <c r="P125" s="2">
        <v>1221802448</v>
      </c>
      <c r="Q125" s="2" t="s">
        <v>839</v>
      </c>
      <c r="R125" s="2">
        <v>0</v>
      </c>
      <c r="S125" s="2" t="s">
        <v>839</v>
      </c>
      <c r="T125" s="58" t="s">
        <v>156</v>
      </c>
      <c r="U125" s="61">
        <v>289991</v>
      </c>
      <c r="V125" s="61">
        <v>0</v>
      </c>
      <c r="W125" s="61">
        <v>0</v>
      </c>
      <c r="X125" s="61">
        <v>0</v>
      </c>
      <c r="Y125" s="61">
        <v>289991</v>
      </c>
      <c r="Z125" s="61">
        <v>0</v>
      </c>
      <c r="AA125" s="61" t="s">
        <v>157</v>
      </c>
      <c r="AB125" s="58" t="s">
        <v>157</v>
      </c>
      <c r="AC125" s="58" t="s">
        <v>157</v>
      </c>
      <c r="AD125" s="61" t="s">
        <v>157</v>
      </c>
      <c r="AE125" s="58" t="s">
        <v>157</v>
      </c>
      <c r="AF125" s="2">
        <v>0</v>
      </c>
      <c r="AG125" s="2" t="s">
        <v>839</v>
      </c>
      <c r="AH125" s="2" t="s">
        <v>839</v>
      </c>
      <c r="AI125" s="4">
        <v>0</v>
      </c>
      <c r="AJ125" s="58">
        <v>211738516227609</v>
      </c>
      <c r="AK125" s="58" t="s">
        <v>157</v>
      </c>
      <c r="AL125" s="61">
        <v>0</v>
      </c>
      <c r="AM125" s="61">
        <v>0</v>
      </c>
      <c r="AN125" s="58" t="s">
        <v>157</v>
      </c>
      <c r="AO125" s="60">
        <v>44373</v>
      </c>
      <c r="AP125" s="58" t="s">
        <v>157</v>
      </c>
      <c r="AQ125" s="58">
        <v>2</v>
      </c>
      <c r="AR125" s="58" t="s">
        <v>157</v>
      </c>
      <c r="AS125" s="58" t="s">
        <v>159</v>
      </c>
      <c r="AT125" s="58">
        <v>1</v>
      </c>
      <c r="AU125" s="58">
        <v>20210730</v>
      </c>
      <c r="AV125" s="58">
        <v>20210707</v>
      </c>
      <c r="AW125" s="61">
        <v>289991</v>
      </c>
      <c r="AX125" s="61">
        <v>0</v>
      </c>
      <c r="AY125" s="58" t="s">
        <v>157</v>
      </c>
      <c r="AZ125" s="62">
        <v>44636</v>
      </c>
    </row>
    <row r="126" spans="1:52" x14ac:dyDescent="0.2">
      <c r="A126" s="58">
        <v>890399047</v>
      </c>
      <c r="B126" s="58" t="s">
        <v>83</v>
      </c>
      <c r="C126" s="58" t="s">
        <v>84</v>
      </c>
      <c r="D126" s="58">
        <v>30636</v>
      </c>
      <c r="E126" s="58" t="s">
        <v>680</v>
      </c>
      <c r="F126" s="58" t="s">
        <v>681</v>
      </c>
      <c r="G126" s="58" t="s">
        <v>84</v>
      </c>
      <c r="H126" s="58">
        <v>30636</v>
      </c>
      <c r="I126" s="58" t="s">
        <v>157</v>
      </c>
      <c r="J126" s="60">
        <v>44346</v>
      </c>
      <c r="K126" s="64">
        <v>120000</v>
      </c>
      <c r="L126" s="61">
        <v>120000</v>
      </c>
      <c r="M126" s="58" t="s">
        <v>155</v>
      </c>
      <c r="N126" s="58" t="s">
        <v>72</v>
      </c>
      <c r="O126" s="65">
        <v>60000</v>
      </c>
      <c r="P126" s="2">
        <v>4800053644</v>
      </c>
      <c r="Q126" s="2" t="s">
        <v>839</v>
      </c>
      <c r="R126" s="2">
        <v>0</v>
      </c>
      <c r="S126" s="2" t="s">
        <v>839</v>
      </c>
      <c r="T126" s="58" t="s">
        <v>156</v>
      </c>
      <c r="U126" s="61">
        <v>120000</v>
      </c>
      <c r="V126" s="61">
        <v>0</v>
      </c>
      <c r="W126" s="61">
        <v>0</v>
      </c>
      <c r="X126" s="61">
        <v>0</v>
      </c>
      <c r="Y126" s="61">
        <v>120000</v>
      </c>
      <c r="Z126" s="61">
        <v>0</v>
      </c>
      <c r="AA126" s="61" t="s">
        <v>157</v>
      </c>
      <c r="AB126" s="58" t="s">
        <v>157</v>
      </c>
      <c r="AC126" s="58" t="s">
        <v>157</v>
      </c>
      <c r="AD126" s="61" t="s">
        <v>157</v>
      </c>
      <c r="AE126" s="58" t="s">
        <v>157</v>
      </c>
      <c r="AF126" s="2">
        <v>120000</v>
      </c>
      <c r="AG126" s="2">
        <v>4800053644</v>
      </c>
      <c r="AH126" s="2" t="s">
        <v>823</v>
      </c>
      <c r="AI126" s="4">
        <v>0</v>
      </c>
      <c r="AJ126" s="58">
        <v>211668516301023</v>
      </c>
      <c r="AK126" s="58" t="s">
        <v>157</v>
      </c>
      <c r="AL126" s="61">
        <v>0</v>
      </c>
      <c r="AM126" s="61">
        <v>0</v>
      </c>
      <c r="AN126" s="58" t="s">
        <v>157</v>
      </c>
      <c r="AO126" s="60">
        <v>44346</v>
      </c>
      <c r="AP126" s="58" t="s">
        <v>157</v>
      </c>
      <c r="AQ126" s="58">
        <v>2</v>
      </c>
      <c r="AR126" s="58" t="s">
        <v>157</v>
      </c>
      <c r="AS126" s="58" t="s">
        <v>159</v>
      </c>
      <c r="AT126" s="58">
        <v>1</v>
      </c>
      <c r="AU126" s="58">
        <v>20210629</v>
      </c>
      <c r="AV126" s="58">
        <v>20210608</v>
      </c>
      <c r="AW126" s="61">
        <v>120000</v>
      </c>
      <c r="AX126" s="61">
        <v>0</v>
      </c>
      <c r="AY126" s="58" t="s">
        <v>157</v>
      </c>
      <c r="AZ126" s="62">
        <v>44636</v>
      </c>
    </row>
    <row r="127" spans="1:52" x14ac:dyDescent="0.2">
      <c r="A127" s="58">
        <v>890399047</v>
      </c>
      <c r="B127" s="58" t="s">
        <v>83</v>
      </c>
      <c r="C127" s="58" t="s">
        <v>84</v>
      </c>
      <c r="D127" s="58">
        <v>35025</v>
      </c>
      <c r="E127" s="58" t="s">
        <v>682</v>
      </c>
      <c r="F127" s="58" t="s">
        <v>683</v>
      </c>
      <c r="G127" s="58" t="s">
        <v>84</v>
      </c>
      <c r="H127" s="58">
        <v>35025</v>
      </c>
      <c r="I127" s="58" t="s">
        <v>157</v>
      </c>
      <c r="J127" s="60">
        <v>44388</v>
      </c>
      <c r="K127" s="64">
        <v>405100</v>
      </c>
      <c r="L127" s="61">
        <v>405100</v>
      </c>
      <c r="M127" s="58" t="s">
        <v>155</v>
      </c>
      <c r="N127" s="58" t="s">
        <v>72</v>
      </c>
      <c r="O127" s="65">
        <v>405100</v>
      </c>
      <c r="P127" s="2">
        <v>1221850026</v>
      </c>
      <c r="Q127" s="2" t="s">
        <v>839</v>
      </c>
      <c r="R127" s="2">
        <v>0</v>
      </c>
      <c r="S127" s="2" t="s">
        <v>839</v>
      </c>
      <c r="T127" s="58" t="s">
        <v>156</v>
      </c>
      <c r="U127" s="61">
        <v>405100</v>
      </c>
      <c r="V127" s="61">
        <v>0</v>
      </c>
      <c r="W127" s="61">
        <v>0</v>
      </c>
      <c r="X127" s="61">
        <v>0</v>
      </c>
      <c r="Y127" s="61">
        <v>405100</v>
      </c>
      <c r="Z127" s="61">
        <v>0</v>
      </c>
      <c r="AA127" s="61" t="s">
        <v>157</v>
      </c>
      <c r="AB127" s="58" t="s">
        <v>157</v>
      </c>
      <c r="AC127" s="58" t="s">
        <v>157</v>
      </c>
      <c r="AD127" s="61" t="s">
        <v>157</v>
      </c>
      <c r="AE127" s="58" t="s">
        <v>157</v>
      </c>
      <c r="AF127" s="2">
        <v>0</v>
      </c>
      <c r="AG127" s="2" t="s">
        <v>839</v>
      </c>
      <c r="AH127" s="2" t="s">
        <v>839</v>
      </c>
      <c r="AI127" s="4">
        <v>0</v>
      </c>
      <c r="AJ127" s="58">
        <v>211858516308283</v>
      </c>
      <c r="AK127" s="58" t="s">
        <v>157</v>
      </c>
      <c r="AL127" s="61">
        <v>0</v>
      </c>
      <c r="AM127" s="61">
        <v>0</v>
      </c>
      <c r="AN127" s="58" t="s">
        <v>157</v>
      </c>
      <c r="AO127" s="60">
        <v>44388</v>
      </c>
      <c r="AP127" s="58" t="s">
        <v>157</v>
      </c>
      <c r="AQ127" s="58">
        <v>2</v>
      </c>
      <c r="AR127" s="58" t="s">
        <v>157</v>
      </c>
      <c r="AS127" s="58" t="s">
        <v>159</v>
      </c>
      <c r="AT127" s="58">
        <v>1</v>
      </c>
      <c r="AU127" s="58">
        <v>20210831</v>
      </c>
      <c r="AV127" s="58">
        <v>20210817</v>
      </c>
      <c r="AW127" s="61">
        <v>405100</v>
      </c>
      <c r="AX127" s="61">
        <v>0</v>
      </c>
      <c r="AY127" s="58" t="s">
        <v>157</v>
      </c>
      <c r="AZ127" s="62">
        <v>44636</v>
      </c>
    </row>
    <row r="128" spans="1:52" x14ac:dyDescent="0.2">
      <c r="A128" s="58">
        <v>890399047</v>
      </c>
      <c r="B128" s="58" t="s">
        <v>83</v>
      </c>
      <c r="C128" s="58" t="s">
        <v>84</v>
      </c>
      <c r="D128" s="58">
        <v>35775</v>
      </c>
      <c r="E128" s="58" t="s">
        <v>684</v>
      </c>
      <c r="F128" s="58" t="s">
        <v>685</v>
      </c>
      <c r="G128" s="58" t="s">
        <v>84</v>
      </c>
      <c r="H128" s="58">
        <v>35775</v>
      </c>
      <c r="I128" s="58" t="s">
        <v>157</v>
      </c>
      <c r="J128" s="60">
        <v>44394</v>
      </c>
      <c r="K128" s="64">
        <v>2344086</v>
      </c>
      <c r="L128" s="61">
        <v>2344086</v>
      </c>
      <c r="M128" s="58" t="s">
        <v>155</v>
      </c>
      <c r="N128" s="58" t="s">
        <v>72</v>
      </c>
      <c r="O128" s="65">
        <v>2344086</v>
      </c>
      <c r="P128" s="2">
        <v>1221850027</v>
      </c>
      <c r="Q128" s="2" t="s">
        <v>839</v>
      </c>
      <c r="R128" s="2">
        <v>0</v>
      </c>
      <c r="S128" s="2" t="s">
        <v>839</v>
      </c>
      <c r="T128" s="58" t="s">
        <v>156</v>
      </c>
      <c r="U128" s="61">
        <v>2344086</v>
      </c>
      <c r="V128" s="61">
        <v>0</v>
      </c>
      <c r="W128" s="61">
        <v>0</v>
      </c>
      <c r="X128" s="61">
        <v>0</v>
      </c>
      <c r="Y128" s="61">
        <v>2344086</v>
      </c>
      <c r="Z128" s="61">
        <v>0</v>
      </c>
      <c r="AA128" s="61" t="s">
        <v>157</v>
      </c>
      <c r="AB128" s="58" t="s">
        <v>157</v>
      </c>
      <c r="AC128" s="58" t="s">
        <v>157</v>
      </c>
      <c r="AD128" s="61" t="s">
        <v>157</v>
      </c>
      <c r="AE128" s="58" t="s">
        <v>157</v>
      </c>
      <c r="AF128" s="2">
        <v>0</v>
      </c>
      <c r="AG128" s="2" t="s">
        <v>839</v>
      </c>
      <c r="AH128" s="2" t="s">
        <v>839</v>
      </c>
      <c r="AI128" s="4">
        <v>0</v>
      </c>
      <c r="AJ128" s="58">
        <v>211928516650735</v>
      </c>
      <c r="AK128" s="58" t="s">
        <v>157</v>
      </c>
      <c r="AL128" s="61">
        <v>0</v>
      </c>
      <c r="AM128" s="61">
        <v>0</v>
      </c>
      <c r="AN128" s="58" t="s">
        <v>157</v>
      </c>
      <c r="AO128" s="60">
        <v>44394</v>
      </c>
      <c r="AP128" s="58" t="s">
        <v>157</v>
      </c>
      <c r="AQ128" s="58">
        <v>2</v>
      </c>
      <c r="AR128" s="58" t="s">
        <v>157</v>
      </c>
      <c r="AS128" s="58" t="s">
        <v>159</v>
      </c>
      <c r="AT128" s="58">
        <v>1</v>
      </c>
      <c r="AU128" s="58">
        <v>20210831</v>
      </c>
      <c r="AV128" s="58">
        <v>20210817</v>
      </c>
      <c r="AW128" s="61">
        <v>2344086</v>
      </c>
      <c r="AX128" s="61">
        <v>0</v>
      </c>
      <c r="AY128" s="58" t="s">
        <v>157</v>
      </c>
      <c r="AZ128" s="62">
        <v>44636</v>
      </c>
    </row>
    <row r="129" spans="1:52" x14ac:dyDescent="0.2">
      <c r="A129" s="58">
        <v>890399047</v>
      </c>
      <c r="B129" s="58" t="s">
        <v>83</v>
      </c>
      <c r="C129" s="58" t="s">
        <v>84</v>
      </c>
      <c r="D129" s="58">
        <v>36411</v>
      </c>
      <c r="E129" s="58" t="s">
        <v>686</v>
      </c>
      <c r="F129" s="58" t="s">
        <v>687</v>
      </c>
      <c r="G129" s="58" t="s">
        <v>84</v>
      </c>
      <c r="H129" s="58">
        <v>36411</v>
      </c>
      <c r="I129" s="58" t="s">
        <v>157</v>
      </c>
      <c r="J129" s="60">
        <v>44401</v>
      </c>
      <c r="K129" s="64">
        <v>59700</v>
      </c>
      <c r="L129" s="61">
        <v>59700</v>
      </c>
      <c r="M129" s="58" t="s">
        <v>155</v>
      </c>
      <c r="N129" s="58" t="s">
        <v>72</v>
      </c>
      <c r="O129" s="65">
        <v>59700</v>
      </c>
      <c r="P129" s="2">
        <v>1221850028</v>
      </c>
      <c r="Q129" s="2" t="s">
        <v>839</v>
      </c>
      <c r="R129" s="2">
        <v>0</v>
      </c>
      <c r="S129" s="2" t="s">
        <v>839</v>
      </c>
      <c r="T129" s="58" t="s">
        <v>156</v>
      </c>
      <c r="U129" s="61">
        <v>59700</v>
      </c>
      <c r="V129" s="61">
        <v>0</v>
      </c>
      <c r="W129" s="61">
        <v>0</v>
      </c>
      <c r="X129" s="61">
        <v>0</v>
      </c>
      <c r="Y129" s="61">
        <v>59700</v>
      </c>
      <c r="Z129" s="61">
        <v>0</v>
      </c>
      <c r="AA129" s="61" t="s">
        <v>157</v>
      </c>
      <c r="AB129" s="58" t="s">
        <v>157</v>
      </c>
      <c r="AC129" s="58" t="s">
        <v>157</v>
      </c>
      <c r="AD129" s="61" t="s">
        <v>157</v>
      </c>
      <c r="AE129" s="58" t="s">
        <v>157</v>
      </c>
      <c r="AF129" s="2">
        <v>0</v>
      </c>
      <c r="AG129" s="2" t="s">
        <v>839</v>
      </c>
      <c r="AH129" s="2" t="s">
        <v>839</v>
      </c>
      <c r="AI129" s="4">
        <v>0</v>
      </c>
      <c r="AJ129" s="58">
        <v>211888523849486</v>
      </c>
      <c r="AK129" s="58" t="s">
        <v>157</v>
      </c>
      <c r="AL129" s="61">
        <v>0</v>
      </c>
      <c r="AM129" s="61">
        <v>0</v>
      </c>
      <c r="AN129" s="58" t="s">
        <v>157</v>
      </c>
      <c r="AO129" s="60">
        <v>44401</v>
      </c>
      <c r="AP129" s="58" t="s">
        <v>157</v>
      </c>
      <c r="AQ129" s="58">
        <v>2</v>
      </c>
      <c r="AR129" s="58" t="s">
        <v>157</v>
      </c>
      <c r="AS129" s="58" t="s">
        <v>159</v>
      </c>
      <c r="AT129" s="58">
        <v>1</v>
      </c>
      <c r="AU129" s="58">
        <v>20210831</v>
      </c>
      <c r="AV129" s="58">
        <v>20210817</v>
      </c>
      <c r="AW129" s="61">
        <v>59700</v>
      </c>
      <c r="AX129" s="61">
        <v>0</v>
      </c>
      <c r="AY129" s="58" t="s">
        <v>157</v>
      </c>
      <c r="AZ129" s="62">
        <v>44636</v>
      </c>
    </row>
    <row r="130" spans="1:52" x14ac:dyDescent="0.2">
      <c r="A130" s="58">
        <v>890399047</v>
      </c>
      <c r="B130" s="58" t="s">
        <v>83</v>
      </c>
      <c r="C130" s="58" t="s">
        <v>84</v>
      </c>
      <c r="D130" s="58">
        <v>36893</v>
      </c>
      <c r="E130" s="58" t="s">
        <v>688</v>
      </c>
      <c r="F130" s="58" t="s">
        <v>689</v>
      </c>
      <c r="G130" s="58" t="s">
        <v>84</v>
      </c>
      <c r="H130" s="58">
        <v>36893</v>
      </c>
      <c r="I130" s="58" t="s">
        <v>157</v>
      </c>
      <c r="J130" s="60">
        <v>44405</v>
      </c>
      <c r="K130" s="64">
        <v>59700</v>
      </c>
      <c r="L130" s="61">
        <v>59700</v>
      </c>
      <c r="M130" s="58" t="s">
        <v>155</v>
      </c>
      <c r="N130" s="58" t="s">
        <v>72</v>
      </c>
      <c r="O130" s="65">
        <v>59700</v>
      </c>
      <c r="P130" s="2">
        <v>1221850029</v>
      </c>
      <c r="Q130" s="2" t="s">
        <v>839</v>
      </c>
      <c r="R130" s="2">
        <v>0</v>
      </c>
      <c r="S130" s="2" t="s">
        <v>839</v>
      </c>
      <c r="T130" s="58" t="s">
        <v>156</v>
      </c>
      <c r="U130" s="61">
        <v>59700</v>
      </c>
      <c r="V130" s="61">
        <v>0</v>
      </c>
      <c r="W130" s="61">
        <v>0</v>
      </c>
      <c r="X130" s="61">
        <v>0</v>
      </c>
      <c r="Y130" s="61">
        <v>59700</v>
      </c>
      <c r="Z130" s="61">
        <v>0</v>
      </c>
      <c r="AA130" s="61" t="s">
        <v>157</v>
      </c>
      <c r="AB130" s="58" t="s">
        <v>157</v>
      </c>
      <c r="AC130" s="58" t="s">
        <v>157</v>
      </c>
      <c r="AD130" s="61" t="s">
        <v>157</v>
      </c>
      <c r="AE130" s="58" t="s">
        <v>157</v>
      </c>
      <c r="AF130" s="2">
        <v>0</v>
      </c>
      <c r="AG130" s="2" t="s">
        <v>839</v>
      </c>
      <c r="AH130" s="2" t="s">
        <v>839</v>
      </c>
      <c r="AI130" s="4">
        <v>0</v>
      </c>
      <c r="AJ130" s="58">
        <v>212088516583065</v>
      </c>
      <c r="AK130" s="58" t="s">
        <v>157</v>
      </c>
      <c r="AL130" s="61">
        <v>0</v>
      </c>
      <c r="AM130" s="61">
        <v>0</v>
      </c>
      <c r="AN130" s="58" t="s">
        <v>157</v>
      </c>
      <c r="AO130" s="60">
        <v>44405</v>
      </c>
      <c r="AP130" s="58" t="s">
        <v>157</v>
      </c>
      <c r="AQ130" s="58">
        <v>2</v>
      </c>
      <c r="AR130" s="58" t="s">
        <v>157</v>
      </c>
      <c r="AS130" s="58" t="s">
        <v>159</v>
      </c>
      <c r="AT130" s="58">
        <v>1</v>
      </c>
      <c r="AU130" s="58">
        <v>20210831</v>
      </c>
      <c r="AV130" s="58">
        <v>20210817</v>
      </c>
      <c r="AW130" s="61">
        <v>59700</v>
      </c>
      <c r="AX130" s="61">
        <v>0</v>
      </c>
      <c r="AY130" s="58" t="s">
        <v>157</v>
      </c>
      <c r="AZ130" s="62">
        <v>44636</v>
      </c>
    </row>
    <row r="131" spans="1:52" x14ac:dyDescent="0.2">
      <c r="A131" s="58">
        <v>890399047</v>
      </c>
      <c r="B131" s="58" t="s">
        <v>83</v>
      </c>
      <c r="C131" s="58" t="s">
        <v>84</v>
      </c>
      <c r="D131" s="58">
        <v>36971</v>
      </c>
      <c r="E131" s="58" t="s">
        <v>690</v>
      </c>
      <c r="F131" s="58" t="s">
        <v>691</v>
      </c>
      <c r="G131" s="58" t="s">
        <v>84</v>
      </c>
      <c r="H131" s="58">
        <v>36971</v>
      </c>
      <c r="I131" s="58" t="s">
        <v>157</v>
      </c>
      <c r="J131" s="60">
        <v>44406</v>
      </c>
      <c r="K131" s="64">
        <v>185600</v>
      </c>
      <c r="L131" s="61">
        <v>185600</v>
      </c>
      <c r="M131" s="58" t="s">
        <v>155</v>
      </c>
      <c r="N131" s="58" t="s">
        <v>72</v>
      </c>
      <c r="O131" s="65">
        <v>185600</v>
      </c>
      <c r="P131" s="2">
        <v>1221850030</v>
      </c>
      <c r="Q131" s="2" t="s">
        <v>839</v>
      </c>
      <c r="R131" s="2">
        <v>0</v>
      </c>
      <c r="S131" s="2" t="s">
        <v>839</v>
      </c>
      <c r="T131" s="58" t="s">
        <v>156</v>
      </c>
      <c r="U131" s="61">
        <v>185600</v>
      </c>
      <c r="V131" s="61">
        <v>0</v>
      </c>
      <c r="W131" s="61">
        <v>0</v>
      </c>
      <c r="X131" s="61">
        <v>0</v>
      </c>
      <c r="Y131" s="61">
        <v>185600</v>
      </c>
      <c r="Z131" s="61">
        <v>0</v>
      </c>
      <c r="AA131" s="61" t="s">
        <v>157</v>
      </c>
      <c r="AB131" s="58" t="s">
        <v>157</v>
      </c>
      <c r="AC131" s="58" t="s">
        <v>157</v>
      </c>
      <c r="AD131" s="61" t="s">
        <v>157</v>
      </c>
      <c r="AE131" s="58" t="s">
        <v>157</v>
      </c>
      <c r="AF131" s="2">
        <v>0</v>
      </c>
      <c r="AG131" s="2" t="s">
        <v>839</v>
      </c>
      <c r="AH131" s="2" t="s">
        <v>839</v>
      </c>
      <c r="AI131" s="4">
        <v>0</v>
      </c>
      <c r="AJ131" s="58">
        <v>212088516162226</v>
      </c>
      <c r="AK131" s="58" t="s">
        <v>157</v>
      </c>
      <c r="AL131" s="61">
        <v>0</v>
      </c>
      <c r="AM131" s="61">
        <v>0</v>
      </c>
      <c r="AN131" s="58" t="s">
        <v>157</v>
      </c>
      <c r="AO131" s="60">
        <v>44406</v>
      </c>
      <c r="AP131" s="58" t="s">
        <v>157</v>
      </c>
      <c r="AQ131" s="58">
        <v>2</v>
      </c>
      <c r="AR131" s="58" t="s">
        <v>157</v>
      </c>
      <c r="AS131" s="58" t="s">
        <v>159</v>
      </c>
      <c r="AT131" s="58">
        <v>1</v>
      </c>
      <c r="AU131" s="58">
        <v>20210831</v>
      </c>
      <c r="AV131" s="58">
        <v>20210817</v>
      </c>
      <c r="AW131" s="61">
        <v>185600</v>
      </c>
      <c r="AX131" s="61">
        <v>0</v>
      </c>
      <c r="AY131" s="58" t="s">
        <v>157</v>
      </c>
      <c r="AZ131" s="62">
        <v>44636</v>
      </c>
    </row>
    <row r="132" spans="1:52" x14ac:dyDescent="0.2">
      <c r="A132" s="58">
        <v>890399047</v>
      </c>
      <c r="B132" s="58" t="s">
        <v>83</v>
      </c>
      <c r="C132" s="58" t="s">
        <v>84</v>
      </c>
      <c r="D132" s="58">
        <v>56207</v>
      </c>
      <c r="E132" s="58" t="s">
        <v>692</v>
      </c>
      <c r="F132" s="58" t="s">
        <v>693</v>
      </c>
      <c r="G132" s="58" t="s">
        <v>84</v>
      </c>
      <c r="H132" s="58">
        <v>56207</v>
      </c>
      <c r="I132" s="58" t="s">
        <v>157</v>
      </c>
      <c r="J132" s="60">
        <v>44557</v>
      </c>
      <c r="K132" s="64">
        <v>224200</v>
      </c>
      <c r="L132" s="61">
        <v>224200</v>
      </c>
      <c r="M132" s="58" t="s">
        <v>155</v>
      </c>
      <c r="N132" s="58" t="s">
        <v>72</v>
      </c>
      <c r="O132" s="65">
        <v>0</v>
      </c>
      <c r="P132" s="2" t="s">
        <v>839</v>
      </c>
      <c r="Q132" s="2" t="s">
        <v>839</v>
      </c>
      <c r="R132" s="2">
        <v>0</v>
      </c>
      <c r="S132" s="2" t="s">
        <v>839</v>
      </c>
      <c r="T132" s="58" t="s">
        <v>156</v>
      </c>
      <c r="U132" s="61">
        <v>224200</v>
      </c>
      <c r="V132" s="61">
        <v>0</v>
      </c>
      <c r="W132" s="61">
        <v>0</v>
      </c>
      <c r="X132" s="61">
        <v>0</v>
      </c>
      <c r="Y132" s="61">
        <v>224200</v>
      </c>
      <c r="Z132" s="61">
        <v>0</v>
      </c>
      <c r="AA132" s="61" t="s">
        <v>157</v>
      </c>
      <c r="AB132" s="58" t="s">
        <v>157</v>
      </c>
      <c r="AC132" s="58" t="s">
        <v>157</v>
      </c>
      <c r="AD132" s="61" t="s">
        <v>157</v>
      </c>
      <c r="AE132" s="58" t="s">
        <v>157</v>
      </c>
      <c r="AF132" s="2">
        <v>0</v>
      </c>
      <c r="AG132" s="2" t="s">
        <v>839</v>
      </c>
      <c r="AH132" s="2" t="s">
        <v>839</v>
      </c>
      <c r="AI132" s="4">
        <v>0</v>
      </c>
      <c r="AJ132" s="58">
        <v>213338516028814</v>
      </c>
      <c r="AK132" s="58" t="s">
        <v>157</v>
      </c>
      <c r="AL132" s="61">
        <v>0</v>
      </c>
      <c r="AM132" s="61">
        <v>0</v>
      </c>
      <c r="AN132" s="58" t="s">
        <v>157</v>
      </c>
      <c r="AO132" s="60">
        <v>44557</v>
      </c>
      <c r="AP132" s="58" t="s">
        <v>157</v>
      </c>
      <c r="AQ132" s="58">
        <v>2</v>
      </c>
      <c r="AR132" s="58" t="s">
        <v>157</v>
      </c>
      <c r="AS132" s="58" t="s">
        <v>159</v>
      </c>
      <c r="AT132" s="58">
        <v>1</v>
      </c>
      <c r="AU132" s="58">
        <v>20220228</v>
      </c>
      <c r="AV132" s="58">
        <v>20220218</v>
      </c>
      <c r="AW132" s="61">
        <v>224200</v>
      </c>
      <c r="AX132" s="61">
        <v>0</v>
      </c>
      <c r="AY132" s="58" t="s">
        <v>157</v>
      </c>
      <c r="AZ132" s="62">
        <v>44636</v>
      </c>
    </row>
    <row r="133" spans="1:52" x14ac:dyDescent="0.2">
      <c r="A133" s="58">
        <v>890399047</v>
      </c>
      <c r="B133" s="58" t="s">
        <v>83</v>
      </c>
      <c r="C133" s="58" t="s">
        <v>84</v>
      </c>
      <c r="D133" s="58">
        <v>56208</v>
      </c>
      <c r="E133" s="58" t="s">
        <v>694</v>
      </c>
      <c r="F133" s="58" t="s">
        <v>695</v>
      </c>
      <c r="G133" s="58" t="s">
        <v>84</v>
      </c>
      <c r="H133" s="58">
        <v>56208</v>
      </c>
      <c r="I133" s="58" t="s">
        <v>157</v>
      </c>
      <c r="J133" s="60">
        <v>44557</v>
      </c>
      <c r="K133" s="64">
        <v>111700</v>
      </c>
      <c r="L133" s="61">
        <v>111700</v>
      </c>
      <c r="M133" s="58" t="s">
        <v>155</v>
      </c>
      <c r="N133" s="58" t="s">
        <v>72</v>
      </c>
      <c r="O133" s="65">
        <v>0</v>
      </c>
      <c r="P133" s="2" t="s">
        <v>839</v>
      </c>
      <c r="Q133" s="2" t="s">
        <v>839</v>
      </c>
      <c r="R133" s="2">
        <v>0</v>
      </c>
      <c r="S133" s="2" t="s">
        <v>839</v>
      </c>
      <c r="T133" s="58" t="s">
        <v>156</v>
      </c>
      <c r="U133" s="61">
        <v>111700</v>
      </c>
      <c r="V133" s="61">
        <v>0</v>
      </c>
      <c r="W133" s="61">
        <v>0</v>
      </c>
      <c r="X133" s="61">
        <v>0</v>
      </c>
      <c r="Y133" s="61">
        <v>111700</v>
      </c>
      <c r="Z133" s="61">
        <v>0</v>
      </c>
      <c r="AA133" s="61" t="s">
        <v>157</v>
      </c>
      <c r="AB133" s="58" t="s">
        <v>157</v>
      </c>
      <c r="AC133" s="58" t="s">
        <v>157</v>
      </c>
      <c r="AD133" s="61" t="s">
        <v>157</v>
      </c>
      <c r="AE133" s="58" t="s">
        <v>157</v>
      </c>
      <c r="AF133" s="2">
        <v>0</v>
      </c>
      <c r="AG133" s="2" t="s">
        <v>839</v>
      </c>
      <c r="AH133" s="2" t="s">
        <v>839</v>
      </c>
      <c r="AI133" s="4">
        <v>0</v>
      </c>
      <c r="AJ133" s="58">
        <v>220638524592903</v>
      </c>
      <c r="AK133" s="58" t="s">
        <v>157</v>
      </c>
      <c r="AL133" s="61">
        <v>0</v>
      </c>
      <c r="AM133" s="61">
        <v>0</v>
      </c>
      <c r="AN133" s="58" t="s">
        <v>157</v>
      </c>
      <c r="AO133" s="60">
        <v>44557</v>
      </c>
      <c r="AP133" s="58" t="s">
        <v>157</v>
      </c>
      <c r="AQ133" s="58">
        <v>2</v>
      </c>
      <c r="AR133" s="58" t="s">
        <v>157</v>
      </c>
      <c r="AS133" s="58" t="s">
        <v>159</v>
      </c>
      <c r="AT133" s="58">
        <v>1</v>
      </c>
      <c r="AU133" s="58">
        <v>20220228</v>
      </c>
      <c r="AV133" s="58">
        <v>20220218</v>
      </c>
      <c r="AW133" s="61">
        <v>111700</v>
      </c>
      <c r="AX133" s="61">
        <v>0</v>
      </c>
      <c r="AY133" s="58" t="s">
        <v>157</v>
      </c>
      <c r="AZ133" s="62">
        <v>44636</v>
      </c>
    </row>
    <row r="134" spans="1:52" x14ac:dyDescent="0.2">
      <c r="A134" s="58">
        <v>890399047</v>
      </c>
      <c r="B134" s="58" t="s">
        <v>83</v>
      </c>
      <c r="C134" s="58" t="s">
        <v>84</v>
      </c>
      <c r="D134" s="58">
        <v>50392</v>
      </c>
      <c r="E134" s="58" t="s">
        <v>696</v>
      </c>
      <c r="F134" s="58" t="s">
        <v>697</v>
      </c>
      <c r="G134" s="58" t="s">
        <v>84</v>
      </c>
      <c r="H134" s="58">
        <v>50392</v>
      </c>
      <c r="I134" s="58" t="s">
        <v>157</v>
      </c>
      <c r="J134" s="60">
        <v>44506</v>
      </c>
      <c r="K134" s="64">
        <v>944000</v>
      </c>
      <c r="L134" s="61">
        <v>944000</v>
      </c>
      <c r="M134" s="58" t="s">
        <v>155</v>
      </c>
      <c r="N134" s="58" t="s">
        <v>72</v>
      </c>
      <c r="O134" s="65">
        <v>0</v>
      </c>
      <c r="P134" s="2" t="s">
        <v>839</v>
      </c>
      <c r="Q134" s="2" t="s">
        <v>839</v>
      </c>
      <c r="R134" s="2">
        <v>0</v>
      </c>
      <c r="S134" s="2" t="s">
        <v>839</v>
      </c>
      <c r="T134" s="58" t="s">
        <v>156</v>
      </c>
      <c r="U134" s="61">
        <v>944000</v>
      </c>
      <c r="V134" s="61">
        <v>0</v>
      </c>
      <c r="W134" s="61">
        <v>0</v>
      </c>
      <c r="X134" s="61">
        <v>0</v>
      </c>
      <c r="Y134" s="61">
        <v>944000</v>
      </c>
      <c r="Z134" s="61">
        <v>0</v>
      </c>
      <c r="AA134" s="61" t="s">
        <v>157</v>
      </c>
      <c r="AB134" s="58" t="s">
        <v>157</v>
      </c>
      <c r="AC134" s="58" t="s">
        <v>157</v>
      </c>
      <c r="AD134" s="61" t="s">
        <v>157</v>
      </c>
      <c r="AE134" s="58" t="s">
        <v>157</v>
      </c>
      <c r="AF134" s="2">
        <v>0</v>
      </c>
      <c r="AG134" s="2" t="s">
        <v>839</v>
      </c>
      <c r="AH134" s="2" t="s">
        <v>839</v>
      </c>
      <c r="AI134" s="4">
        <v>0</v>
      </c>
      <c r="AJ134" s="58">
        <v>212798516199218</v>
      </c>
      <c r="AK134" s="58" t="s">
        <v>157</v>
      </c>
      <c r="AL134" s="61">
        <v>0</v>
      </c>
      <c r="AM134" s="61">
        <v>0</v>
      </c>
      <c r="AN134" s="58" t="s">
        <v>157</v>
      </c>
      <c r="AO134" s="60">
        <v>44506</v>
      </c>
      <c r="AP134" s="58" t="s">
        <v>157</v>
      </c>
      <c r="AQ134" s="58">
        <v>2</v>
      </c>
      <c r="AR134" s="58" t="s">
        <v>157</v>
      </c>
      <c r="AS134" s="58" t="s">
        <v>159</v>
      </c>
      <c r="AT134" s="58">
        <v>1</v>
      </c>
      <c r="AU134" s="58">
        <v>20211230</v>
      </c>
      <c r="AV134" s="58">
        <v>20211222</v>
      </c>
      <c r="AW134" s="61">
        <v>944000</v>
      </c>
      <c r="AX134" s="61">
        <v>0</v>
      </c>
      <c r="AY134" s="58" t="s">
        <v>157</v>
      </c>
      <c r="AZ134" s="62">
        <v>44636</v>
      </c>
    </row>
    <row r="135" spans="1:52" x14ac:dyDescent="0.2">
      <c r="A135" s="58">
        <v>890399047</v>
      </c>
      <c r="B135" s="58" t="s">
        <v>83</v>
      </c>
      <c r="C135" s="58" t="s">
        <v>84</v>
      </c>
      <c r="D135" s="58">
        <v>52077</v>
      </c>
      <c r="E135" s="58" t="s">
        <v>698</v>
      </c>
      <c r="F135" s="58" t="s">
        <v>699</v>
      </c>
      <c r="G135" s="58" t="s">
        <v>84</v>
      </c>
      <c r="H135" s="58">
        <v>52077</v>
      </c>
      <c r="I135" s="58" t="s">
        <v>157</v>
      </c>
      <c r="J135" s="60">
        <v>44523</v>
      </c>
      <c r="K135" s="64">
        <v>65200</v>
      </c>
      <c r="L135" s="61">
        <v>65200</v>
      </c>
      <c r="M135" s="58" t="s">
        <v>155</v>
      </c>
      <c r="N135" s="58" t="s">
        <v>72</v>
      </c>
      <c r="O135" s="65">
        <v>0</v>
      </c>
      <c r="P135" s="2" t="s">
        <v>839</v>
      </c>
      <c r="Q135" s="2" t="s">
        <v>839</v>
      </c>
      <c r="R135" s="2">
        <v>0</v>
      </c>
      <c r="S135" s="2" t="s">
        <v>839</v>
      </c>
      <c r="T135" s="58" t="s">
        <v>156</v>
      </c>
      <c r="U135" s="61">
        <v>65200</v>
      </c>
      <c r="V135" s="61">
        <v>0</v>
      </c>
      <c r="W135" s="61">
        <v>0</v>
      </c>
      <c r="X135" s="61">
        <v>0</v>
      </c>
      <c r="Y135" s="61">
        <v>65200</v>
      </c>
      <c r="Z135" s="61">
        <v>0</v>
      </c>
      <c r="AA135" s="61" t="s">
        <v>157</v>
      </c>
      <c r="AB135" s="58" t="s">
        <v>157</v>
      </c>
      <c r="AC135" s="58" t="s">
        <v>157</v>
      </c>
      <c r="AD135" s="61" t="s">
        <v>157</v>
      </c>
      <c r="AE135" s="58" t="s">
        <v>157</v>
      </c>
      <c r="AF135" s="2">
        <v>0</v>
      </c>
      <c r="AG135" s="2" t="s">
        <v>839</v>
      </c>
      <c r="AH135" s="2" t="s">
        <v>839</v>
      </c>
      <c r="AI135" s="4">
        <v>0</v>
      </c>
      <c r="AJ135" s="58">
        <v>213248516839581</v>
      </c>
      <c r="AK135" s="58" t="s">
        <v>157</v>
      </c>
      <c r="AL135" s="61">
        <v>0</v>
      </c>
      <c r="AM135" s="61">
        <v>0</v>
      </c>
      <c r="AN135" s="58" t="s">
        <v>157</v>
      </c>
      <c r="AO135" s="60">
        <v>44523</v>
      </c>
      <c r="AP135" s="58" t="s">
        <v>157</v>
      </c>
      <c r="AQ135" s="58">
        <v>2</v>
      </c>
      <c r="AR135" s="58" t="s">
        <v>157</v>
      </c>
      <c r="AS135" s="58" t="s">
        <v>159</v>
      </c>
      <c r="AT135" s="58">
        <v>1</v>
      </c>
      <c r="AU135" s="58">
        <v>20211230</v>
      </c>
      <c r="AV135" s="58">
        <v>20211222</v>
      </c>
      <c r="AW135" s="61">
        <v>65200</v>
      </c>
      <c r="AX135" s="61">
        <v>0</v>
      </c>
      <c r="AY135" s="58" t="s">
        <v>157</v>
      </c>
      <c r="AZ135" s="62">
        <v>44636</v>
      </c>
    </row>
    <row r="136" spans="1:52" x14ac:dyDescent="0.2">
      <c r="A136" s="58">
        <v>890399047</v>
      </c>
      <c r="B136" s="58" t="s">
        <v>83</v>
      </c>
      <c r="C136" s="58" t="s">
        <v>84</v>
      </c>
      <c r="D136" s="58">
        <v>52814</v>
      </c>
      <c r="E136" s="58" t="s">
        <v>700</v>
      </c>
      <c r="F136" s="58" t="s">
        <v>701</v>
      </c>
      <c r="G136" s="58" t="s">
        <v>84</v>
      </c>
      <c r="H136" s="58">
        <v>52814</v>
      </c>
      <c r="I136" s="58" t="s">
        <v>157</v>
      </c>
      <c r="J136" s="60">
        <v>44529</v>
      </c>
      <c r="K136" s="64">
        <v>59700</v>
      </c>
      <c r="L136" s="61">
        <v>59700</v>
      </c>
      <c r="M136" s="58" t="s">
        <v>155</v>
      </c>
      <c r="N136" s="58" t="s">
        <v>72</v>
      </c>
      <c r="O136" s="65">
        <v>0</v>
      </c>
      <c r="P136" s="2" t="s">
        <v>839</v>
      </c>
      <c r="Q136" s="2" t="s">
        <v>839</v>
      </c>
      <c r="R136" s="2">
        <v>0</v>
      </c>
      <c r="S136" s="2" t="s">
        <v>839</v>
      </c>
      <c r="T136" s="58" t="s">
        <v>156</v>
      </c>
      <c r="U136" s="61">
        <v>59700</v>
      </c>
      <c r="V136" s="61">
        <v>0</v>
      </c>
      <c r="W136" s="61">
        <v>0</v>
      </c>
      <c r="X136" s="61">
        <v>0</v>
      </c>
      <c r="Y136" s="61">
        <v>59700</v>
      </c>
      <c r="Z136" s="61">
        <v>0</v>
      </c>
      <c r="AA136" s="61" t="s">
        <v>157</v>
      </c>
      <c r="AB136" s="58" t="s">
        <v>157</v>
      </c>
      <c r="AC136" s="58" t="s">
        <v>157</v>
      </c>
      <c r="AD136" s="61" t="s">
        <v>157</v>
      </c>
      <c r="AE136" s="58" t="s">
        <v>157</v>
      </c>
      <c r="AF136" s="2">
        <v>0</v>
      </c>
      <c r="AG136" s="2" t="s">
        <v>839</v>
      </c>
      <c r="AH136" s="2" t="s">
        <v>839</v>
      </c>
      <c r="AI136" s="4">
        <v>0</v>
      </c>
      <c r="AJ136" s="58">
        <v>211818524441458</v>
      </c>
      <c r="AK136" s="58" t="s">
        <v>157</v>
      </c>
      <c r="AL136" s="61">
        <v>0</v>
      </c>
      <c r="AM136" s="61">
        <v>0</v>
      </c>
      <c r="AN136" s="58" t="s">
        <v>157</v>
      </c>
      <c r="AO136" s="60">
        <v>44529</v>
      </c>
      <c r="AP136" s="58" t="s">
        <v>157</v>
      </c>
      <c r="AQ136" s="58">
        <v>2</v>
      </c>
      <c r="AR136" s="58" t="s">
        <v>157</v>
      </c>
      <c r="AS136" s="58" t="s">
        <v>159</v>
      </c>
      <c r="AT136" s="58">
        <v>1</v>
      </c>
      <c r="AU136" s="58">
        <v>20211230</v>
      </c>
      <c r="AV136" s="58">
        <v>20211222</v>
      </c>
      <c r="AW136" s="61">
        <v>59700</v>
      </c>
      <c r="AX136" s="61">
        <v>0</v>
      </c>
      <c r="AY136" s="58" t="s">
        <v>157</v>
      </c>
      <c r="AZ136" s="62">
        <v>44636</v>
      </c>
    </row>
    <row r="137" spans="1:52" x14ac:dyDescent="0.2">
      <c r="A137" s="58">
        <v>890399047</v>
      </c>
      <c r="B137" s="58" t="s">
        <v>83</v>
      </c>
      <c r="C137" s="58" t="s">
        <v>84</v>
      </c>
      <c r="D137" s="58">
        <v>40557</v>
      </c>
      <c r="E137" s="58" t="s">
        <v>702</v>
      </c>
      <c r="F137" s="58" t="s">
        <v>703</v>
      </c>
      <c r="G137" s="58" t="s">
        <v>84</v>
      </c>
      <c r="H137" s="58">
        <v>40557</v>
      </c>
      <c r="I137" s="58" t="s">
        <v>157</v>
      </c>
      <c r="J137" s="60">
        <v>44437</v>
      </c>
      <c r="K137" s="64">
        <v>111940</v>
      </c>
      <c r="L137" s="61">
        <v>111940</v>
      </c>
      <c r="M137" s="58" t="s">
        <v>155</v>
      </c>
      <c r="N137" s="58" t="s">
        <v>72</v>
      </c>
      <c r="O137" s="65">
        <v>111940</v>
      </c>
      <c r="P137" s="2">
        <v>1221857404</v>
      </c>
      <c r="Q137" s="2" t="s">
        <v>839</v>
      </c>
      <c r="R137" s="2">
        <v>0</v>
      </c>
      <c r="S137" s="2" t="s">
        <v>839</v>
      </c>
      <c r="T137" s="58" t="s">
        <v>156</v>
      </c>
      <c r="U137" s="61">
        <v>111940</v>
      </c>
      <c r="V137" s="61">
        <v>0</v>
      </c>
      <c r="W137" s="61">
        <v>0</v>
      </c>
      <c r="X137" s="61">
        <v>0</v>
      </c>
      <c r="Y137" s="61">
        <v>111940</v>
      </c>
      <c r="Z137" s="61">
        <v>0</v>
      </c>
      <c r="AA137" s="61" t="s">
        <v>157</v>
      </c>
      <c r="AB137" s="58" t="s">
        <v>157</v>
      </c>
      <c r="AC137" s="58" t="s">
        <v>157</v>
      </c>
      <c r="AD137" s="61" t="s">
        <v>157</v>
      </c>
      <c r="AE137" s="58" t="s">
        <v>157</v>
      </c>
      <c r="AF137" s="2">
        <v>0</v>
      </c>
      <c r="AG137" s="2" t="s">
        <v>839</v>
      </c>
      <c r="AH137" s="2" t="s">
        <v>839</v>
      </c>
      <c r="AI137" s="4">
        <v>0</v>
      </c>
      <c r="AJ137" s="58">
        <v>212418516541960</v>
      </c>
      <c r="AK137" s="58" t="s">
        <v>157</v>
      </c>
      <c r="AL137" s="61">
        <v>0</v>
      </c>
      <c r="AM137" s="61">
        <v>0</v>
      </c>
      <c r="AN137" s="58" t="s">
        <v>157</v>
      </c>
      <c r="AO137" s="60">
        <v>44437</v>
      </c>
      <c r="AP137" s="58" t="s">
        <v>157</v>
      </c>
      <c r="AQ137" s="58">
        <v>2</v>
      </c>
      <c r="AR137" s="58" t="s">
        <v>157</v>
      </c>
      <c r="AS137" s="58" t="s">
        <v>159</v>
      </c>
      <c r="AT137" s="58">
        <v>1</v>
      </c>
      <c r="AU137" s="58">
        <v>20210930</v>
      </c>
      <c r="AV137" s="58">
        <v>20210910</v>
      </c>
      <c r="AW137" s="61">
        <v>111940</v>
      </c>
      <c r="AX137" s="61">
        <v>0</v>
      </c>
      <c r="AY137" s="58" t="s">
        <v>157</v>
      </c>
      <c r="AZ137" s="62">
        <v>44636</v>
      </c>
    </row>
    <row r="138" spans="1:52" x14ac:dyDescent="0.2">
      <c r="A138" s="58">
        <v>890399047</v>
      </c>
      <c r="B138" s="58" t="s">
        <v>83</v>
      </c>
      <c r="C138" s="58" t="s">
        <v>84</v>
      </c>
      <c r="D138" s="58">
        <v>38079</v>
      </c>
      <c r="E138" s="58" t="s">
        <v>704</v>
      </c>
      <c r="F138" s="58" t="s">
        <v>705</v>
      </c>
      <c r="G138" s="58" t="s">
        <v>84</v>
      </c>
      <c r="H138" s="58">
        <v>38079</v>
      </c>
      <c r="I138" s="58" t="s">
        <v>157</v>
      </c>
      <c r="J138" s="60">
        <v>44414</v>
      </c>
      <c r="K138" s="64">
        <v>272000</v>
      </c>
      <c r="L138" s="61">
        <v>272000</v>
      </c>
      <c r="M138" s="58" t="s">
        <v>155</v>
      </c>
      <c r="N138" s="58" t="s">
        <v>72</v>
      </c>
      <c r="O138" s="65">
        <v>272000</v>
      </c>
      <c r="P138" s="2">
        <v>1221857403</v>
      </c>
      <c r="Q138" s="2" t="s">
        <v>839</v>
      </c>
      <c r="R138" s="2">
        <v>0</v>
      </c>
      <c r="S138" s="2" t="s">
        <v>839</v>
      </c>
      <c r="T138" s="58" t="s">
        <v>156</v>
      </c>
      <c r="U138" s="61">
        <v>272000</v>
      </c>
      <c r="V138" s="61">
        <v>0</v>
      </c>
      <c r="W138" s="61">
        <v>0</v>
      </c>
      <c r="X138" s="61">
        <v>0</v>
      </c>
      <c r="Y138" s="61">
        <v>272000</v>
      </c>
      <c r="Z138" s="61">
        <v>0</v>
      </c>
      <c r="AA138" s="61" t="s">
        <v>157</v>
      </c>
      <c r="AB138" s="58" t="s">
        <v>157</v>
      </c>
      <c r="AC138" s="58" t="s">
        <v>157</v>
      </c>
      <c r="AD138" s="61" t="s">
        <v>157</v>
      </c>
      <c r="AE138" s="58" t="s">
        <v>157</v>
      </c>
      <c r="AF138" s="2">
        <v>0</v>
      </c>
      <c r="AG138" s="2" t="s">
        <v>839</v>
      </c>
      <c r="AH138" s="2" t="s">
        <v>839</v>
      </c>
      <c r="AI138" s="4">
        <v>0</v>
      </c>
      <c r="AJ138" s="58">
        <v>212168516782939</v>
      </c>
      <c r="AK138" s="58" t="s">
        <v>157</v>
      </c>
      <c r="AL138" s="61">
        <v>0</v>
      </c>
      <c r="AM138" s="61">
        <v>0</v>
      </c>
      <c r="AN138" s="58" t="s">
        <v>157</v>
      </c>
      <c r="AO138" s="60">
        <v>44414</v>
      </c>
      <c r="AP138" s="58" t="s">
        <v>157</v>
      </c>
      <c r="AQ138" s="58">
        <v>2</v>
      </c>
      <c r="AR138" s="58" t="s">
        <v>157</v>
      </c>
      <c r="AS138" s="58" t="s">
        <v>159</v>
      </c>
      <c r="AT138" s="58">
        <v>1</v>
      </c>
      <c r="AU138" s="58">
        <v>20210930</v>
      </c>
      <c r="AV138" s="58">
        <v>20210910</v>
      </c>
      <c r="AW138" s="61">
        <v>272000</v>
      </c>
      <c r="AX138" s="61">
        <v>0</v>
      </c>
      <c r="AY138" s="58" t="s">
        <v>157</v>
      </c>
      <c r="AZ138" s="62">
        <v>44636</v>
      </c>
    </row>
    <row r="139" spans="1:52" x14ac:dyDescent="0.2">
      <c r="A139" s="58">
        <v>890399047</v>
      </c>
      <c r="B139" s="58" t="s">
        <v>83</v>
      </c>
      <c r="C139" s="58" t="s">
        <v>84</v>
      </c>
      <c r="D139" s="58">
        <v>36975</v>
      </c>
      <c r="E139" s="58" t="s">
        <v>706</v>
      </c>
      <c r="F139" s="58" t="s">
        <v>707</v>
      </c>
      <c r="G139" s="58" t="s">
        <v>84</v>
      </c>
      <c r="H139" s="58">
        <v>36975</v>
      </c>
      <c r="I139" s="58" t="s">
        <v>157</v>
      </c>
      <c r="J139" s="60">
        <v>44406</v>
      </c>
      <c r="K139" s="64">
        <v>71433259</v>
      </c>
      <c r="L139" s="61">
        <v>70181471</v>
      </c>
      <c r="M139" s="58" t="s">
        <v>163</v>
      </c>
      <c r="N139" s="58" t="s">
        <v>72</v>
      </c>
      <c r="O139" s="65">
        <v>57726635</v>
      </c>
      <c r="P139" s="2">
        <v>1221861014</v>
      </c>
      <c r="Q139" s="2" t="s">
        <v>839</v>
      </c>
      <c r="R139" s="2">
        <v>0</v>
      </c>
      <c r="S139" s="2" t="s">
        <v>839</v>
      </c>
      <c r="T139" s="58" t="s">
        <v>156</v>
      </c>
      <c r="U139" s="61">
        <v>71433259</v>
      </c>
      <c r="V139" s="61">
        <v>0</v>
      </c>
      <c r="W139" s="61">
        <v>0</v>
      </c>
      <c r="X139" s="61">
        <v>0</v>
      </c>
      <c r="Y139" s="61">
        <v>70181471</v>
      </c>
      <c r="Z139" s="61">
        <v>0</v>
      </c>
      <c r="AA139" s="61" t="s">
        <v>157</v>
      </c>
      <c r="AB139" s="58" t="s">
        <v>157</v>
      </c>
      <c r="AC139" s="58" t="s">
        <v>157</v>
      </c>
      <c r="AD139" s="61" t="s">
        <v>157</v>
      </c>
      <c r="AE139" s="58" t="s">
        <v>157</v>
      </c>
      <c r="AF139" s="2">
        <v>0</v>
      </c>
      <c r="AG139" s="2" t="s">
        <v>839</v>
      </c>
      <c r="AH139" s="2" t="s">
        <v>839</v>
      </c>
      <c r="AI139" s="4">
        <v>0</v>
      </c>
      <c r="AJ139" s="58">
        <v>212303114547197</v>
      </c>
      <c r="AK139" s="58" t="s">
        <v>157</v>
      </c>
      <c r="AL139" s="61">
        <v>1251788</v>
      </c>
      <c r="AM139" s="61">
        <v>0</v>
      </c>
      <c r="AN139" s="58" t="s">
        <v>157</v>
      </c>
      <c r="AO139" s="60">
        <v>44406</v>
      </c>
      <c r="AP139" s="58" t="s">
        <v>157</v>
      </c>
      <c r="AQ139" s="58">
        <v>2</v>
      </c>
      <c r="AR139" s="58" t="s">
        <v>157</v>
      </c>
      <c r="AS139" s="58" t="s">
        <v>159</v>
      </c>
      <c r="AT139" s="58">
        <v>2</v>
      </c>
      <c r="AU139" s="58">
        <v>20211214</v>
      </c>
      <c r="AV139" s="58">
        <v>20211130</v>
      </c>
      <c r="AW139" s="61">
        <v>71433259</v>
      </c>
      <c r="AX139" s="61">
        <v>1251788</v>
      </c>
      <c r="AY139" s="58" t="s">
        <v>568</v>
      </c>
      <c r="AZ139" s="62">
        <v>44636</v>
      </c>
    </row>
    <row r="140" spans="1:52" x14ac:dyDescent="0.2">
      <c r="A140" s="58">
        <v>890399047</v>
      </c>
      <c r="B140" s="58" t="s">
        <v>83</v>
      </c>
      <c r="C140" s="58" t="s">
        <v>84</v>
      </c>
      <c r="D140" s="58">
        <v>37095</v>
      </c>
      <c r="E140" s="58" t="s">
        <v>708</v>
      </c>
      <c r="F140" s="58" t="s">
        <v>709</v>
      </c>
      <c r="G140" s="58" t="s">
        <v>84</v>
      </c>
      <c r="H140" s="58">
        <v>37095</v>
      </c>
      <c r="I140" s="58" t="s">
        <v>157</v>
      </c>
      <c r="J140" s="60">
        <v>44406</v>
      </c>
      <c r="K140" s="64">
        <v>48904658</v>
      </c>
      <c r="L140" s="61">
        <v>46369958</v>
      </c>
      <c r="M140" s="58" t="s">
        <v>163</v>
      </c>
      <c r="N140" s="58" t="s">
        <v>72</v>
      </c>
      <c r="O140" s="65">
        <v>34936483</v>
      </c>
      <c r="P140" s="2">
        <v>1221858859</v>
      </c>
      <c r="Q140" s="2" t="s">
        <v>839</v>
      </c>
      <c r="R140" s="2">
        <v>0</v>
      </c>
      <c r="S140" s="2" t="s">
        <v>839</v>
      </c>
      <c r="T140" s="58" t="s">
        <v>156</v>
      </c>
      <c r="U140" s="61">
        <v>48904658</v>
      </c>
      <c r="V140" s="61">
        <v>0</v>
      </c>
      <c r="W140" s="61">
        <v>0</v>
      </c>
      <c r="X140" s="61">
        <v>0</v>
      </c>
      <c r="Y140" s="61">
        <v>46369958</v>
      </c>
      <c r="Z140" s="61">
        <v>0</v>
      </c>
      <c r="AA140" s="61" t="s">
        <v>157</v>
      </c>
      <c r="AB140" s="58" t="s">
        <v>157</v>
      </c>
      <c r="AC140" s="58" t="s">
        <v>157</v>
      </c>
      <c r="AD140" s="61" t="s">
        <v>157</v>
      </c>
      <c r="AE140" s="58" t="s">
        <v>157</v>
      </c>
      <c r="AF140" s="2">
        <v>0</v>
      </c>
      <c r="AG140" s="2" t="s">
        <v>839</v>
      </c>
      <c r="AH140" s="2" t="s">
        <v>839</v>
      </c>
      <c r="AI140" s="4">
        <v>0</v>
      </c>
      <c r="AJ140" s="58">
        <v>212733114583862</v>
      </c>
      <c r="AK140" s="58" t="s">
        <v>157</v>
      </c>
      <c r="AL140" s="61">
        <v>2534700</v>
      </c>
      <c r="AM140" s="61">
        <v>0</v>
      </c>
      <c r="AN140" s="58" t="s">
        <v>157</v>
      </c>
      <c r="AO140" s="60">
        <v>44406</v>
      </c>
      <c r="AP140" s="58" t="s">
        <v>157</v>
      </c>
      <c r="AQ140" s="58">
        <v>2</v>
      </c>
      <c r="AR140" s="58" t="s">
        <v>157</v>
      </c>
      <c r="AS140" s="58" t="s">
        <v>159</v>
      </c>
      <c r="AT140" s="58">
        <v>2</v>
      </c>
      <c r="AU140" s="58">
        <v>20211214</v>
      </c>
      <c r="AV140" s="58">
        <v>20211130</v>
      </c>
      <c r="AW140" s="61">
        <v>48904658</v>
      </c>
      <c r="AX140" s="61">
        <v>2534700</v>
      </c>
      <c r="AY140" s="58" t="s">
        <v>568</v>
      </c>
      <c r="AZ140" s="62">
        <v>44636</v>
      </c>
    </row>
    <row r="141" spans="1:52" x14ac:dyDescent="0.2">
      <c r="A141" s="58">
        <v>890399047</v>
      </c>
      <c r="B141" s="58" t="s">
        <v>83</v>
      </c>
      <c r="C141" s="58" t="s">
        <v>81</v>
      </c>
      <c r="D141" s="58">
        <v>21509</v>
      </c>
      <c r="E141" s="58" t="s">
        <v>710</v>
      </c>
      <c r="F141" s="58" t="s">
        <v>711</v>
      </c>
      <c r="G141" s="58" t="s">
        <v>81</v>
      </c>
      <c r="H141" s="58">
        <v>21509</v>
      </c>
      <c r="I141" s="58">
        <v>1220923077</v>
      </c>
      <c r="J141" s="60">
        <v>42216</v>
      </c>
      <c r="K141" s="64">
        <v>1371000</v>
      </c>
      <c r="L141" s="61">
        <v>101100</v>
      </c>
      <c r="M141" s="58" t="s">
        <v>163</v>
      </c>
      <c r="N141" s="58" t="s">
        <v>69</v>
      </c>
      <c r="O141" s="65">
        <v>0</v>
      </c>
      <c r="P141" s="2" t="s">
        <v>839</v>
      </c>
      <c r="Q141" s="2" t="s">
        <v>839</v>
      </c>
      <c r="R141" s="2">
        <v>0</v>
      </c>
      <c r="S141" s="2" t="s">
        <v>839</v>
      </c>
      <c r="T141" s="58" t="s">
        <v>156</v>
      </c>
      <c r="U141" s="61">
        <v>1371000</v>
      </c>
      <c r="V141" s="61">
        <v>0</v>
      </c>
      <c r="W141" s="61">
        <v>0</v>
      </c>
      <c r="X141" s="61">
        <v>0</v>
      </c>
      <c r="Y141" s="61">
        <v>1269900</v>
      </c>
      <c r="Z141" s="61">
        <v>0</v>
      </c>
      <c r="AA141" s="61">
        <v>1269900</v>
      </c>
      <c r="AB141" s="58">
        <v>2200366862</v>
      </c>
      <c r="AC141" s="58">
        <v>42488</v>
      </c>
      <c r="AD141" s="61">
        <v>12998700</v>
      </c>
      <c r="AE141" s="58">
        <v>0</v>
      </c>
      <c r="AF141" s="2">
        <v>1269900</v>
      </c>
      <c r="AG141" s="2">
        <v>2200366862</v>
      </c>
      <c r="AH141" s="2" t="s">
        <v>830</v>
      </c>
      <c r="AI141" s="4">
        <v>12998700</v>
      </c>
      <c r="AJ141" s="58">
        <v>151834691045711</v>
      </c>
      <c r="AK141" s="58" t="s">
        <v>157</v>
      </c>
      <c r="AL141" s="61">
        <v>101100</v>
      </c>
      <c r="AM141" s="61">
        <v>0</v>
      </c>
      <c r="AN141" s="58" t="s">
        <v>157</v>
      </c>
      <c r="AO141" s="60">
        <v>42216</v>
      </c>
      <c r="AP141" s="58" t="s">
        <v>157</v>
      </c>
      <c r="AQ141" s="58">
        <v>2</v>
      </c>
      <c r="AR141" s="58" t="s">
        <v>157</v>
      </c>
      <c r="AS141" s="58" t="s">
        <v>159</v>
      </c>
      <c r="AT141" s="58">
        <v>2</v>
      </c>
      <c r="AU141" s="58">
        <v>20180130</v>
      </c>
      <c r="AV141" s="58">
        <v>20180123</v>
      </c>
      <c r="AW141" s="61">
        <v>1371000</v>
      </c>
      <c r="AX141" s="61">
        <v>101100</v>
      </c>
      <c r="AY141" s="58" t="s">
        <v>157</v>
      </c>
      <c r="AZ141" s="62">
        <v>44636</v>
      </c>
    </row>
    <row r="142" spans="1:52" x14ac:dyDescent="0.2">
      <c r="A142" s="58">
        <v>890399047</v>
      </c>
      <c r="B142" s="58" t="s">
        <v>83</v>
      </c>
      <c r="C142" s="58" t="s">
        <v>81</v>
      </c>
      <c r="D142" s="58">
        <v>21885</v>
      </c>
      <c r="E142" s="58" t="s">
        <v>712</v>
      </c>
      <c r="F142" s="58" t="s">
        <v>713</v>
      </c>
      <c r="G142" s="58" t="s">
        <v>81</v>
      </c>
      <c r="H142" s="58">
        <v>21885</v>
      </c>
      <c r="I142" s="58">
        <v>1220977891</v>
      </c>
      <c r="J142" s="60">
        <v>42400</v>
      </c>
      <c r="K142" s="64">
        <v>933600</v>
      </c>
      <c r="L142" s="61">
        <v>333300</v>
      </c>
      <c r="M142" s="58" t="s">
        <v>163</v>
      </c>
      <c r="N142" s="58" t="s">
        <v>69</v>
      </c>
      <c r="O142" s="65">
        <v>0</v>
      </c>
      <c r="P142" s="2" t="s">
        <v>839</v>
      </c>
      <c r="Q142" s="2" t="s">
        <v>839</v>
      </c>
      <c r="R142" s="2">
        <v>0</v>
      </c>
      <c r="S142" s="2" t="s">
        <v>839</v>
      </c>
      <c r="T142" s="58" t="s">
        <v>156</v>
      </c>
      <c r="U142" s="61">
        <v>933600</v>
      </c>
      <c r="V142" s="61">
        <v>0</v>
      </c>
      <c r="W142" s="61">
        <v>0</v>
      </c>
      <c r="X142" s="61">
        <v>0</v>
      </c>
      <c r="Y142" s="61">
        <v>600300</v>
      </c>
      <c r="Z142" s="61">
        <v>0</v>
      </c>
      <c r="AA142" s="61">
        <v>600300</v>
      </c>
      <c r="AB142" s="58">
        <v>4800014175</v>
      </c>
      <c r="AC142" s="58">
        <v>42545</v>
      </c>
      <c r="AD142" s="61">
        <v>2064800</v>
      </c>
      <c r="AE142" s="58">
        <v>0</v>
      </c>
      <c r="AF142" s="2">
        <v>600300</v>
      </c>
      <c r="AG142" s="2">
        <v>4800014175</v>
      </c>
      <c r="AH142" s="2" t="s">
        <v>833</v>
      </c>
      <c r="AI142" s="4">
        <v>0</v>
      </c>
      <c r="AJ142" s="58">
        <v>153527302442143</v>
      </c>
      <c r="AK142" s="58" t="s">
        <v>157</v>
      </c>
      <c r="AL142" s="61">
        <v>333300</v>
      </c>
      <c r="AM142" s="61">
        <v>0</v>
      </c>
      <c r="AN142" s="58" t="s">
        <v>157</v>
      </c>
      <c r="AO142" s="60">
        <v>42400</v>
      </c>
      <c r="AP142" s="58" t="s">
        <v>157</v>
      </c>
      <c r="AQ142" s="58">
        <v>2</v>
      </c>
      <c r="AR142" s="58" t="s">
        <v>157</v>
      </c>
      <c r="AS142" s="58" t="s">
        <v>159</v>
      </c>
      <c r="AT142" s="58">
        <v>2</v>
      </c>
      <c r="AU142" s="58">
        <v>20181031</v>
      </c>
      <c r="AV142" s="58">
        <v>20181011</v>
      </c>
      <c r="AW142" s="61">
        <v>933600</v>
      </c>
      <c r="AX142" s="61">
        <v>333300</v>
      </c>
      <c r="AY142" s="58" t="s">
        <v>157</v>
      </c>
      <c r="AZ142" s="62">
        <v>44636</v>
      </c>
    </row>
    <row r="143" spans="1:52" x14ac:dyDescent="0.2">
      <c r="A143" s="58">
        <v>890399047</v>
      </c>
      <c r="B143" s="58" t="s">
        <v>83</v>
      </c>
      <c r="C143" s="58" t="s">
        <v>81</v>
      </c>
      <c r="D143" s="58">
        <v>21755</v>
      </c>
      <c r="E143" s="58" t="s">
        <v>714</v>
      </c>
      <c r="F143" s="58" t="s">
        <v>715</v>
      </c>
      <c r="G143" s="58" t="s">
        <v>81</v>
      </c>
      <c r="H143" s="58">
        <v>21755</v>
      </c>
      <c r="I143" s="58">
        <v>1220964025</v>
      </c>
      <c r="J143" s="60">
        <v>42338</v>
      </c>
      <c r="K143" s="64">
        <v>1695400</v>
      </c>
      <c r="L143" s="61">
        <v>634100</v>
      </c>
      <c r="M143" s="58" t="s">
        <v>163</v>
      </c>
      <c r="N143" s="58" t="s">
        <v>69</v>
      </c>
      <c r="O143" s="65">
        <v>0</v>
      </c>
      <c r="P143" s="2" t="s">
        <v>839</v>
      </c>
      <c r="Q143" s="2" t="s">
        <v>839</v>
      </c>
      <c r="R143" s="2">
        <v>0</v>
      </c>
      <c r="S143" s="2" t="s">
        <v>839</v>
      </c>
      <c r="T143" s="58" t="s">
        <v>156</v>
      </c>
      <c r="U143" s="61">
        <v>1695400</v>
      </c>
      <c r="V143" s="61">
        <v>0</v>
      </c>
      <c r="W143" s="61">
        <v>0</v>
      </c>
      <c r="X143" s="61">
        <v>0</v>
      </c>
      <c r="Y143" s="61">
        <v>1061300</v>
      </c>
      <c r="Z143" s="61">
        <v>0</v>
      </c>
      <c r="AA143" s="61">
        <v>1061300</v>
      </c>
      <c r="AB143" s="58">
        <v>2200366862</v>
      </c>
      <c r="AC143" s="58">
        <v>42488</v>
      </c>
      <c r="AD143" s="61">
        <v>12998700</v>
      </c>
      <c r="AE143" s="58">
        <v>0</v>
      </c>
      <c r="AF143" s="2">
        <v>1061300</v>
      </c>
      <c r="AG143" s="2">
        <v>2200366862</v>
      </c>
      <c r="AH143" s="2" t="s">
        <v>830</v>
      </c>
      <c r="AI143" s="4">
        <v>12998700</v>
      </c>
      <c r="AJ143" s="58">
        <v>152427532021404</v>
      </c>
      <c r="AK143" s="58" t="s">
        <v>157</v>
      </c>
      <c r="AL143" s="61">
        <v>634100</v>
      </c>
      <c r="AM143" s="61">
        <v>0</v>
      </c>
      <c r="AN143" s="58" t="s">
        <v>157</v>
      </c>
      <c r="AO143" s="60">
        <v>42338</v>
      </c>
      <c r="AP143" s="58" t="s">
        <v>157</v>
      </c>
      <c r="AQ143" s="58">
        <v>2</v>
      </c>
      <c r="AR143" s="58" t="s">
        <v>157</v>
      </c>
      <c r="AS143" s="58" t="s">
        <v>159</v>
      </c>
      <c r="AT143" s="58">
        <v>2</v>
      </c>
      <c r="AU143" s="58">
        <v>20180430</v>
      </c>
      <c r="AV143" s="58">
        <v>20180419</v>
      </c>
      <c r="AW143" s="61">
        <v>1695400</v>
      </c>
      <c r="AX143" s="61">
        <v>634100</v>
      </c>
      <c r="AY143" s="58" t="s">
        <v>157</v>
      </c>
      <c r="AZ143" s="62">
        <v>44636</v>
      </c>
    </row>
    <row r="144" spans="1:52" x14ac:dyDescent="0.2">
      <c r="A144" s="58">
        <v>890399047</v>
      </c>
      <c r="B144" s="58" t="s">
        <v>83</v>
      </c>
      <c r="C144" s="58" t="s">
        <v>81</v>
      </c>
      <c r="D144" s="58">
        <v>21546</v>
      </c>
      <c r="E144" s="58" t="s">
        <v>716</v>
      </c>
      <c r="F144" s="58" t="s">
        <v>717</v>
      </c>
      <c r="G144" s="58" t="s">
        <v>81</v>
      </c>
      <c r="H144" s="58">
        <v>21546</v>
      </c>
      <c r="I144" s="58">
        <v>1220934825</v>
      </c>
      <c r="J144" s="60">
        <v>42247</v>
      </c>
      <c r="K144" s="64">
        <v>2550700</v>
      </c>
      <c r="L144" s="61">
        <v>74700</v>
      </c>
      <c r="M144" s="58" t="s">
        <v>163</v>
      </c>
      <c r="N144" s="58" t="s">
        <v>69</v>
      </c>
      <c r="O144" s="65">
        <v>0</v>
      </c>
      <c r="P144" s="2" t="s">
        <v>839</v>
      </c>
      <c r="Q144" s="2" t="s">
        <v>839</v>
      </c>
      <c r="R144" s="2">
        <v>0</v>
      </c>
      <c r="S144" s="2" t="s">
        <v>839</v>
      </c>
      <c r="T144" s="58" t="s">
        <v>156</v>
      </c>
      <c r="U144" s="61">
        <v>2476000</v>
      </c>
      <c r="V144" s="61">
        <v>0</v>
      </c>
      <c r="W144" s="61">
        <v>0</v>
      </c>
      <c r="X144" s="61">
        <v>0</v>
      </c>
      <c r="Y144" s="61">
        <v>2379400</v>
      </c>
      <c r="Z144" s="61">
        <v>0</v>
      </c>
      <c r="AA144" s="61">
        <v>2379400</v>
      </c>
      <c r="AB144" s="58">
        <v>2200366862</v>
      </c>
      <c r="AC144" s="58">
        <v>42488</v>
      </c>
      <c r="AD144" s="61">
        <v>12998700</v>
      </c>
      <c r="AE144" s="58">
        <v>0</v>
      </c>
      <c r="AF144" s="2">
        <v>2379400</v>
      </c>
      <c r="AG144" s="2">
        <v>2200366862</v>
      </c>
      <c r="AH144" s="2" t="s">
        <v>830</v>
      </c>
      <c r="AI144" s="4">
        <v>12998700</v>
      </c>
      <c r="AJ144" s="58">
        <v>152097523252941</v>
      </c>
      <c r="AK144" s="58" t="s">
        <v>157</v>
      </c>
      <c r="AL144" s="61">
        <v>96600</v>
      </c>
      <c r="AM144" s="61">
        <v>0</v>
      </c>
      <c r="AN144" s="58" t="s">
        <v>157</v>
      </c>
      <c r="AO144" s="60">
        <v>42247</v>
      </c>
      <c r="AP144" s="58" t="s">
        <v>157</v>
      </c>
      <c r="AQ144" s="58">
        <v>2</v>
      </c>
      <c r="AR144" s="58" t="s">
        <v>157</v>
      </c>
      <c r="AS144" s="58" t="s">
        <v>159</v>
      </c>
      <c r="AT144" s="58">
        <v>2</v>
      </c>
      <c r="AU144" s="58">
        <v>20170511</v>
      </c>
      <c r="AV144" s="58">
        <v>20170502</v>
      </c>
      <c r="AW144" s="61">
        <v>2476000</v>
      </c>
      <c r="AX144" s="61">
        <v>96600</v>
      </c>
      <c r="AY144" s="58" t="s">
        <v>590</v>
      </c>
      <c r="AZ144" s="62">
        <v>44636</v>
      </c>
    </row>
    <row r="145" spans="1:52" x14ac:dyDescent="0.2">
      <c r="A145" s="58">
        <v>890399047</v>
      </c>
      <c r="B145" s="58" t="s">
        <v>83</v>
      </c>
      <c r="C145" s="58" t="s">
        <v>85</v>
      </c>
      <c r="D145" s="58">
        <v>293636</v>
      </c>
      <c r="E145" s="58" t="s">
        <v>718</v>
      </c>
      <c r="F145" s="58" t="s">
        <v>86</v>
      </c>
      <c r="G145" s="58" t="s">
        <v>85</v>
      </c>
      <c r="H145" s="58">
        <v>293636</v>
      </c>
      <c r="I145" s="58" t="s">
        <v>157</v>
      </c>
      <c r="J145" s="60">
        <v>44037</v>
      </c>
      <c r="K145" s="64">
        <v>296857</v>
      </c>
      <c r="L145" s="61">
        <v>296857</v>
      </c>
      <c r="M145" s="58" t="s">
        <v>158</v>
      </c>
      <c r="N145" s="58" t="s">
        <v>67</v>
      </c>
      <c r="O145" s="65">
        <v>0</v>
      </c>
      <c r="P145" s="2" t="s">
        <v>839</v>
      </c>
      <c r="Q145" s="2" t="s">
        <v>839</v>
      </c>
      <c r="R145" s="2">
        <v>296857</v>
      </c>
      <c r="S145" s="2" t="s">
        <v>82</v>
      </c>
      <c r="T145" s="58" t="s">
        <v>156</v>
      </c>
      <c r="U145" s="61">
        <v>296857</v>
      </c>
      <c r="V145" s="61">
        <v>0</v>
      </c>
      <c r="W145" s="61">
        <v>0</v>
      </c>
      <c r="X145" s="61">
        <v>0</v>
      </c>
      <c r="Y145" s="61">
        <v>0</v>
      </c>
      <c r="Z145" s="61">
        <v>296857</v>
      </c>
      <c r="AA145" s="61" t="s">
        <v>157</v>
      </c>
      <c r="AB145" s="58" t="s">
        <v>157</v>
      </c>
      <c r="AC145" s="58" t="s">
        <v>157</v>
      </c>
      <c r="AD145" s="61" t="s">
        <v>157</v>
      </c>
      <c r="AE145" s="58" t="s">
        <v>157</v>
      </c>
      <c r="AF145" s="2">
        <v>0</v>
      </c>
      <c r="AG145" s="2" t="s">
        <v>839</v>
      </c>
      <c r="AH145" s="2" t="s">
        <v>839</v>
      </c>
      <c r="AI145" s="4">
        <v>0</v>
      </c>
      <c r="AJ145" s="58" t="s">
        <v>157</v>
      </c>
      <c r="AK145" s="58" t="s">
        <v>157</v>
      </c>
      <c r="AL145" s="61">
        <v>0</v>
      </c>
      <c r="AM145" s="61">
        <v>296857</v>
      </c>
      <c r="AN145" s="58" t="s">
        <v>719</v>
      </c>
      <c r="AO145" s="60">
        <v>44037</v>
      </c>
      <c r="AP145" s="58" t="s">
        <v>157</v>
      </c>
      <c r="AQ145" s="58">
        <v>9</v>
      </c>
      <c r="AR145" s="58" t="s">
        <v>157</v>
      </c>
      <c r="AS145" s="58" t="s">
        <v>159</v>
      </c>
      <c r="AT145" s="58">
        <v>1</v>
      </c>
      <c r="AU145" s="58">
        <v>21001231</v>
      </c>
      <c r="AV145" s="58">
        <v>20200816</v>
      </c>
      <c r="AW145" s="61">
        <v>296857</v>
      </c>
      <c r="AX145" s="61">
        <v>0</v>
      </c>
      <c r="AY145" s="58" t="s">
        <v>157</v>
      </c>
      <c r="AZ145" s="62">
        <v>44636</v>
      </c>
    </row>
    <row r="146" spans="1:52" x14ac:dyDescent="0.2">
      <c r="A146" s="58">
        <v>890399047</v>
      </c>
      <c r="B146" s="58" t="s">
        <v>83</v>
      </c>
      <c r="C146" s="58" t="s">
        <v>85</v>
      </c>
      <c r="D146" s="58">
        <v>296087</v>
      </c>
      <c r="E146" s="58" t="s">
        <v>720</v>
      </c>
      <c r="F146" s="58" t="s">
        <v>88</v>
      </c>
      <c r="G146" s="58" t="s">
        <v>85</v>
      </c>
      <c r="H146" s="58">
        <v>296087</v>
      </c>
      <c r="I146" s="58" t="s">
        <v>157</v>
      </c>
      <c r="J146" s="60">
        <v>44066</v>
      </c>
      <c r="K146" s="64">
        <v>852600</v>
      </c>
      <c r="L146" s="61">
        <v>852600</v>
      </c>
      <c r="M146" s="58" t="s">
        <v>158</v>
      </c>
      <c r="N146" s="58" t="s">
        <v>67</v>
      </c>
      <c r="O146" s="65">
        <v>0</v>
      </c>
      <c r="P146" s="2" t="s">
        <v>839</v>
      </c>
      <c r="Q146" s="2" t="s">
        <v>839</v>
      </c>
      <c r="R146" s="2">
        <v>852600</v>
      </c>
      <c r="S146" s="2" t="s">
        <v>82</v>
      </c>
      <c r="T146" s="58" t="s">
        <v>156</v>
      </c>
      <c r="U146" s="61">
        <v>852600</v>
      </c>
      <c r="V146" s="61">
        <v>0</v>
      </c>
      <c r="W146" s="61">
        <v>0</v>
      </c>
      <c r="X146" s="61">
        <v>0</v>
      </c>
      <c r="Y146" s="61">
        <v>0</v>
      </c>
      <c r="Z146" s="61">
        <v>852600</v>
      </c>
      <c r="AA146" s="61" t="s">
        <v>157</v>
      </c>
      <c r="AB146" s="58" t="s">
        <v>157</v>
      </c>
      <c r="AC146" s="58" t="s">
        <v>157</v>
      </c>
      <c r="AD146" s="61" t="s">
        <v>157</v>
      </c>
      <c r="AE146" s="58" t="s">
        <v>157</v>
      </c>
      <c r="AF146" s="2">
        <v>0</v>
      </c>
      <c r="AG146" s="2" t="s">
        <v>839</v>
      </c>
      <c r="AH146" s="2" t="s">
        <v>839</v>
      </c>
      <c r="AI146" s="4">
        <v>0</v>
      </c>
      <c r="AJ146" s="58" t="s">
        <v>157</v>
      </c>
      <c r="AK146" s="58" t="s">
        <v>157</v>
      </c>
      <c r="AL146" s="61">
        <v>0</v>
      </c>
      <c r="AM146" s="61">
        <v>852600</v>
      </c>
      <c r="AN146" s="58" t="s">
        <v>721</v>
      </c>
      <c r="AO146" s="60">
        <v>44066</v>
      </c>
      <c r="AP146" s="58" t="s">
        <v>157</v>
      </c>
      <c r="AQ146" s="58">
        <v>9</v>
      </c>
      <c r="AR146" s="58" t="s">
        <v>157</v>
      </c>
      <c r="AS146" s="58" t="s">
        <v>159</v>
      </c>
      <c r="AT146" s="58">
        <v>1</v>
      </c>
      <c r="AU146" s="58">
        <v>21001231</v>
      </c>
      <c r="AV146" s="58">
        <v>20200904</v>
      </c>
      <c r="AW146" s="61">
        <v>852600</v>
      </c>
      <c r="AX146" s="61">
        <v>0</v>
      </c>
      <c r="AY146" s="58" t="s">
        <v>157</v>
      </c>
      <c r="AZ146" s="62">
        <v>44636</v>
      </c>
    </row>
    <row r="147" spans="1:52" x14ac:dyDescent="0.2">
      <c r="A147" s="58">
        <v>890399047</v>
      </c>
      <c r="B147" s="58" t="s">
        <v>83</v>
      </c>
      <c r="C147" s="58" t="s">
        <v>85</v>
      </c>
      <c r="D147" s="58">
        <v>258224</v>
      </c>
      <c r="E147" s="58" t="s">
        <v>722</v>
      </c>
      <c r="F147" s="58" t="s">
        <v>135</v>
      </c>
      <c r="G147" s="58" t="s">
        <v>85</v>
      </c>
      <c r="H147" s="58">
        <v>258224</v>
      </c>
      <c r="I147" s="58" t="s">
        <v>157</v>
      </c>
      <c r="J147" s="60">
        <v>43839</v>
      </c>
      <c r="K147" s="64">
        <v>6946445</v>
      </c>
      <c r="L147" s="61">
        <v>6946445</v>
      </c>
      <c r="M147" s="58" t="s">
        <v>158</v>
      </c>
      <c r="N147" s="58" t="s">
        <v>67</v>
      </c>
      <c r="O147" s="65">
        <v>0</v>
      </c>
      <c r="P147" s="2" t="s">
        <v>839</v>
      </c>
      <c r="Q147" s="2" t="s">
        <v>839</v>
      </c>
      <c r="R147" s="2">
        <v>6946445</v>
      </c>
      <c r="S147" s="2" t="s">
        <v>82</v>
      </c>
      <c r="T147" s="58" t="s">
        <v>156</v>
      </c>
      <c r="U147" s="61">
        <v>6946445</v>
      </c>
      <c r="V147" s="61">
        <v>0</v>
      </c>
      <c r="W147" s="61">
        <v>0</v>
      </c>
      <c r="X147" s="61">
        <v>0</v>
      </c>
      <c r="Y147" s="61">
        <v>0</v>
      </c>
      <c r="Z147" s="61">
        <v>6946445</v>
      </c>
      <c r="AA147" s="61" t="s">
        <v>157</v>
      </c>
      <c r="AB147" s="58" t="s">
        <v>157</v>
      </c>
      <c r="AC147" s="58" t="s">
        <v>157</v>
      </c>
      <c r="AD147" s="61" t="s">
        <v>157</v>
      </c>
      <c r="AE147" s="58" t="s">
        <v>157</v>
      </c>
      <c r="AF147" s="2">
        <v>0</v>
      </c>
      <c r="AG147" s="2" t="s">
        <v>839</v>
      </c>
      <c r="AH147" s="2" t="s">
        <v>839</v>
      </c>
      <c r="AI147" s="4">
        <v>0</v>
      </c>
      <c r="AJ147" s="58" t="s">
        <v>157</v>
      </c>
      <c r="AK147" s="58" t="s">
        <v>157</v>
      </c>
      <c r="AL147" s="61">
        <v>0</v>
      </c>
      <c r="AM147" s="61">
        <v>6946445</v>
      </c>
      <c r="AN147" s="58" t="s">
        <v>723</v>
      </c>
      <c r="AO147" s="60">
        <v>43839</v>
      </c>
      <c r="AP147" s="58" t="s">
        <v>157</v>
      </c>
      <c r="AQ147" s="58">
        <v>9</v>
      </c>
      <c r="AR147" s="58" t="s">
        <v>157</v>
      </c>
      <c r="AS147" s="58" t="s">
        <v>159</v>
      </c>
      <c r="AT147" s="58">
        <v>1</v>
      </c>
      <c r="AU147" s="58">
        <v>21001231</v>
      </c>
      <c r="AV147" s="58">
        <v>20200110</v>
      </c>
      <c r="AW147" s="61">
        <v>6946445</v>
      </c>
      <c r="AX147" s="61">
        <v>0</v>
      </c>
      <c r="AY147" s="58" t="s">
        <v>157</v>
      </c>
      <c r="AZ147" s="62">
        <v>44636</v>
      </c>
    </row>
    <row r="148" spans="1:52" x14ac:dyDescent="0.2">
      <c r="A148" s="58">
        <v>890399047</v>
      </c>
      <c r="B148" s="58" t="s">
        <v>83</v>
      </c>
      <c r="C148" s="58" t="s">
        <v>85</v>
      </c>
      <c r="D148" s="58">
        <v>227081</v>
      </c>
      <c r="E148" s="58" t="s">
        <v>724</v>
      </c>
      <c r="F148" s="58" t="s">
        <v>136</v>
      </c>
      <c r="G148" s="58" t="s">
        <v>85</v>
      </c>
      <c r="H148" s="58">
        <v>227081</v>
      </c>
      <c r="I148" s="58" t="s">
        <v>157</v>
      </c>
      <c r="J148" s="60">
        <v>43744</v>
      </c>
      <c r="K148" s="64">
        <v>300971</v>
      </c>
      <c r="L148" s="61">
        <v>300971</v>
      </c>
      <c r="M148" s="58" t="s">
        <v>158</v>
      </c>
      <c r="N148" s="58" t="s">
        <v>67</v>
      </c>
      <c r="O148" s="65">
        <v>0</v>
      </c>
      <c r="P148" s="2" t="s">
        <v>839</v>
      </c>
      <c r="Q148" s="2" t="s">
        <v>839</v>
      </c>
      <c r="R148" s="2">
        <v>300971</v>
      </c>
      <c r="S148" s="2" t="s">
        <v>82</v>
      </c>
      <c r="T148" s="58" t="s">
        <v>156</v>
      </c>
      <c r="U148" s="61">
        <v>300971</v>
      </c>
      <c r="V148" s="61">
        <v>0</v>
      </c>
      <c r="W148" s="61">
        <v>0</v>
      </c>
      <c r="X148" s="61">
        <v>0</v>
      </c>
      <c r="Y148" s="61">
        <v>0</v>
      </c>
      <c r="Z148" s="61">
        <v>300971</v>
      </c>
      <c r="AA148" s="61" t="s">
        <v>157</v>
      </c>
      <c r="AB148" s="58" t="s">
        <v>157</v>
      </c>
      <c r="AC148" s="58" t="s">
        <v>157</v>
      </c>
      <c r="AD148" s="61" t="s">
        <v>157</v>
      </c>
      <c r="AE148" s="58" t="s">
        <v>157</v>
      </c>
      <c r="AF148" s="2">
        <v>0</v>
      </c>
      <c r="AG148" s="2" t="s">
        <v>839</v>
      </c>
      <c r="AH148" s="2" t="s">
        <v>839</v>
      </c>
      <c r="AI148" s="4">
        <v>0</v>
      </c>
      <c r="AJ148" s="58" t="s">
        <v>157</v>
      </c>
      <c r="AK148" s="58" t="s">
        <v>157</v>
      </c>
      <c r="AL148" s="61">
        <v>0</v>
      </c>
      <c r="AM148" s="61">
        <v>300971</v>
      </c>
      <c r="AN148" s="58" t="s">
        <v>725</v>
      </c>
      <c r="AO148" s="60">
        <v>43744</v>
      </c>
      <c r="AP148" s="58" t="s">
        <v>157</v>
      </c>
      <c r="AQ148" s="58">
        <v>9</v>
      </c>
      <c r="AR148" s="58" t="s">
        <v>157</v>
      </c>
      <c r="AS148" s="58" t="s">
        <v>159</v>
      </c>
      <c r="AT148" s="58">
        <v>1</v>
      </c>
      <c r="AU148" s="58">
        <v>21001231</v>
      </c>
      <c r="AV148" s="58">
        <v>20191112</v>
      </c>
      <c r="AW148" s="61">
        <v>300971</v>
      </c>
      <c r="AX148" s="61">
        <v>0</v>
      </c>
      <c r="AY148" s="58" t="s">
        <v>157</v>
      </c>
      <c r="AZ148" s="62">
        <v>44636</v>
      </c>
    </row>
    <row r="149" spans="1:52" x14ac:dyDescent="0.2">
      <c r="A149" s="58">
        <v>890399047</v>
      </c>
      <c r="B149" s="58" t="s">
        <v>83</v>
      </c>
      <c r="C149" s="58" t="s">
        <v>84</v>
      </c>
      <c r="D149" s="58">
        <v>15012</v>
      </c>
      <c r="E149" s="58" t="s">
        <v>726</v>
      </c>
      <c r="F149" s="58" t="s">
        <v>87</v>
      </c>
      <c r="G149" s="58" t="s">
        <v>84</v>
      </c>
      <c r="H149" s="58">
        <v>15012</v>
      </c>
      <c r="I149" s="58" t="s">
        <v>157</v>
      </c>
      <c r="J149" s="60">
        <v>44225</v>
      </c>
      <c r="K149" s="64">
        <v>594200</v>
      </c>
      <c r="L149" s="61">
        <v>594200</v>
      </c>
      <c r="M149" s="58" t="s">
        <v>158</v>
      </c>
      <c r="N149" s="58" t="s">
        <v>67</v>
      </c>
      <c r="O149" s="65">
        <v>0</v>
      </c>
      <c r="P149" s="2" t="s">
        <v>839</v>
      </c>
      <c r="Q149" s="2" t="s">
        <v>839</v>
      </c>
      <c r="R149" s="2">
        <v>594200</v>
      </c>
      <c r="S149" s="2" t="s">
        <v>82</v>
      </c>
      <c r="T149" s="58" t="s">
        <v>156</v>
      </c>
      <c r="U149" s="61">
        <v>594200</v>
      </c>
      <c r="V149" s="61">
        <v>0</v>
      </c>
      <c r="W149" s="61">
        <v>0</v>
      </c>
      <c r="X149" s="61">
        <v>0</v>
      </c>
      <c r="Y149" s="61">
        <v>0</v>
      </c>
      <c r="Z149" s="61">
        <v>594200</v>
      </c>
      <c r="AA149" s="61" t="s">
        <v>157</v>
      </c>
      <c r="AB149" s="58" t="s">
        <v>157</v>
      </c>
      <c r="AC149" s="58" t="s">
        <v>157</v>
      </c>
      <c r="AD149" s="61" t="s">
        <v>157</v>
      </c>
      <c r="AE149" s="58" t="s">
        <v>157</v>
      </c>
      <c r="AF149" s="2">
        <v>0</v>
      </c>
      <c r="AG149" s="2" t="s">
        <v>839</v>
      </c>
      <c r="AH149" s="2" t="s">
        <v>839</v>
      </c>
      <c r="AI149" s="4">
        <v>0</v>
      </c>
      <c r="AJ149" s="58" t="s">
        <v>157</v>
      </c>
      <c r="AK149" s="58" t="s">
        <v>157</v>
      </c>
      <c r="AL149" s="61">
        <v>0</v>
      </c>
      <c r="AM149" s="61">
        <v>594200</v>
      </c>
      <c r="AN149" s="58" t="s">
        <v>727</v>
      </c>
      <c r="AO149" s="60">
        <v>44225</v>
      </c>
      <c r="AP149" s="58" t="s">
        <v>157</v>
      </c>
      <c r="AQ149" s="58">
        <v>9</v>
      </c>
      <c r="AR149" s="58" t="s">
        <v>157</v>
      </c>
      <c r="AS149" s="58" t="s">
        <v>159</v>
      </c>
      <c r="AT149" s="58">
        <v>1</v>
      </c>
      <c r="AU149" s="58">
        <v>21001231</v>
      </c>
      <c r="AV149" s="58">
        <v>20210208</v>
      </c>
      <c r="AW149" s="61">
        <v>594200</v>
      </c>
      <c r="AX149" s="61">
        <v>0</v>
      </c>
      <c r="AY149" s="58" t="s">
        <v>157</v>
      </c>
      <c r="AZ149" s="62">
        <v>44636</v>
      </c>
    </row>
    <row r="150" spans="1:52" x14ac:dyDescent="0.2">
      <c r="A150" s="58">
        <v>890399047</v>
      </c>
      <c r="B150" s="58" t="s">
        <v>83</v>
      </c>
      <c r="C150" s="58" t="s">
        <v>84</v>
      </c>
      <c r="D150" s="58">
        <v>15018</v>
      </c>
      <c r="E150" s="58" t="s">
        <v>728</v>
      </c>
      <c r="F150" s="58" t="s">
        <v>117</v>
      </c>
      <c r="G150" s="58" t="s">
        <v>84</v>
      </c>
      <c r="H150" s="58">
        <v>15018</v>
      </c>
      <c r="I150" s="58" t="s">
        <v>157</v>
      </c>
      <c r="J150" s="60">
        <v>44225</v>
      </c>
      <c r="K150" s="64">
        <v>40200</v>
      </c>
      <c r="L150" s="61">
        <v>40200</v>
      </c>
      <c r="M150" s="58" t="s">
        <v>158</v>
      </c>
      <c r="N150" s="58" t="s">
        <v>67</v>
      </c>
      <c r="O150" s="65">
        <v>0</v>
      </c>
      <c r="P150" s="2" t="s">
        <v>839</v>
      </c>
      <c r="Q150" s="2" t="s">
        <v>839</v>
      </c>
      <c r="R150" s="2">
        <v>40200</v>
      </c>
      <c r="S150" s="2" t="s">
        <v>82</v>
      </c>
      <c r="T150" s="58" t="s">
        <v>156</v>
      </c>
      <c r="U150" s="61">
        <v>40200</v>
      </c>
      <c r="V150" s="61">
        <v>0</v>
      </c>
      <c r="W150" s="61">
        <v>0</v>
      </c>
      <c r="X150" s="61">
        <v>0</v>
      </c>
      <c r="Y150" s="61">
        <v>0</v>
      </c>
      <c r="Z150" s="61">
        <v>40200</v>
      </c>
      <c r="AA150" s="61" t="s">
        <v>157</v>
      </c>
      <c r="AB150" s="58" t="s">
        <v>157</v>
      </c>
      <c r="AC150" s="58" t="s">
        <v>157</v>
      </c>
      <c r="AD150" s="61" t="s">
        <v>157</v>
      </c>
      <c r="AE150" s="58" t="s">
        <v>157</v>
      </c>
      <c r="AF150" s="2">
        <v>0</v>
      </c>
      <c r="AG150" s="2" t="s">
        <v>839</v>
      </c>
      <c r="AH150" s="2" t="s">
        <v>839</v>
      </c>
      <c r="AI150" s="4">
        <v>0</v>
      </c>
      <c r="AJ150" s="58" t="s">
        <v>157</v>
      </c>
      <c r="AK150" s="58" t="s">
        <v>157</v>
      </c>
      <c r="AL150" s="61">
        <v>0</v>
      </c>
      <c r="AM150" s="61">
        <v>40200</v>
      </c>
      <c r="AN150" s="58" t="s">
        <v>729</v>
      </c>
      <c r="AO150" s="60">
        <v>44225</v>
      </c>
      <c r="AP150" s="58" t="s">
        <v>157</v>
      </c>
      <c r="AQ150" s="58">
        <v>9</v>
      </c>
      <c r="AR150" s="58" t="s">
        <v>157</v>
      </c>
      <c r="AS150" s="58" t="s">
        <v>159</v>
      </c>
      <c r="AT150" s="58">
        <v>1</v>
      </c>
      <c r="AU150" s="58">
        <v>21001231</v>
      </c>
      <c r="AV150" s="58">
        <v>20210208</v>
      </c>
      <c r="AW150" s="61">
        <v>40200</v>
      </c>
      <c r="AX150" s="61">
        <v>0</v>
      </c>
      <c r="AY150" s="58" t="s">
        <v>157</v>
      </c>
      <c r="AZ150" s="62">
        <v>44636</v>
      </c>
    </row>
    <row r="151" spans="1:52" x14ac:dyDescent="0.2">
      <c r="A151" s="58">
        <v>890399047</v>
      </c>
      <c r="B151" s="58" t="s">
        <v>83</v>
      </c>
      <c r="C151" s="58" t="s">
        <v>84</v>
      </c>
      <c r="D151" s="58">
        <v>15025</v>
      </c>
      <c r="E151" s="58" t="s">
        <v>730</v>
      </c>
      <c r="F151" s="58" t="s">
        <v>126</v>
      </c>
      <c r="G151" s="58" t="s">
        <v>84</v>
      </c>
      <c r="H151" s="58">
        <v>15025</v>
      </c>
      <c r="I151" s="58" t="s">
        <v>157</v>
      </c>
      <c r="J151" s="60">
        <v>44225</v>
      </c>
      <c r="K151" s="64">
        <v>802200</v>
      </c>
      <c r="L151" s="61">
        <v>802200</v>
      </c>
      <c r="M151" s="58" t="s">
        <v>158</v>
      </c>
      <c r="N151" s="58" t="s">
        <v>67</v>
      </c>
      <c r="O151" s="65">
        <v>0</v>
      </c>
      <c r="P151" s="2" t="s">
        <v>839</v>
      </c>
      <c r="Q151" s="2" t="s">
        <v>839</v>
      </c>
      <c r="R151" s="2">
        <v>802200</v>
      </c>
      <c r="S151" s="2" t="s">
        <v>82</v>
      </c>
      <c r="T151" s="58" t="s">
        <v>156</v>
      </c>
      <c r="U151" s="61">
        <v>802200</v>
      </c>
      <c r="V151" s="61">
        <v>0</v>
      </c>
      <c r="W151" s="61">
        <v>0</v>
      </c>
      <c r="X151" s="61">
        <v>0</v>
      </c>
      <c r="Y151" s="61">
        <v>0</v>
      </c>
      <c r="Z151" s="61">
        <v>802200</v>
      </c>
      <c r="AA151" s="61" t="s">
        <v>157</v>
      </c>
      <c r="AB151" s="58" t="s">
        <v>157</v>
      </c>
      <c r="AC151" s="58" t="s">
        <v>157</v>
      </c>
      <c r="AD151" s="61" t="s">
        <v>157</v>
      </c>
      <c r="AE151" s="58" t="s">
        <v>157</v>
      </c>
      <c r="AF151" s="2">
        <v>0</v>
      </c>
      <c r="AG151" s="2" t="s">
        <v>839</v>
      </c>
      <c r="AH151" s="2" t="s">
        <v>839</v>
      </c>
      <c r="AI151" s="4">
        <v>0</v>
      </c>
      <c r="AJ151" s="58" t="s">
        <v>157</v>
      </c>
      <c r="AK151" s="58" t="s">
        <v>157</v>
      </c>
      <c r="AL151" s="61">
        <v>0</v>
      </c>
      <c r="AM151" s="61">
        <v>802200</v>
      </c>
      <c r="AN151" s="58" t="s">
        <v>729</v>
      </c>
      <c r="AO151" s="60">
        <v>44225</v>
      </c>
      <c r="AP151" s="58" t="s">
        <v>157</v>
      </c>
      <c r="AQ151" s="58">
        <v>9</v>
      </c>
      <c r="AR151" s="58" t="s">
        <v>157</v>
      </c>
      <c r="AS151" s="58" t="s">
        <v>159</v>
      </c>
      <c r="AT151" s="58">
        <v>1</v>
      </c>
      <c r="AU151" s="58">
        <v>21001231</v>
      </c>
      <c r="AV151" s="58">
        <v>20210208</v>
      </c>
      <c r="AW151" s="61">
        <v>802200</v>
      </c>
      <c r="AX151" s="61">
        <v>0</v>
      </c>
      <c r="AY151" s="58" t="s">
        <v>157</v>
      </c>
      <c r="AZ151" s="62">
        <v>44636</v>
      </c>
    </row>
    <row r="152" spans="1:52" x14ac:dyDescent="0.2">
      <c r="A152" s="58">
        <v>890399047</v>
      </c>
      <c r="B152" s="58" t="s">
        <v>83</v>
      </c>
      <c r="C152" s="58" t="s">
        <v>84</v>
      </c>
      <c r="D152" s="58">
        <v>15038</v>
      </c>
      <c r="E152" s="58" t="s">
        <v>731</v>
      </c>
      <c r="F152" s="58" t="s">
        <v>116</v>
      </c>
      <c r="G152" s="58" t="s">
        <v>84</v>
      </c>
      <c r="H152" s="58">
        <v>15038</v>
      </c>
      <c r="I152" s="58" t="s">
        <v>157</v>
      </c>
      <c r="J152" s="60">
        <v>44225</v>
      </c>
      <c r="K152" s="64">
        <v>40200</v>
      </c>
      <c r="L152" s="61">
        <v>40200</v>
      </c>
      <c r="M152" s="58" t="s">
        <v>158</v>
      </c>
      <c r="N152" s="58" t="s">
        <v>67</v>
      </c>
      <c r="O152" s="65">
        <v>0</v>
      </c>
      <c r="P152" s="2" t="s">
        <v>839</v>
      </c>
      <c r="Q152" s="2" t="s">
        <v>839</v>
      </c>
      <c r="R152" s="2">
        <v>40200</v>
      </c>
      <c r="S152" s="2" t="s">
        <v>82</v>
      </c>
      <c r="T152" s="58" t="s">
        <v>156</v>
      </c>
      <c r="U152" s="61">
        <v>40200</v>
      </c>
      <c r="V152" s="61">
        <v>0</v>
      </c>
      <c r="W152" s="61">
        <v>0</v>
      </c>
      <c r="X152" s="61">
        <v>0</v>
      </c>
      <c r="Y152" s="61">
        <v>0</v>
      </c>
      <c r="Z152" s="61">
        <v>40200</v>
      </c>
      <c r="AA152" s="61" t="s">
        <v>157</v>
      </c>
      <c r="AB152" s="58" t="s">
        <v>157</v>
      </c>
      <c r="AC152" s="58" t="s">
        <v>157</v>
      </c>
      <c r="AD152" s="61" t="s">
        <v>157</v>
      </c>
      <c r="AE152" s="58" t="s">
        <v>157</v>
      </c>
      <c r="AF152" s="2">
        <v>0</v>
      </c>
      <c r="AG152" s="2" t="s">
        <v>839</v>
      </c>
      <c r="AH152" s="2" t="s">
        <v>839</v>
      </c>
      <c r="AI152" s="4">
        <v>0</v>
      </c>
      <c r="AJ152" s="58" t="s">
        <v>157</v>
      </c>
      <c r="AK152" s="58" t="s">
        <v>157</v>
      </c>
      <c r="AL152" s="61">
        <v>0</v>
      </c>
      <c r="AM152" s="61">
        <v>40200</v>
      </c>
      <c r="AN152" s="58" t="s">
        <v>729</v>
      </c>
      <c r="AO152" s="60">
        <v>44225</v>
      </c>
      <c r="AP152" s="58" t="s">
        <v>157</v>
      </c>
      <c r="AQ152" s="58">
        <v>9</v>
      </c>
      <c r="AR152" s="58" t="s">
        <v>157</v>
      </c>
      <c r="AS152" s="58" t="s">
        <v>159</v>
      </c>
      <c r="AT152" s="58">
        <v>1</v>
      </c>
      <c r="AU152" s="58">
        <v>21001231</v>
      </c>
      <c r="AV152" s="58">
        <v>20210208</v>
      </c>
      <c r="AW152" s="61">
        <v>40200</v>
      </c>
      <c r="AX152" s="61">
        <v>0</v>
      </c>
      <c r="AY152" s="58" t="s">
        <v>157</v>
      </c>
      <c r="AZ152" s="62">
        <v>44636</v>
      </c>
    </row>
    <row r="153" spans="1:52" x14ac:dyDescent="0.2">
      <c r="A153" s="58">
        <v>890399047</v>
      </c>
      <c r="B153" s="58" t="s">
        <v>83</v>
      </c>
      <c r="C153" s="58" t="s">
        <v>84</v>
      </c>
      <c r="D153" s="58">
        <v>15039</v>
      </c>
      <c r="E153" s="58" t="s">
        <v>732</v>
      </c>
      <c r="F153" s="58" t="s">
        <v>115</v>
      </c>
      <c r="G153" s="58" t="s">
        <v>84</v>
      </c>
      <c r="H153" s="58">
        <v>15039</v>
      </c>
      <c r="I153" s="58" t="s">
        <v>157</v>
      </c>
      <c r="J153" s="60">
        <v>44225</v>
      </c>
      <c r="K153" s="64">
        <v>898900</v>
      </c>
      <c r="L153" s="61">
        <v>898900</v>
      </c>
      <c r="M153" s="58" t="s">
        <v>158</v>
      </c>
      <c r="N153" s="58" t="s">
        <v>67</v>
      </c>
      <c r="O153" s="65">
        <v>0</v>
      </c>
      <c r="P153" s="2" t="s">
        <v>839</v>
      </c>
      <c r="Q153" s="2" t="s">
        <v>839</v>
      </c>
      <c r="R153" s="2">
        <v>898900</v>
      </c>
      <c r="S153" s="2" t="s">
        <v>82</v>
      </c>
      <c r="T153" s="58" t="s">
        <v>156</v>
      </c>
      <c r="U153" s="61">
        <v>898900</v>
      </c>
      <c r="V153" s="61">
        <v>0</v>
      </c>
      <c r="W153" s="61">
        <v>0</v>
      </c>
      <c r="X153" s="61">
        <v>0</v>
      </c>
      <c r="Y153" s="61">
        <v>0</v>
      </c>
      <c r="Z153" s="61">
        <v>898900</v>
      </c>
      <c r="AA153" s="61" t="s">
        <v>157</v>
      </c>
      <c r="AB153" s="58" t="s">
        <v>157</v>
      </c>
      <c r="AC153" s="58" t="s">
        <v>157</v>
      </c>
      <c r="AD153" s="61" t="s">
        <v>157</v>
      </c>
      <c r="AE153" s="58" t="s">
        <v>157</v>
      </c>
      <c r="AF153" s="2">
        <v>0</v>
      </c>
      <c r="AG153" s="2" t="s">
        <v>839</v>
      </c>
      <c r="AH153" s="2" t="s">
        <v>839</v>
      </c>
      <c r="AI153" s="4">
        <v>0</v>
      </c>
      <c r="AJ153" s="58" t="s">
        <v>157</v>
      </c>
      <c r="AK153" s="58" t="s">
        <v>157</v>
      </c>
      <c r="AL153" s="61">
        <v>0</v>
      </c>
      <c r="AM153" s="61">
        <v>898900</v>
      </c>
      <c r="AN153" s="58" t="s">
        <v>729</v>
      </c>
      <c r="AO153" s="60">
        <v>44225</v>
      </c>
      <c r="AP153" s="58" t="s">
        <v>157</v>
      </c>
      <c r="AQ153" s="58">
        <v>9</v>
      </c>
      <c r="AR153" s="58" t="s">
        <v>157</v>
      </c>
      <c r="AS153" s="58" t="s">
        <v>159</v>
      </c>
      <c r="AT153" s="58">
        <v>1</v>
      </c>
      <c r="AU153" s="58">
        <v>21001231</v>
      </c>
      <c r="AV153" s="58">
        <v>20210208</v>
      </c>
      <c r="AW153" s="61">
        <v>898900</v>
      </c>
      <c r="AX153" s="61">
        <v>0</v>
      </c>
      <c r="AY153" s="58" t="s">
        <v>157</v>
      </c>
      <c r="AZ153" s="62">
        <v>44636</v>
      </c>
    </row>
    <row r="154" spans="1:52" x14ac:dyDescent="0.2">
      <c r="A154" s="58">
        <v>890399047</v>
      </c>
      <c r="B154" s="58" t="s">
        <v>83</v>
      </c>
      <c r="C154" s="58" t="s">
        <v>84</v>
      </c>
      <c r="D154" s="58">
        <v>15045</v>
      </c>
      <c r="E154" s="58" t="s">
        <v>733</v>
      </c>
      <c r="F154" s="58" t="s">
        <v>114</v>
      </c>
      <c r="G154" s="58" t="s">
        <v>84</v>
      </c>
      <c r="H154" s="58">
        <v>15045</v>
      </c>
      <c r="I154" s="58" t="s">
        <v>157</v>
      </c>
      <c r="J154" s="60">
        <v>44225</v>
      </c>
      <c r="K154" s="64">
        <v>659000</v>
      </c>
      <c r="L154" s="61">
        <v>659000</v>
      </c>
      <c r="M154" s="58" t="s">
        <v>158</v>
      </c>
      <c r="N154" s="58" t="s">
        <v>67</v>
      </c>
      <c r="O154" s="65">
        <v>0</v>
      </c>
      <c r="P154" s="2" t="s">
        <v>839</v>
      </c>
      <c r="Q154" s="2" t="s">
        <v>839</v>
      </c>
      <c r="R154" s="2">
        <v>659000</v>
      </c>
      <c r="S154" s="2" t="s">
        <v>82</v>
      </c>
      <c r="T154" s="58" t="s">
        <v>156</v>
      </c>
      <c r="U154" s="61">
        <v>659000</v>
      </c>
      <c r="V154" s="61">
        <v>0</v>
      </c>
      <c r="W154" s="61">
        <v>0</v>
      </c>
      <c r="X154" s="61">
        <v>0</v>
      </c>
      <c r="Y154" s="61">
        <v>0</v>
      </c>
      <c r="Z154" s="61">
        <v>659000</v>
      </c>
      <c r="AA154" s="61" t="s">
        <v>157</v>
      </c>
      <c r="AB154" s="58" t="s">
        <v>157</v>
      </c>
      <c r="AC154" s="58" t="s">
        <v>157</v>
      </c>
      <c r="AD154" s="61" t="s">
        <v>157</v>
      </c>
      <c r="AE154" s="58" t="s">
        <v>157</v>
      </c>
      <c r="AF154" s="2">
        <v>0</v>
      </c>
      <c r="AG154" s="2" t="s">
        <v>839</v>
      </c>
      <c r="AH154" s="2" t="s">
        <v>839</v>
      </c>
      <c r="AI154" s="4">
        <v>0</v>
      </c>
      <c r="AJ154" s="58" t="s">
        <v>157</v>
      </c>
      <c r="AK154" s="58" t="s">
        <v>157</v>
      </c>
      <c r="AL154" s="61">
        <v>0</v>
      </c>
      <c r="AM154" s="61">
        <v>659000</v>
      </c>
      <c r="AN154" s="58" t="s">
        <v>729</v>
      </c>
      <c r="AO154" s="60">
        <v>44225</v>
      </c>
      <c r="AP154" s="58" t="s">
        <v>157</v>
      </c>
      <c r="AQ154" s="58">
        <v>9</v>
      </c>
      <c r="AR154" s="58" t="s">
        <v>157</v>
      </c>
      <c r="AS154" s="58" t="s">
        <v>159</v>
      </c>
      <c r="AT154" s="58">
        <v>1</v>
      </c>
      <c r="AU154" s="58">
        <v>21001231</v>
      </c>
      <c r="AV154" s="58">
        <v>20210205</v>
      </c>
      <c r="AW154" s="61">
        <v>659000</v>
      </c>
      <c r="AX154" s="61">
        <v>0</v>
      </c>
      <c r="AY154" s="58" t="s">
        <v>157</v>
      </c>
      <c r="AZ154" s="62">
        <v>44636</v>
      </c>
    </row>
    <row r="155" spans="1:52" x14ac:dyDescent="0.2">
      <c r="A155" s="58">
        <v>890399047</v>
      </c>
      <c r="B155" s="58" t="s">
        <v>83</v>
      </c>
      <c r="C155" s="58" t="s">
        <v>84</v>
      </c>
      <c r="D155" s="58">
        <v>15057</v>
      </c>
      <c r="E155" s="58" t="s">
        <v>734</v>
      </c>
      <c r="F155" s="58" t="s">
        <v>113</v>
      </c>
      <c r="G155" s="58" t="s">
        <v>84</v>
      </c>
      <c r="H155" s="58">
        <v>15057</v>
      </c>
      <c r="I155" s="58" t="s">
        <v>157</v>
      </c>
      <c r="J155" s="60">
        <v>44225</v>
      </c>
      <c r="K155" s="64">
        <v>372600</v>
      </c>
      <c r="L155" s="61">
        <v>372600</v>
      </c>
      <c r="M155" s="58" t="s">
        <v>158</v>
      </c>
      <c r="N155" s="58" t="s">
        <v>67</v>
      </c>
      <c r="O155" s="65">
        <v>0</v>
      </c>
      <c r="P155" s="2" t="s">
        <v>839</v>
      </c>
      <c r="Q155" s="2" t="s">
        <v>839</v>
      </c>
      <c r="R155" s="2">
        <v>372600</v>
      </c>
      <c r="S155" s="2" t="s">
        <v>82</v>
      </c>
      <c r="T155" s="58" t="s">
        <v>156</v>
      </c>
      <c r="U155" s="61">
        <v>372600</v>
      </c>
      <c r="V155" s="61">
        <v>0</v>
      </c>
      <c r="W155" s="61">
        <v>0</v>
      </c>
      <c r="X155" s="61">
        <v>0</v>
      </c>
      <c r="Y155" s="61">
        <v>0</v>
      </c>
      <c r="Z155" s="61">
        <v>372600</v>
      </c>
      <c r="AA155" s="61" t="s">
        <v>157</v>
      </c>
      <c r="AB155" s="58" t="s">
        <v>157</v>
      </c>
      <c r="AC155" s="58" t="s">
        <v>157</v>
      </c>
      <c r="AD155" s="61" t="s">
        <v>157</v>
      </c>
      <c r="AE155" s="58" t="s">
        <v>157</v>
      </c>
      <c r="AF155" s="2">
        <v>0</v>
      </c>
      <c r="AG155" s="2" t="s">
        <v>839</v>
      </c>
      <c r="AH155" s="2" t="s">
        <v>839</v>
      </c>
      <c r="AI155" s="4">
        <v>0</v>
      </c>
      <c r="AJ155" s="58" t="s">
        <v>157</v>
      </c>
      <c r="AK155" s="58" t="s">
        <v>157</v>
      </c>
      <c r="AL155" s="61">
        <v>0</v>
      </c>
      <c r="AM155" s="61">
        <v>372600</v>
      </c>
      <c r="AN155" s="58" t="s">
        <v>729</v>
      </c>
      <c r="AO155" s="60">
        <v>44225</v>
      </c>
      <c r="AP155" s="58" t="s">
        <v>157</v>
      </c>
      <c r="AQ155" s="58">
        <v>9</v>
      </c>
      <c r="AR155" s="58" t="s">
        <v>157</v>
      </c>
      <c r="AS155" s="58" t="s">
        <v>159</v>
      </c>
      <c r="AT155" s="58">
        <v>1</v>
      </c>
      <c r="AU155" s="58">
        <v>21001231</v>
      </c>
      <c r="AV155" s="58">
        <v>20210205</v>
      </c>
      <c r="AW155" s="61">
        <v>372600</v>
      </c>
      <c r="AX155" s="61">
        <v>0</v>
      </c>
      <c r="AY155" s="58" t="s">
        <v>157</v>
      </c>
      <c r="AZ155" s="62">
        <v>44636</v>
      </c>
    </row>
    <row r="156" spans="1:52" x14ac:dyDescent="0.2">
      <c r="A156" s="58">
        <v>890399047</v>
      </c>
      <c r="B156" s="58" t="s">
        <v>83</v>
      </c>
      <c r="C156" s="58" t="s">
        <v>84</v>
      </c>
      <c r="D156" s="58">
        <v>16341</v>
      </c>
      <c r="E156" s="58" t="s">
        <v>735</v>
      </c>
      <c r="F156" s="58" t="s">
        <v>112</v>
      </c>
      <c r="G156" s="58" t="s">
        <v>84</v>
      </c>
      <c r="H156" s="58">
        <v>16341</v>
      </c>
      <c r="I156" s="58" t="s">
        <v>157</v>
      </c>
      <c r="J156" s="60">
        <v>44237</v>
      </c>
      <c r="K156" s="64">
        <v>1269700</v>
      </c>
      <c r="L156" s="61">
        <v>1269700</v>
      </c>
      <c r="M156" s="58" t="s">
        <v>158</v>
      </c>
      <c r="N156" s="58" t="s">
        <v>67</v>
      </c>
      <c r="O156" s="65">
        <v>0</v>
      </c>
      <c r="P156" s="2" t="s">
        <v>839</v>
      </c>
      <c r="Q156" s="2" t="s">
        <v>839</v>
      </c>
      <c r="R156" s="2">
        <v>1269700</v>
      </c>
      <c r="S156" s="2" t="s">
        <v>82</v>
      </c>
      <c r="T156" s="58" t="s">
        <v>156</v>
      </c>
      <c r="U156" s="61">
        <v>1269700</v>
      </c>
      <c r="V156" s="61">
        <v>0</v>
      </c>
      <c r="W156" s="61">
        <v>0</v>
      </c>
      <c r="X156" s="61">
        <v>0</v>
      </c>
      <c r="Y156" s="61">
        <v>0</v>
      </c>
      <c r="Z156" s="61">
        <v>1269700</v>
      </c>
      <c r="AA156" s="61" t="s">
        <v>157</v>
      </c>
      <c r="AB156" s="58" t="s">
        <v>157</v>
      </c>
      <c r="AC156" s="58" t="s">
        <v>157</v>
      </c>
      <c r="AD156" s="61" t="s">
        <v>157</v>
      </c>
      <c r="AE156" s="58" t="s">
        <v>157</v>
      </c>
      <c r="AF156" s="2">
        <v>0</v>
      </c>
      <c r="AG156" s="2" t="s">
        <v>839</v>
      </c>
      <c r="AH156" s="2" t="s">
        <v>839</v>
      </c>
      <c r="AI156" s="4">
        <v>0</v>
      </c>
      <c r="AJ156" s="58" t="s">
        <v>157</v>
      </c>
      <c r="AK156" s="58" t="s">
        <v>157</v>
      </c>
      <c r="AL156" s="61">
        <v>0</v>
      </c>
      <c r="AM156" s="61">
        <v>1269700</v>
      </c>
      <c r="AN156" s="58" t="s">
        <v>736</v>
      </c>
      <c r="AO156" s="60">
        <v>44237</v>
      </c>
      <c r="AP156" s="58" t="s">
        <v>157</v>
      </c>
      <c r="AQ156" s="58">
        <v>9</v>
      </c>
      <c r="AR156" s="58" t="s">
        <v>157</v>
      </c>
      <c r="AS156" s="58" t="s">
        <v>159</v>
      </c>
      <c r="AT156" s="58">
        <v>1</v>
      </c>
      <c r="AU156" s="58">
        <v>21001231</v>
      </c>
      <c r="AV156" s="58">
        <v>20210311</v>
      </c>
      <c r="AW156" s="61">
        <v>1269700</v>
      </c>
      <c r="AX156" s="61">
        <v>0</v>
      </c>
      <c r="AY156" s="58" t="s">
        <v>157</v>
      </c>
      <c r="AZ156" s="62">
        <v>44636</v>
      </c>
    </row>
    <row r="157" spans="1:52" x14ac:dyDescent="0.2">
      <c r="A157" s="58">
        <v>890399047</v>
      </c>
      <c r="B157" s="58" t="s">
        <v>83</v>
      </c>
      <c r="C157" s="58" t="s">
        <v>84</v>
      </c>
      <c r="D157" s="58">
        <v>16995</v>
      </c>
      <c r="E157" s="58" t="s">
        <v>737</v>
      </c>
      <c r="F157" s="58" t="s">
        <v>111</v>
      </c>
      <c r="G157" s="58" t="s">
        <v>84</v>
      </c>
      <c r="H157" s="58">
        <v>16995</v>
      </c>
      <c r="I157" s="58" t="s">
        <v>157</v>
      </c>
      <c r="J157" s="60">
        <v>44243</v>
      </c>
      <c r="K157" s="64">
        <v>814000</v>
      </c>
      <c r="L157" s="61">
        <v>814000</v>
      </c>
      <c r="M157" s="58" t="s">
        <v>158</v>
      </c>
      <c r="N157" s="58" t="s">
        <v>67</v>
      </c>
      <c r="O157" s="65">
        <v>0</v>
      </c>
      <c r="P157" s="2" t="s">
        <v>839</v>
      </c>
      <c r="Q157" s="2" t="s">
        <v>839</v>
      </c>
      <c r="R157" s="2">
        <v>814000</v>
      </c>
      <c r="S157" s="2" t="s">
        <v>82</v>
      </c>
      <c r="T157" s="58" t="s">
        <v>156</v>
      </c>
      <c r="U157" s="61">
        <v>814000</v>
      </c>
      <c r="V157" s="61">
        <v>0</v>
      </c>
      <c r="W157" s="61">
        <v>0</v>
      </c>
      <c r="X157" s="61">
        <v>0</v>
      </c>
      <c r="Y157" s="61">
        <v>0</v>
      </c>
      <c r="Z157" s="61">
        <v>814000</v>
      </c>
      <c r="AA157" s="61" t="s">
        <v>157</v>
      </c>
      <c r="AB157" s="58" t="s">
        <v>157</v>
      </c>
      <c r="AC157" s="58" t="s">
        <v>157</v>
      </c>
      <c r="AD157" s="61" t="s">
        <v>157</v>
      </c>
      <c r="AE157" s="58" t="s">
        <v>157</v>
      </c>
      <c r="AF157" s="2">
        <v>0</v>
      </c>
      <c r="AG157" s="2" t="s">
        <v>839</v>
      </c>
      <c r="AH157" s="2" t="s">
        <v>839</v>
      </c>
      <c r="AI157" s="4">
        <v>0</v>
      </c>
      <c r="AJ157" s="58" t="s">
        <v>157</v>
      </c>
      <c r="AK157" s="58" t="s">
        <v>157</v>
      </c>
      <c r="AL157" s="61">
        <v>0</v>
      </c>
      <c r="AM157" s="61">
        <v>814000</v>
      </c>
      <c r="AN157" s="58" t="s">
        <v>736</v>
      </c>
      <c r="AO157" s="60">
        <v>44243</v>
      </c>
      <c r="AP157" s="58" t="s">
        <v>157</v>
      </c>
      <c r="AQ157" s="58">
        <v>9</v>
      </c>
      <c r="AR157" s="58" t="s">
        <v>157</v>
      </c>
      <c r="AS157" s="58" t="s">
        <v>159</v>
      </c>
      <c r="AT157" s="58">
        <v>1</v>
      </c>
      <c r="AU157" s="58">
        <v>21001231</v>
      </c>
      <c r="AV157" s="58">
        <v>20210311</v>
      </c>
      <c r="AW157" s="61">
        <v>814000</v>
      </c>
      <c r="AX157" s="61">
        <v>0</v>
      </c>
      <c r="AY157" s="58" t="s">
        <v>157</v>
      </c>
      <c r="AZ157" s="62">
        <v>44636</v>
      </c>
    </row>
    <row r="158" spans="1:52" x14ac:dyDescent="0.2">
      <c r="A158" s="58">
        <v>890399047</v>
      </c>
      <c r="B158" s="58" t="s">
        <v>83</v>
      </c>
      <c r="C158" s="58" t="s">
        <v>84</v>
      </c>
      <c r="D158" s="58">
        <v>16996</v>
      </c>
      <c r="E158" s="58" t="s">
        <v>738</v>
      </c>
      <c r="F158" s="58" t="s">
        <v>110</v>
      </c>
      <c r="G158" s="58" t="s">
        <v>84</v>
      </c>
      <c r="H158" s="58">
        <v>16996</v>
      </c>
      <c r="I158" s="58" t="s">
        <v>157</v>
      </c>
      <c r="J158" s="60">
        <v>44243</v>
      </c>
      <c r="K158" s="64">
        <v>537000</v>
      </c>
      <c r="L158" s="61">
        <v>537000</v>
      </c>
      <c r="M158" s="58" t="s">
        <v>158</v>
      </c>
      <c r="N158" s="58" t="s">
        <v>67</v>
      </c>
      <c r="O158" s="65">
        <v>0</v>
      </c>
      <c r="P158" s="2" t="s">
        <v>839</v>
      </c>
      <c r="Q158" s="2" t="s">
        <v>839</v>
      </c>
      <c r="R158" s="2">
        <v>537000</v>
      </c>
      <c r="S158" s="2" t="s">
        <v>82</v>
      </c>
      <c r="T158" s="58" t="s">
        <v>156</v>
      </c>
      <c r="U158" s="61">
        <v>537000</v>
      </c>
      <c r="V158" s="61">
        <v>0</v>
      </c>
      <c r="W158" s="61">
        <v>0</v>
      </c>
      <c r="X158" s="61">
        <v>0</v>
      </c>
      <c r="Y158" s="61">
        <v>0</v>
      </c>
      <c r="Z158" s="61">
        <v>537000</v>
      </c>
      <c r="AA158" s="61" t="s">
        <v>157</v>
      </c>
      <c r="AB158" s="58" t="s">
        <v>157</v>
      </c>
      <c r="AC158" s="58" t="s">
        <v>157</v>
      </c>
      <c r="AD158" s="61" t="s">
        <v>157</v>
      </c>
      <c r="AE158" s="58" t="s">
        <v>157</v>
      </c>
      <c r="AF158" s="2">
        <v>0</v>
      </c>
      <c r="AG158" s="2" t="s">
        <v>839</v>
      </c>
      <c r="AH158" s="2" t="s">
        <v>839</v>
      </c>
      <c r="AI158" s="4">
        <v>0</v>
      </c>
      <c r="AJ158" s="58" t="s">
        <v>157</v>
      </c>
      <c r="AK158" s="58" t="s">
        <v>157</v>
      </c>
      <c r="AL158" s="61">
        <v>0</v>
      </c>
      <c r="AM158" s="61">
        <v>537000</v>
      </c>
      <c r="AN158" s="58" t="s">
        <v>736</v>
      </c>
      <c r="AO158" s="60">
        <v>44243</v>
      </c>
      <c r="AP158" s="58" t="s">
        <v>157</v>
      </c>
      <c r="AQ158" s="58">
        <v>9</v>
      </c>
      <c r="AR158" s="58" t="s">
        <v>157</v>
      </c>
      <c r="AS158" s="58" t="s">
        <v>159</v>
      </c>
      <c r="AT158" s="58">
        <v>1</v>
      </c>
      <c r="AU158" s="58">
        <v>21001231</v>
      </c>
      <c r="AV158" s="58">
        <v>20210311</v>
      </c>
      <c r="AW158" s="61">
        <v>537000</v>
      </c>
      <c r="AX158" s="61">
        <v>0</v>
      </c>
      <c r="AY158" s="58" t="s">
        <v>157</v>
      </c>
      <c r="AZ158" s="62">
        <v>44636</v>
      </c>
    </row>
    <row r="159" spans="1:52" x14ac:dyDescent="0.2">
      <c r="A159" s="58">
        <v>890399047</v>
      </c>
      <c r="B159" s="58" t="s">
        <v>83</v>
      </c>
      <c r="C159" s="58" t="s">
        <v>84</v>
      </c>
      <c r="D159" s="58">
        <v>16997</v>
      </c>
      <c r="E159" s="58" t="s">
        <v>739</v>
      </c>
      <c r="F159" s="58" t="s">
        <v>90</v>
      </c>
      <c r="G159" s="58" t="s">
        <v>84</v>
      </c>
      <c r="H159" s="58">
        <v>16997</v>
      </c>
      <c r="I159" s="58" t="s">
        <v>157</v>
      </c>
      <c r="J159" s="60">
        <v>44243</v>
      </c>
      <c r="K159" s="64">
        <v>845100</v>
      </c>
      <c r="L159" s="61">
        <v>845100</v>
      </c>
      <c r="M159" s="58" t="s">
        <v>158</v>
      </c>
      <c r="N159" s="58" t="s">
        <v>67</v>
      </c>
      <c r="O159" s="65">
        <v>0</v>
      </c>
      <c r="P159" s="2" t="s">
        <v>839</v>
      </c>
      <c r="Q159" s="2" t="s">
        <v>839</v>
      </c>
      <c r="R159" s="2">
        <v>845100</v>
      </c>
      <c r="S159" s="2" t="s">
        <v>82</v>
      </c>
      <c r="T159" s="58" t="s">
        <v>156</v>
      </c>
      <c r="U159" s="61">
        <v>845100</v>
      </c>
      <c r="V159" s="61">
        <v>0</v>
      </c>
      <c r="W159" s="61">
        <v>0</v>
      </c>
      <c r="X159" s="61">
        <v>0</v>
      </c>
      <c r="Y159" s="61">
        <v>0</v>
      </c>
      <c r="Z159" s="61">
        <v>845100</v>
      </c>
      <c r="AA159" s="61" t="s">
        <v>157</v>
      </c>
      <c r="AB159" s="58" t="s">
        <v>157</v>
      </c>
      <c r="AC159" s="58" t="s">
        <v>157</v>
      </c>
      <c r="AD159" s="61" t="s">
        <v>157</v>
      </c>
      <c r="AE159" s="58" t="s">
        <v>157</v>
      </c>
      <c r="AF159" s="2">
        <v>0</v>
      </c>
      <c r="AG159" s="2" t="s">
        <v>839</v>
      </c>
      <c r="AH159" s="2" t="s">
        <v>839</v>
      </c>
      <c r="AI159" s="4">
        <v>0</v>
      </c>
      <c r="AJ159" s="58" t="s">
        <v>157</v>
      </c>
      <c r="AK159" s="58" t="s">
        <v>157</v>
      </c>
      <c r="AL159" s="61">
        <v>0</v>
      </c>
      <c r="AM159" s="61">
        <v>845100</v>
      </c>
      <c r="AN159" s="58" t="s">
        <v>740</v>
      </c>
      <c r="AO159" s="60">
        <v>44243</v>
      </c>
      <c r="AP159" s="58" t="s">
        <v>157</v>
      </c>
      <c r="AQ159" s="58">
        <v>9</v>
      </c>
      <c r="AR159" s="58" t="s">
        <v>157</v>
      </c>
      <c r="AS159" s="58" t="s">
        <v>159</v>
      </c>
      <c r="AT159" s="58">
        <v>1</v>
      </c>
      <c r="AU159" s="58">
        <v>21001231</v>
      </c>
      <c r="AV159" s="58">
        <v>20210315</v>
      </c>
      <c r="AW159" s="61">
        <v>845100</v>
      </c>
      <c r="AX159" s="61">
        <v>0</v>
      </c>
      <c r="AY159" s="58" t="s">
        <v>157</v>
      </c>
      <c r="AZ159" s="62">
        <v>44636</v>
      </c>
    </row>
    <row r="160" spans="1:52" x14ac:dyDescent="0.2">
      <c r="A160" s="58">
        <v>890399047</v>
      </c>
      <c r="B160" s="58" t="s">
        <v>83</v>
      </c>
      <c r="C160" s="58" t="s">
        <v>84</v>
      </c>
      <c r="D160" s="58">
        <v>16998</v>
      </c>
      <c r="E160" s="58" t="s">
        <v>741</v>
      </c>
      <c r="F160" s="58" t="s">
        <v>91</v>
      </c>
      <c r="G160" s="58" t="s">
        <v>84</v>
      </c>
      <c r="H160" s="58">
        <v>16998</v>
      </c>
      <c r="I160" s="58" t="s">
        <v>157</v>
      </c>
      <c r="J160" s="60">
        <v>44243</v>
      </c>
      <c r="K160" s="64">
        <v>277000</v>
      </c>
      <c r="L160" s="61">
        <v>277000</v>
      </c>
      <c r="M160" s="58" t="s">
        <v>158</v>
      </c>
      <c r="N160" s="58" t="s">
        <v>67</v>
      </c>
      <c r="O160" s="65">
        <v>0</v>
      </c>
      <c r="P160" s="2" t="s">
        <v>839</v>
      </c>
      <c r="Q160" s="2" t="s">
        <v>839</v>
      </c>
      <c r="R160" s="2">
        <v>277000</v>
      </c>
      <c r="S160" s="2" t="s">
        <v>82</v>
      </c>
      <c r="T160" s="58" t="s">
        <v>156</v>
      </c>
      <c r="U160" s="61">
        <v>277000</v>
      </c>
      <c r="V160" s="61">
        <v>0</v>
      </c>
      <c r="W160" s="61">
        <v>0</v>
      </c>
      <c r="X160" s="61">
        <v>0</v>
      </c>
      <c r="Y160" s="61">
        <v>0</v>
      </c>
      <c r="Z160" s="61">
        <v>277000</v>
      </c>
      <c r="AA160" s="61" t="s">
        <v>157</v>
      </c>
      <c r="AB160" s="58" t="s">
        <v>157</v>
      </c>
      <c r="AC160" s="58" t="s">
        <v>157</v>
      </c>
      <c r="AD160" s="61" t="s">
        <v>157</v>
      </c>
      <c r="AE160" s="58" t="s">
        <v>157</v>
      </c>
      <c r="AF160" s="2">
        <v>0</v>
      </c>
      <c r="AG160" s="2" t="s">
        <v>839</v>
      </c>
      <c r="AH160" s="2" t="s">
        <v>839</v>
      </c>
      <c r="AI160" s="4">
        <v>0</v>
      </c>
      <c r="AJ160" s="58" t="s">
        <v>157</v>
      </c>
      <c r="AK160" s="58" t="s">
        <v>157</v>
      </c>
      <c r="AL160" s="61">
        <v>0</v>
      </c>
      <c r="AM160" s="61">
        <v>277000</v>
      </c>
      <c r="AN160" s="58" t="s">
        <v>740</v>
      </c>
      <c r="AO160" s="60">
        <v>44243</v>
      </c>
      <c r="AP160" s="58" t="s">
        <v>157</v>
      </c>
      <c r="AQ160" s="58">
        <v>9</v>
      </c>
      <c r="AR160" s="58" t="s">
        <v>157</v>
      </c>
      <c r="AS160" s="58" t="s">
        <v>159</v>
      </c>
      <c r="AT160" s="58">
        <v>1</v>
      </c>
      <c r="AU160" s="58">
        <v>21001231</v>
      </c>
      <c r="AV160" s="58">
        <v>20210315</v>
      </c>
      <c r="AW160" s="61">
        <v>277000</v>
      </c>
      <c r="AX160" s="61">
        <v>0</v>
      </c>
      <c r="AY160" s="58" t="s">
        <v>157</v>
      </c>
      <c r="AZ160" s="62">
        <v>44636</v>
      </c>
    </row>
    <row r="161" spans="1:52" x14ac:dyDescent="0.2">
      <c r="A161" s="58">
        <v>890399047</v>
      </c>
      <c r="B161" s="58" t="s">
        <v>83</v>
      </c>
      <c r="C161" s="58" t="s">
        <v>84</v>
      </c>
      <c r="D161" s="58">
        <v>16999</v>
      </c>
      <c r="E161" s="58" t="s">
        <v>742</v>
      </c>
      <c r="F161" s="58" t="s">
        <v>109</v>
      </c>
      <c r="G161" s="58" t="s">
        <v>84</v>
      </c>
      <c r="H161" s="58">
        <v>16999</v>
      </c>
      <c r="I161" s="58" t="s">
        <v>157</v>
      </c>
      <c r="J161" s="60">
        <v>44243</v>
      </c>
      <c r="K161" s="64">
        <v>40200</v>
      </c>
      <c r="L161" s="61">
        <v>40200</v>
      </c>
      <c r="M161" s="58" t="s">
        <v>158</v>
      </c>
      <c r="N161" s="58" t="s">
        <v>67</v>
      </c>
      <c r="O161" s="65">
        <v>0</v>
      </c>
      <c r="P161" s="2" t="s">
        <v>839</v>
      </c>
      <c r="Q161" s="2" t="s">
        <v>839</v>
      </c>
      <c r="R161" s="2">
        <v>40200</v>
      </c>
      <c r="S161" s="2" t="s">
        <v>82</v>
      </c>
      <c r="T161" s="58" t="s">
        <v>156</v>
      </c>
      <c r="U161" s="61">
        <v>40200</v>
      </c>
      <c r="V161" s="61">
        <v>0</v>
      </c>
      <c r="W161" s="61">
        <v>0</v>
      </c>
      <c r="X161" s="61">
        <v>0</v>
      </c>
      <c r="Y161" s="61">
        <v>0</v>
      </c>
      <c r="Z161" s="61">
        <v>40200</v>
      </c>
      <c r="AA161" s="61" t="s">
        <v>157</v>
      </c>
      <c r="AB161" s="58" t="s">
        <v>157</v>
      </c>
      <c r="AC161" s="58" t="s">
        <v>157</v>
      </c>
      <c r="AD161" s="61" t="s">
        <v>157</v>
      </c>
      <c r="AE161" s="58" t="s">
        <v>157</v>
      </c>
      <c r="AF161" s="2">
        <v>0</v>
      </c>
      <c r="AG161" s="2" t="s">
        <v>839</v>
      </c>
      <c r="AH161" s="2" t="s">
        <v>839</v>
      </c>
      <c r="AI161" s="4">
        <v>0</v>
      </c>
      <c r="AJ161" s="58" t="s">
        <v>157</v>
      </c>
      <c r="AK161" s="58" t="s">
        <v>157</v>
      </c>
      <c r="AL161" s="61">
        <v>0</v>
      </c>
      <c r="AM161" s="61">
        <v>40200</v>
      </c>
      <c r="AN161" s="58" t="s">
        <v>736</v>
      </c>
      <c r="AO161" s="60">
        <v>44243</v>
      </c>
      <c r="AP161" s="58" t="s">
        <v>157</v>
      </c>
      <c r="AQ161" s="58">
        <v>9</v>
      </c>
      <c r="AR161" s="58" t="s">
        <v>157</v>
      </c>
      <c r="AS161" s="58" t="s">
        <v>159</v>
      </c>
      <c r="AT161" s="58">
        <v>1</v>
      </c>
      <c r="AU161" s="58">
        <v>21001231</v>
      </c>
      <c r="AV161" s="58">
        <v>20210311</v>
      </c>
      <c r="AW161" s="61">
        <v>40200</v>
      </c>
      <c r="AX161" s="61">
        <v>0</v>
      </c>
      <c r="AY161" s="58" t="s">
        <v>157</v>
      </c>
      <c r="AZ161" s="62">
        <v>44636</v>
      </c>
    </row>
    <row r="162" spans="1:52" x14ac:dyDescent="0.2">
      <c r="A162" s="58">
        <v>890399047</v>
      </c>
      <c r="B162" s="58" t="s">
        <v>83</v>
      </c>
      <c r="C162" s="58" t="s">
        <v>84</v>
      </c>
      <c r="D162" s="58">
        <v>17000</v>
      </c>
      <c r="E162" s="58" t="s">
        <v>743</v>
      </c>
      <c r="F162" s="58" t="s">
        <v>92</v>
      </c>
      <c r="G162" s="58" t="s">
        <v>84</v>
      </c>
      <c r="H162" s="58">
        <v>17000</v>
      </c>
      <c r="I162" s="58" t="s">
        <v>157</v>
      </c>
      <c r="J162" s="60">
        <v>44243</v>
      </c>
      <c r="K162" s="64">
        <v>40200</v>
      </c>
      <c r="L162" s="61">
        <v>40200</v>
      </c>
      <c r="M162" s="58" t="s">
        <v>158</v>
      </c>
      <c r="N162" s="58" t="s">
        <v>67</v>
      </c>
      <c r="O162" s="65">
        <v>0</v>
      </c>
      <c r="P162" s="2" t="s">
        <v>839</v>
      </c>
      <c r="Q162" s="2" t="s">
        <v>839</v>
      </c>
      <c r="R162" s="2">
        <v>40200</v>
      </c>
      <c r="S162" s="2" t="s">
        <v>82</v>
      </c>
      <c r="T162" s="58" t="s">
        <v>156</v>
      </c>
      <c r="U162" s="61">
        <v>40200</v>
      </c>
      <c r="V162" s="61">
        <v>0</v>
      </c>
      <c r="W162" s="61">
        <v>0</v>
      </c>
      <c r="X162" s="61">
        <v>0</v>
      </c>
      <c r="Y162" s="61">
        <v>0</v>
      </c>
      <c r="Z162" s="61">
        <v>40200</v>
      </c>
      <c r="AA162" s="61" t="s">
        <v>157</v>
      </c>
      <c r="AB162" s="58" t="s">
        <v>157</v>
      </c>
      <c r="AC162" s="58" t="s">
        <v>157</v>
      </c>
      <c r="AD162" s="61" t="s">
        <v>157</v>
      </c>
      <c r="AE162" s="58" t="s">
        <v>157</v>
      </c>
      <c r="AF162" s="2">
        <v>0</v>
      </c>
      <c r="AG162" s="2" t="s">
        <v>839</v>
      </c>
      <c r="AH162" s="2" t="s">
        <v>839</v>
      </c>
      <c r="AI162" s="4">
        <v>0</v>
      </c>
      <c r="AJ162" s="58" t="s">
        <v>157</v>
      </c>
      <c r="AK162" s="58" t="s">
        <v>157</v>
      </c>
      <c r="AL162" s="61">
        <v>0</v>
      </c>
      <c r="AM162" s="61">
        <v>40200</v>
      </c>
      <c r="AN162" s="58" t="s">
        <v>740</v>
      </c>
      <c r="AO162" s="60">
        <v>44243</v>
      </c>
      <c r="AP162" s="58" t="s">
        <v>157</v>
      </c>
      <c r="AQ162" s="58">
        <v>9</v>
      </c>
      <c r="AR162" s="58" t="s">
        <v>157</v>
      </c>
      <c r="AS162" s="58" t="s">
        <v>159</v>
      </c>
      <c r="AT162" s="58">
        <v>1</v>
      </c>
      <c r="AU162" s="58">
        <v>21001231</v>
      </c>
      <c r="AV162" s="58">
        <v>20210315</v>
      </c>
      <c r="AW162" s="61">
        <v>40200</v>
      </c>
      <c r="AX162" s="61">
        <v>0</v>
      </c>
      <c r="AY162" s="58" t="s">
        <v>157</v>
      </c>
      <c r="AZ162" s="62">
        <v>44636</v>
      </c>
    </row>
    <row r="163" spans="1:52" x14ac:dyDescent="0.2">
      <c r="A163" s="58">
        <v>890399047</v>
      </c>
      <c r="B163" s="58" t="s">
        <v>83</v>
      </c>
      <c r="C163" s="58" t="s">
        <v>84</v>
      </c>
      <c r="D163" s="58">
        <v>17001</v>
      </c>
      <c r="E163" s="58" t="s">
        <v>744</v>
      </c>
      <c r="F163" s="58" t="s">
        <v>93</v>
      </c>
      <c r="G163" s="58" t="s">
        <v>84</v>
      </c>
      <c r="H163" s="58">
        <v>17001</v>
      </c>
      <c r="I163" s="58" t="s">
        <v>157</v>
      </c>
      <c r="J163" s="60">
        <v>44243</v>
      </c>
      <c r="K163" s="64">
        <v>997200</v>
      </c>
      <c r="L163" s="61">
        <v>997200</v>
      </c>
      <c r="M163" s="58" t="s">
        <v>158</v>
      </c>
      <c r="N163" s="58" t="s">
        <v>67</v>
      </c>
      <c r="O163" s="65">
        <v>0</v>
      </c>
      <c r="P163" s="2" t="s">
        <v>839</v>
      </c>
      <c r="Q163" s="2" t="s">
        <v>839</v>
      </c>
      <c r="R163" s="2">
        <v>997200</v>
      </c>
      <c r="S163" s="2" t="s">
        <v>82</v>
      </c>
      <c r="T163" s="58" t="s">
        <v>156</v>
      </c>
      <c r="U163" s="61">
        <v>997200</v>
      </c>
      <c r="V163" s="61">
        <v>0</v>
      </c>
      <c r="W163" s="61">
        <v>0</v>
      </c>
      <c r="X163" s="61">
        <v>0</v>
      </c>
      <c r="Y163" s="61">
        <v>0</v>
      </c>
      <c r="Z163" s="61">
        <v>997200</v>
      </c>
      <c r="AA163" s="61" t="s">
        <v>157</v>
      </c>
      <c r="AB163" s="58" t="s">
        <v>157</v>
      </c>
      <c r="AC163" s="58" t="s">
        <v>157</v>
      </c>
      <c r="AD163" s="61" t="s">
        <v>157</v>
      </c>
      <c r="AE163" s="58" t="s">
        <v>157</v>
      </c>
      <c r="AF163" s="2">
        <v>0</v>
      </c>
      <c r="AG163" s="2" t="s">
        <v>839</v>
      </c>
      <c r="AH163" s="2" t="s">
        <v>839</v>
      </c>
      <c r="AI163" s="4">
        <v>0</v>
      </c>
      <c r="AJ163" s="58" t="s">
        <v>157</v>
      </c>
      <c r="AK163" s="58" t="s">
        <v>157</v>
      </c>
      <c r="AL163" s="61">
        <v>0</v>
      </c>
      <c r="AM163" s="61">
        <v>997200</v>
      </c>
      <c r="AN163" s="58" t="s">
        <v>740</v>
      </c>
      <c r="AO163" s="60">
        <v>44243</v>
      </c>
      <c r="AP163" s="58" t="s">
        <v>157</v>
      </c>
      <c r="AQ163" s="58">
        <v>9</v>
      </c>
      <c r="AR163" s="58" t="s">
        <v>157</v>
      </c>
      <c r="AS163" s="58" t="s">
        <v>159</v>
      </c>
      <c r="AT163" s="58">
        <v>1</v>
      </c>
      <c r="AU163" s="58">
        <v>21001231</v>
      </c>
      <c r="AV163" s="58">
        <v>20210315</v>
      </c>
      <c r="AW163" s="61">
        <v>997200</v>
      </c>
      <c r="AX163" s="61">
        <v>0</v>
      </c>
      <c r="AY163" s="58" t="s">
        <v>157</v>
      </c>
      <c r="AZ163" s="62">
        <v>44636</v>
      </c>
    </row>
    <row r="164" spans="1:52" x14ac:dyDescent="0.2">
      <c r="A164" s="58">
        <v>890399047</v>
      </c>
      <c r="B164" s="58" t="s">
        <v>83</v>
      </c>
      <c r="C164" s="58" t="s">
        <v>84</v>
      </c>
      <c r="D164" s="58">
        <v>17002</v>
      </c>
      <c r="E164" s="58" t="s">
        <v>745</v>
      </c>
      <c r="F164" s="58" t="s">
        <v>108</v>
      </c>
      <c r="G164" s="58" t="s">
        <v>84</v>
      </c>
      <c r="H164" s="58">
        <v>17002</v>
      </c>
      <c r="I164" s="58" t="s">
        <v>157</v>
      </c>
      <c r="J164" s="60">
        <v>44243</v>
      </c>
      <c r="K164" s="64">
        <v>40200</v>
      </c>
      <c r="L164" s="61">
        <v>40200</v>
      </c>
      <c r="M164" s="58" t="s">
        <v>158</v>
      </c>
      <c r="N164" s="58" t="s">
        <v>67</v>
      </c>
      <c r="O164" s="65">
        <v>0</v>
      </c>
      <c r="P164" s="2" t="s">
        <v>839</v>
      </c>
      <c r="Q164" s="2" t="s">
        <v>839</v>
      </c>
      <c r="R164" s="2">
        <v>40200</v>
      </c>
      <c r="S164" s="2" t="s">
        <v>82</v>
      </c>
      <c r="T164" s="58" t="s">
        <v>156</v>
      </c>
      <c r="U164" s="61">
        <v>40200</v>
      </c>
      <c r="V164" s="61">
        <v>0</v>
      </c>
      <c r="W164" s="61">
        <v>0</v>
      </c>
      <c r="X164" s="61">
        <v>0</v>
      </c>
      <c r="Y164" s="61">
        <v>0</v>
      </c>
      <c r="Z164" s="61">
        <v>40200</v>
      </c>
      <c r="AA164" s="61" t="s">
        <v>157</v>
      </c>
      <c r="AB164" s="58" t="s">
        <v>157</v>
      </c>
      <c r="AC164" s="58" t="s">
        <v>157</v>
      </c>
      <c r="AD164" s="61" t="s">
        <v>157</v>
      </c>
      <c r="AE164" s="58" t="s">
        <v>157</v>
      </c>
      <c r="AF164" s="2">
        <v>0</v>
      </c>
      <c r="AG164" s="2" t="s">
        <v>839</v>
      </c>
      <c r="AH164" s="2" t="s">
        <v>839</v>
      </c>
      <c r="AI164" s="4">
        <v>0</v>
      </c>
      <c r="AJ164" s="58" t="s">
        <v>157</v>
      </c>
      <c r="AK164" s="58" t="s">
        <v>157</v>
      </c>
      <c r="AL164" s="61">
        <v>0</v>
      </c>
      <c r="AM164" s="61">
        <v>40200</v>
      </c>
      <c r="AN164" s="58" t="s">
        <v>736</v>
      </c>
      <c r="AO164" s="60">
        <v>44243</v>
      </c>
      <c r="AP164" s="58" t="s">
        <v>157</v>
      </c>
      <c r="AQ164" s="58">
        <v>9</v>
      </c>
      <c r="AR164" s="58" t="s">
        <v>157</v>
      </c>
      <c r="AS164" s="58" t="s">
        <v>159</v>
      </c>
      <c r="AT164" s="58">
        <v>1</v>
      </c>
      <c r="AU164" s="58">
        <v>21001231</v>
      </c>
      <c r="AV164" s="58">
        <v>20210311</v>
      </c>
      <c r="AW164" s="61">
        <v>40200</v>
      </c>
      <c r="AX164" s="61">
        <v>0</v>
      </c>
      <c r="AY164" s="58" t="s">
        <v>157</v>
      </c>
      <c r="AZ164" s="62">
        <v>44636</v>
      </c>
    </row>
    <row r="165" spans="1:52" x14ac:dyDescent="0.2">
      <c r="A165" s="58">
        <v>890399047</v>
      </c>
      <c r="B165" s="58" t="s">
        <v>83</v>
      </c>
      <c r="C165" s="58" t="s">
        <v>84</v>
      </c>
      <c r="D165" s="58">
        <v>17004</v>
      </c>
      <c r="E165" s="58" t="s">
        <v>746</v>
      </c>
      <c r="F165" s="58" t="s">
        <v>94</v>
      </c>
      <c r="G165" s="58" t="s">
        <v>84</v>
      </c>
      <c r="H165" s="58">
        <v>17004</v>
      </c>
      <c r="I165" s="58" t="s">
        <v>157</v>
      </c>
      <c r="J165" s="60">
        <v>44243</v>
      </c>
      <c r="K165" s="64">
        <v>484700</v>
      </c>
      <c r="L165" s="61">
        <v>484700</v>
      </c>
      <c r="M165" s="58" t="s">
        <v>158</v>
      </c>
      <c r="N165" s="58" t="s">
        <v>67</v>
      </c>
      <c r="O165" s="65">
        <v>0</v>
      </c>
      <c r="P165" s="2" t="s">
        <v>839</v>
      </c>
      <c r="Q165" s="2" t="s">
        <v>839</v>
      </c>
      <c r="R165" s="2">
        <v>484700</v>
      </c>
      <c r="S165" s="2" t="s">
        <v>82</v>
      </c>
      <c r="T165" s="58" t="s">
        <v>156</v>
      </c>
      <c r="U165" s="61">
        <v>484700</v>
      </c>
      <c r="V165" s="61">
        <v>0</v>
      </c>
      <c r="W165" s="61">
        <v>0</v>
      </c>
      <c r="X165" s="61">
        <v>0</v>
      </c>
      <c r="Y165" s="61">
        <v>0</v>
      </c>
      <c r="Z165" s="61">
        <v>484700</v>
      </c>
      <c r="AA165" s="61" t="s">
        <v>157</v>
      </c>
      <c r="AB165" s="58" t="s">
        <v>157</v>
      </c>
      <c r="AC165" s="58" t="s">
        <v>157</v>
      </c>
      <c r="AD165" s="61" t="s">
        <v>157</v>
      </c>
      <c r="AE165" s="58" t="s">
        <v>157</v>
      </c>
      <c r="AF165" s="2">
        <v>0</v>
      </c>
      <c r="AG165" s="2" t="s">
        <v>839</v>
      </c>
      <c r="AH165" s="2" t="s">
        <v>839</v>
      </c>
      <c r="AI165" s="4">
        <v>0</v>
      </c>
      <c r="AJ165" s="58" t="s">
        <v>157</v>
      </c>
      <c r="AK165" s="58" t="s">
        <v>157</v>
      </c>
      <c r="AL165" s="61">
        <v>0</v>
      </c>
      <c r="AM165" s="61">
        <v>484700</v>
      </c>
      <c r="AN165" s="58" t="s">
        <v>740</v>
      </c>
      <c r="AO165" s="60">
        <v>44243</v>
      </c>
      <c r="AP165" s="58" t="s">
        <v>157</v>
      </c>
      <c r="AQ165" s="58">
        <v>9</v>
      </c>
      <c r="AR165" s="58" t="s">
        <v>157</v>
      </c>
      <c r="AS165" s="58" t="s">
        <v>159</v>
      </c>
      <c r="AT165" s="58">
        <v>1</v>
      </c>
      <c r="AU165" s="58">
        <v>21001231</v>
      </c>
      <c r="AV165" s="58">
        <v>20210315</v>
      </c>
      <c r="AW165" s="61">
        <v>484700</v>
      </c>
      <c r="AX165" s="61">
        <v>0</v>
      </c>
      <c r="AY165" s="58" t="s">
        <v>157</v>
      </c>
      <c r="AZ165" s="62">
        <v>44636</v>
      </c>
    </row>
    <row r="166" spans="1:52" x14ac:dyDescent="0.2">
      <c r="A166" s="58">
        <v>890399047</v>
      </c>
      <c r="B166" s="58" t="s">
        <v>83</v>
      </c>
      <c r="C166" s="58" t="s">
        <v>84</v>
      </c>
      <c r="D166" s="58">
        <v>17005</v>
      </c>
      <c r="E166" s="58" t="s">
        <v>747</v>
      </c>
      <c r="F166" s="58" t="s">
        <v>107</v>
      </c>
      <c r="G166" s="58" t="s">
        <v>84</v>
      </c>
      <c r="H166" s="58">
        <v>17005</v>
      </c>
      <c r="I166" s="58" t="s">
        <v>157</v>
      </c>
      <c r="J166" s="60">
        <v>44243</v>
      </c>
      <c r="K166" s="64">
        <v>455700</v>
      </c>
      <c r="L166" s="61">
        <v>455700</v>
      </c>
      <c r="M166" s="58" t="s">
        <v>158</v>
      </c>
      <c r="N166" s="58" t="s">
        <v>67</v>
      </c>
      <c r="O166" s="65">
        <v>0</v>
      </c>
      <c r="P166" s="2" t="s">
        <v>839</v>
      </c>
      <c r="Q166" s="2" t="s">
        <v>839</v>
      </c>
      <c r="R166" s="2">
        <v>455700</v>
      </c>
      <c r="S166" s="2" t="s">
        <v>82</v>
      </c>
      <c r="T166" s="58" t="s">
        <v>156</v>
      </c>
      <c r="U166" s="61">
        <v>455700</v>
      </c>
      <c r="V166" s="61">
        <v>0</v>
      </c>
      <c r="W166" s="61">
        <v>0</v>
      </c>
      <c r="X166" s="61">
        <v>0</v>
      </c>
      <c r="Y166" s="61">
        <v>0</v>
      </c>
      <c r="Z166" s="61">
        <v>455700</v>
      </c>
      <c r="AA166" s="61" t="s">
        <v>157</v>
      </c>
      <c r="AB166" s="58" t="s">
        <v>157</v>
      </c>
      <c r="AC166" s="58" t="s">
        <v>157</v>
      </c>
      <c r="AD166" s="61" t="s">
        <v>157</v>
      </c>
      <c r="AE166" s="58" t="s">
        <v>157</v>
      </c>
      <c r="AF166" s="2">
        <v>0</v>
      </c>
      <c r="AG166" s="2" t="s">
        <v>839</v>
      </c>
      <c r="AH166" s="2" t="s">
        <v>839</v>
      </c>
      <c r="AI166" s="4">
        <v>0</v>
      </c>
      <c r="AJ166" s="58" t="s">
        <v>157</v>
      </c>
      <c r="AK166" s="58" t="s">
        <v>157</v>
      </c>
      <c r="AL166" s="61">
        <v>0</v>
      </c>
      <c r="AM166" s="61">
        <v>455700</v>
      </c>
      <c r="AN166" s="58" t="s">
        <v>736</v>
      </c>
      <c r="AO166" s="60">
        <v>44243</v>
      </c>
      <c r="AP166" s="58" t="s">
        <v>157</v>
      </c>
      <c r="AQ166" s="58">
        <v>9</v>
      </c>
      <c r="AR166" s="58" t="s">
        <v>157</v>
      </c>
      <c r="AS166" s="58" t="s">
        <v>159</v>
      </c>
      <c r="AT166" s="58">
        <v>1</v>
      </c>
      <c r="AU166" s="58">
        <v>21001231</v>
      </c>
      <c r="AV166" s="58">
        <v>20210311</v>
      </c>
      <c r="AW166" s="61">
        <v>455700</v>
      </c>
      <c r="AX166" s="61">
        <v>0</v>
      </c>
      <c r="AY166" s="58" t="s">
        <v>157</v>
      </c>
      <c r="AZ166" s="62">
        <v>44636</v>
      </c>
    </row>
    <row r="167" spans="1:52" x14ac:dyDescent="0.2">
      <c r="A167" s="58">
        <v>890399047</v>
      </c>
      <c r="B167" s="58" t="s">
        <v>83</v>
      </c>
      <c r="C167" s="58" t="s">
        <v>84</v>
      </c>
      <c r="D167" s="58">
        <v>17006</v>
      </c>
      <c r="E167" s="58" t="s">
        <v>748</v>
      </c>
      <c r="F167" s="58" t="s">
        <v>95</v>
      </c>
      <c r="G167" s="58" t="s">
        <v>84</v>
      </c>
      <c r="H167" s="58">
        <v>17006</v>
      </c>
      <c r="I167" s="58" t="s">
        <v>157</v>
      </c>
      <c r="J167" s="60">
        <v>44243</v>
      </c>
      <c r="K167" s="64">
        <v>871200</v>
      </c>
      <c r="L167" s="61">
        <v>871200</v>
      </c>
      <c r="M167" s="58" t="s">
        <v>158</v>
      </c>
      <c r="N167" s="58" t="s">
        <v>67</v>
      </c>
      <c r="O167" s="65">
        <v>0</v>
      </c>
      <c r="P167" s="2" t="s">
        <v>839</v>
      </c>
      <c r="Q167" s="2" t="s">
        <v>839</v>
      </c>
      <c r="R167" s="2">
        <v>871200</v>
      </c>
      <c r="S167" s="2" t="s">
        <v>82</v>
      </c>
      <c r="T167" s="58" t="s">
        <v>156</v>
      </c>
      <c r="U167" s="61">
        <v>871200</v>
      </c>
      <c r="V167" s="61">
        <v>0</v>
      </c>
      <c r="W167" s="61">
        <v>0</v>
      </c>
      <c r="X167" s="61">
        <v>0</v>
      </c>
      <c r="Y167" s="61">
        <v>0</v>
      </c>
      <c r="Z167" s="61">
        <v>871200</v>
      </c>
      <c r="AA167" s="61" t="s">
        <v>157</v>
      </c>
      <c r="AB167" s="58" t="s">
        <v>157</v>
      </c>
      <c r="AC167" s="58" t="s">
        <v>157</v>
      </c>
      <c r="AD167" s="61" t="s">
        <v>157</v>
      </c>
      <c r="AE167" s="58" t="s">
        <v>157</v>
      </c>
      <c r="AF167" s="2">
        <v>0</v>
      </c>
      <c r="AG167" s="2" t="s">
        <v>839</v>
      </c>
      <c r="AH167" s="2" t="s">
        <v>839</v>
      </c>
      <c r="AI167" s="4">
        <v>0</v>
      </c>
      <c r="AJ167" s="58" t="s">
        <v>157</v>
      </c>
      <c r="AK167" s="58" t="s">
        <v>157</v>
      </c>
      <c r="AL167" s="61">
        <v>0</v>
      </c>
      <c r="AM167" s="61">
        <v>871200</v>
      </c>
      <c r="AN167" s="58" t="s">
        <v>740</v>
      </c>
      <c r="AO167" s="60">
        <v>44243</v>
      </c>
      <c r="AP167" s="58" t="s">
        <v>157</v>
      </c>
      <c r="AQ167" s="58">
        <v>9</v>
      </c>
      <c r="AR167" s="58" t="s">
        <v>157</v>
      </c>
      <c r="AS167" s="58" t="s">
        <v>159</v>
      </c>
      <c r="AT167" s="58">
        <v>1</v>
      </c>
      <c r="AU167" s="58">
        <v>21001231</v>
      </c>
      <c r="AV167" s="58">
        <v>20210315</v>
      </c>
      <c r="AW167" s="61">
        <v>871200</v>
      </c>
      <c r="AX167" s="61">
        <v>0</v>
      </c>
      <c r="AY167" s="58" t="s">
        <v>157</v>
      </c>
      <c r="AZ167" s="62">
        <v>44636</v>
      </c>
    </row>
    <row r="168" spans="1:52" x14ac:dyDescent="0.2">
      <c r="A168" s="58">
        <v>890399047</v>
      </c>
      <c r="B168" s="58" t="s">
        <v>83</v>
      </c>
      <c r="C168" s="58" t="s">
        <v>84</v>
      </c>
      <c r="D168" s="58">
        <v>17007</v>
      </c>
      <c r="E168" s="58" t="s">
        <v>749</v>
      </c>
      <c r="F168" s="58" t="s">
        <v>106</v>
      </c>
      <c r="G168" s="58" t="s">
        <v>84</v>
      </c>
      <c r="H168" s="58">
        <v>17007</v>
      </c>
      <c r="I168" s="58" t="s">
        <v>157</v>
      </c>
      <c r="J168" s="60">
        <v>44243</v>
      </c>
      <c r="K168" s="64">
        <v>234100</v>
      </c>
      <c r="L168" s="61">
        <v>234100</v>
      </c>
      <c r="M168" s="58" t="s">
        <v>158</v>
      </c>
      <c r="N168" s="58" t="s">
        <v>67</v>
      </c>
      <c r="O168" s="65">
        <v>0</v>
      </c>
      <c r="P168" s="2" t="s">
        <v>839</v>
      </c>
      <c r="Q168" s="2" t="s">
        <v>839</v>
      </c>
      <c r="R168" s="2">
        <v>234100</v>
      </c>
      <c r="S168" s="2" t="s">
        <v>82</v>
      </c>
      <c r="T168" s="58" t="s">
        <v>156</v>
      </c>
      <c r="U168" s="61">
        <v>234100</v>
      </c>
      <c r="V168" s="61">
        <v>0</v>
      </c>
      <c r="W168" s="61">
        <v>0</v>
      </c>
      <c r="X168" s="61">
        <v>0</v>
      </c>
      <c r="Y168" s="61">
        <v>0</v>
      </c>
      <c r="Z168" s="61">
        <v>234100</v>
      </c>
      <c r="AA168" s="61" t="s">
        <v>157</v>
      </c>
      <c r="AB168" s="58" t="s">
        <v>157</v>
      </c>
      <c r="AC168" s="58" t="s">
        <v>157</v>
      </c>
      <c r="AD168" s="61" t="s">
        <v>157</v>
      </c>
      <c r="AE168" s="58" t="s">
        <v>157</v>
      </c>
      <c r="AF168" s="2">
        <v>0</v>
      </c>
      <c r="AG168" s="2" t="s">
        <v>839</v>
      </c>
      <c r="AH168" s="2" t="s">
        <v>839</v>
      </c>
      <c r="AI168" s="4">
        <v>0</v>
      </c>
      <c r="AJ168" s="58" t="s">
        <v>157</v>
      </c>
      <c r="AK168" s="58" t="s">
        <v>157</v>
      </c>
      <c r="AL168" s="61">
        <v>0</v>
      </c>
      <c r="AM168" s="61">
        <v>234100</v>
      </c>
      <c r="AN168" s="58" t="s">
        <v>736</v>
      </c>
      <c r="AO168" s="60">
        <v>44243</v>
      </c>
      <c r="AP168" s="58" t="s">
        <v>157</v>
      </c>
      <c r="AQ168" s="58">
        <v>9</v>
      </c>
      <c r="AR168" s="58" t="s">
        <v>157</v>
      </c>
      <c r="AS168" s="58" t="s">
        <v>159</v>
      </c>
      <c r="AT168" s="58">
        <v>1</v>
      </c>
      <c r="AU168" s="58">
        <v>21001231</v>
      </c>
      <c r="AV168" s="58">
        <v>20210311</v>
      </c>
      <c r="AW168" s="61">
        <v>234100</v>
      </c>
      <c r="AX168" s="61">
        <v>0</v>
      </c>
      <c r="AY168" s="58" t="s">
        <v>157</v>
      </c>
      <c r="AZ168" s="62">
        <v>44636</v>
      </c>
    </row>
    <row r="169" spans="1:52" x14ac:dyDescent="0.2">
      <c r="A169" s="58">
        <v>890399047</v>
      </c>
      <c r="B169" s="58" t="s">
        <v>83</v>
      </c>
      <c r="C169" s="58" t="s">
        <v>84</v>
      </c>
      <c r="D169" s="58">
        <v>17222</v>
      </c>
      <c r="E169" s="58" t="s">
        <v>750</v>
      </c>
      <c r="F169" s="58" t="s">
        <v>96</v>
      </c>
      <c r="G169" s="58" t="s">
        <v>84</v>
      </c>
      <c r="H169" s="58">
        <v>17222</v>
      </c>
      <c r="I169" s="58" t="s">
        <v>157</v>
      </c>
      <c r="J169" s="60">
        <v>44244</v>
      </c>
      <c r="K169" s="64">
        <v>40200</v>
      </c>
      <c r="L169" s="61">
        <v>40200</v>
      </c>
      <c r="M169" s="58" t="s">
        <v>158</v>
      </c>
      <c r="N169" s="58" t="s">
        <v>67</v>
      </c>
      <c r="O169" s="65">
        <v>0</v>
      </c>
      <c r="P169" s="2" t="s">
        <v>839</v>
      </c>
      <c r="Q169" s="2" t="s">
        <v>839</v>
      </c>
      <c r="R169" s="2">
        <v>40200</v>
      </c>
      <c r="S169" s="2" t="s">
        <v>82</v>
      </c>
      <c r="T169" s="58" t="s">
        <v>156</v>
      </c>
      <c r="U169" s="61">
        <v>40200</v>
      </c>
      <c r="V169" s="61">
        <v>0</v>
      </c>
      <c r="W169" s="61">
        <v>0</v>
      </c>
      <c r="X169" s="61">
        <v>0</v>
      </c>
      <c r="Y169" s="61">
        <v>0</v>
      </c>
      <c r="Z169" s="61">
        <v>40200</v>
      </c>
      <c r="AA169" s="61" t="s">
        <v>157</v>
      </c>
      <c r="AB169" s="58" t="s">
        <v>157</v>
      </c>
      <c r="AC169" s="58" t="s">
        <v>157</v>
      </c>
      <c r="AD169" s="61" t="s">
        <v>157</v>
      </c>
      <c r="AE169" s="58" t="s">
        <v>157</v>
      </c>
      <c r="AF169" s="2">
        <v>0</v>
      </c>
      <c r="AG169" s="2" t="s">
        <v>839</v>
      </c>
      <c r="AH169" s="2" t="s">
        <v>839</v>
      </c>
      <c r="AI169" s="4">
        <v>0</v>
      </c>
      <c r="AJ169" s="58" t="s">
        <v>157</v>
      </c>
      <c r="AK169" s="58" t="s">
        <v>157</v>
      </c>
      <c r="AL169" s="61">
        <v>0</v>
      </c>
      <c r="AM169" s="61">
        <v>40200</v>
      </c>
      <c r="AN169" s="58" t="s">
        <v>740</v>
      </c>
      <c r="AO169" s="60">
        <v>44244</v>
      </c>
      <c r="AP169" s="58" t="s">
        <v>157</v>
      </c>
      <c r="AQ169" s="58">
        <v>9</v>
      </c>
      <c r="AR169" s="58" t="s">
        <v>157</v>
      </c>
      <c r="AS169" s="58" t="s">
        <v>159</v>
      </c>
      <c r="AT169" s="58">
        <v>1</v>
      </c>
      <c r="AU169" s="58">
        <v>21001231</v>
      </c>
      <c r="AV169" s="58">
        <v>20210315</v>
      </c>
      <c r="AW169" s="61">
        <v>40200</v>
      </c>
      <c r="AX169" s="61">
        <v>0</v>
      </c>
      <c r="AY169" s="58" t="s">
        <v>157</v>
      </c>
      <c r="AZ169" s="62">
        <v>44636</v>
      </c>
    </row>
    <row r="170" spans="1:52" x14ac:dyDescent="0.2">
      <c r="A170" s="58">
        <v>890399047</v>
      </c>
      <c r="B170" s="58" t="s">
        <v>83</v>
      </c>
      <c r="C170" s="58" t="s">
        <v>84</v>
      </c>
      <c r="D170" s="58">
        <v>19318</v>
      </c>
      <c r="E170" s="58" t="s">
        <v>751</v>
      </c>
      <c r="F170" s="58" t="s">
        <v>97</v>
      </c>
      <c r="G170" s="58" t="s">
        <v>84</v>
      </c>
      <c r="H170" s="58">
        <v>19318</v>
      </c>
      <c r="I170" s="58" t="s">
        <v>157</v>
      </c>
      <c r="J170" s="60">
        <v>44254</v>
      </c>
      <c r="K170" s="64">
        <v>885300</v>
      </c>
      <c r="L170" s="61">
        <v>885300</v>
      </c>
      <c r="M170" s="58" t="s">
        <v>158</v>
      </c>
      <c r="N170" s="58" t="s">
        <v>67</v>
      </c>
      <c r="O170" s="65">
        <v>0</v>
      </c>
      <c r="P170" s="2" t="s">
        <v>839</v>
      </c>
      <c r="Q170" s="2" t="s">
        <v>839</v>
      </c>
      <c r="R170" s="2">
        <v>885300</v>
      </c>
      <c r="S170" s="2" t="s">
        <v>82</v>
      </c>
      <c r="T170" s="58" t="s">
        <v>156</v>
      </c>
      <c r="U170" s="61">
        <v>885300</v>
      </c>
      <c r="V170" s="61">
        <v>0</v>
      </c>
      <c r="W170" s="61">
        <v>0</v>
      </c>
      <c r="X170" s="61">
        <v>0</v>
      </c>
      <c r="Y170" s="61">
        <v>0</v>
      </c>
      <c r="Z170" s="61">
        <v>885300</v>
      </c>
      <c r="AA170" s="61" t="s">
        <v>157</v>
      </c>
      <c r="AB170" s="58" t="s">
        <v>157</v>
      </c>
      <c r="AC170" s="58" t="s">
        <v>157</v>
      </c>
      <c r="AD170" s="61" t="s">
        <v>157</v>
      </c>
      <c r="AE170" s="58" t="s">
        <v>157</v>
      </c>
      <c r="AF170" s="2">
        <v>0</v>
      </c>
      <c r="AG170" s="2" t="s">
        <v>839</v>
      </c>
      <c r="AH170" s="2" t="s">
        <v>839</v>
      </c>
      <c r="AI170" s="4">
        <v>0</v>
      </c>
      <c r="AJ170" s="58" t="s">
        <v>157</v>
      </c>
      <c r="AK170" s="58" t="s">
        <v>157</v>
      </c>
      <c r="AL170" s="61">
        <v>0</v>
      </c>
      <c r="AM170" s="61">
        <v>885300</v>
      </c>
      <c r="AN170" s="58" t="s">
        <v>740</v>
      </c>
      <c r="AO170" s="60">
        <v>44254</v>
      </c>
      <c r="AP170" s="58" t="s">
        <v>157</v>
      </c>
      <c r="AQ170" s="58">
        <v>9</v>
      </c>
      <c r="AR170" s="58" t="s">
        <v>157</v>
      </c>
      <c r="AS170" s="58" t="s">
        <v>159</v>
      </c>
      <c r="AT170" s="58">
        <v>1</v>
      </c>
      <c r="AU170" s="58">
        <v>21001231</v>
      </c>
      <c r="AV170" s="58">
        <v>20210315</v>
      </c>
      <c r="AW170" s="61">
        <v>885300</v>
      </c>
      <c r="AX170" s="61">
        <v>0</v>
      </c>
      <c r="AY170" s="58" t="s">
        <v>157</v>
      </c>
      <c r="AZ170" s="62">
        <v>44636</v>
      </c>
    </row>
    <row r="171" spans="1:52" x14ac:dyDescent="0.2">
      <c r="A171" s="58">
        <v>890399047</v>
      </c>
      <c r="B171" s="58" t="s">
        <v>83</v>
      </c>
      <c r="C171" s="58" t="s">
        <v>84</v>
      </c>
      <c r="D171" s="58">
        <v>19339</v>
      </c>
      <c r="E171" s="58" t="s">
        <v>752</v>
      </c>
      <c r="F171" s="58" t="s">
        <v>98</v>
      </c>
      <c r="G171" s="58" t="s">
        <v>84</v>
      </c>
      <c r="H171" s="58">
        <v>19339</v>
      </c>
      <c r="I171" s="58" t="s">
        <v>157</v>
      </c>
      <c r="J171" s="60">
        <v>44254</v>
      </c>
      <c r="K171" s="64">
        <v>40200</v>
      </c>
      <c r="L171" s="61">
        <v>40200</v>
      </c>
      <c r="M171" s="58" t="s">
        <v>158</v>
      </c>
      <c r="N171" s="58" t="s">
        <v>67</v>
      </c>
      <c r="O171" s="65">
        <v>0</v>
      </c>
      <c r="P171" s="2" t="s">
        <v>839</v>
      </c>
      <c r="Q171" s="2" t="s">
        <v>839</v>
      </c>
      <c r="R171" s="2">
        <v>40200</v>
      </c>
      <c r="S171" s="2" t="s">
        <v>82</v>
      </c>
      <c r="T171" s="58" t="s">
        <v>156</v>
      </c>
      <c r="U171" s="61">
        <v>40200</v>
      </c>
      <c r="V171" s="61">
        <v>0</v>
      </c>
      <c r="W171" s="61">
        <v>0</v>
      </c>
      <c r="X171" s="61">
        <v>0</v>
      </c>
      <c r="Y171" s="61">
        <v>0</v>
      </c>
      <c r="Z171" s="61">
        <v>40200</v>
      </c>
      <c r="AA171" s="61" t="s">
        <v>157</v>
      </c>
      <c r="AB171" s="58" t="s">
        <v>157</v>
      </c>
      <c r="AC171" s="58" t="s">
        <v>157</v>
      </c>
      <c r="AD171" s="61" t="s">
        <v>157</v>
      </c>
      <c r="AE171" s="58" t="s">
        <v>157</v>
      </c>
      <c r="AF171" s="2">
        <v>0</v>
      </c>
      <c r="AG171" s="2" t="s">
        <v>839</v>
      </c>
      <c r="AH171" s="2" t="s">
        <v>839</v>
      </c>
      <c r="AI171" s="4">
        <v>0</v>
      </c>
      <c r="AJ171" s="58" t="s">
        <v>157</v>
      </c>
      <c r="AK171" s="58" t="s">
        <v>157</v>
      </c>
      <c r="AL171" s="61">
        <v>0</v>
      </c>
      <c r="AM171" s="61">
        <v>40200</v>
      </c>
      <c r="AN171" s="58" t="s">
        <v>740</v>
      </c>
      <c r="AO171" s="60">
        <v>44254</v>
      </c>
      <c r="AP171" s="58" t="s">
        <v>157</v>
      </c>
      <c r="AQ171" s="58">
        <v>9</v>
      </c>
      <c r="AR171" s="58" t="s">
        <v>157</v>
      </c>
      <c r="AS171" s="58" t="s">
        <v>159</v>
      </c>
      <c r="AT171" s="58">
        <v>1</v>
      </c>
      <c r="AU171" s="58">
        <v>21001231</v>
      </c>
      <c r="AV171" s="58">
        <v>20210315</v>
      </c>
      <c r="AW171" s="61">
        <v>40200</v>
      </c>
      <c r="AX171" s="61">
        <v>0</v>
      </c>
      <c r="AY171" s="58" t="s">
        <v>157</v>
      </c>
      <c r="AZ171" s="62">
        <v>44636</v>
      </c>
    </row>
    <row r="172" spans="1:52" x14ac:dyDescent="0.2">
      <c r="A172" s="58">
        <v>890399047</v>
      </c>
      <c r="B172" s="58" t="s">
        <v>83</v>
      </c>
      <c r="C172" s="58" t="s">
        <v>84</v>
      </c>
      <c r="D172" s="58">
        <v>19360</v>
      </c>
      <c r="E172" s="58" t="s">
        <v>753</v>
      </c>
      <c r="F172" s="58" t="s">
        <v>99</v>
      </c>
      <c r="G172" s="58" t="s">
        <v>84</v>
      </c>
      <c r="H172" s="58">
        <v>19360</v>
      </c>
      <c r="I172" s="58" t="s">
        <v>157</v>
      </c>
      <c r="J172" s="60">
        <v>44254</v>
      </c>
      <c r="K172" s="64">
        <v>166200</v>
      </c>
      <c r="L172" s="61">
        <v>166200</v>
      </c>
      <c r="M172" s="58" t="s">
        <v>158</v>
      </c>
      <c r="N172" s="58" t="s">
        <v>67</v>
      </c>
      <c r="O172" s="65">
        <v>0</v>
      </c>
      <c r="P172" s="2" t="s">
        <v>839</v>
      </c>
      <c r="Q172" s="2" t="s">
        <v>839</v>
      </c>
      <c r="R172" s="2">
        <v>166200</v>
      </c>
      <c r="S172" s="2" t="s">
        <v>82</v>
      </c>
      <c r="T172" s="58" t="s">
        <v>156</v>
      </c>
      <c r="U172" s="61">
        <v>166200</v>
      </c>
      <c r="V172" s="61">
        <v>0</v>
      </c>
      <c r="W172" s="61">
        <v>0</v>
      </c>
      <c r="X172" s="61">
        <v>0</v>
      </c>
      <c r="Y172" s="61">
        <v>0</v>
      </c>
      <c r="Z172" s="61">
        <v>166200</v>
      </c>
      <c r="AA172" s="61" t="s">
        <v>157</v>
      </c>
      <c r="AB172" s="58" t="s">
        <v>157</v>
      </c>
      <c r="AC172" s="58" t="s">
        <v>157</v>
      </c>
      <c r="AD172" s="61" t="s">
        <v>157</v>
      </c>
      <c r="AE172" s="58" t="s">
        <v>157</v>
      </c>
      <c r="AF172" s="2">
        <v>0</v>
      </c>
      <c r="AG172" s="2" t="s">
        <v>839</v>
      </c>
      <c r="AH172" s="2" t="s">
        <v>839</v>
      </c>
      <c r="AI172" s="4">
        <v>0</v>
      </c>
      <c r="AJ172" s="58" t="s">
        <v>157</v>
      </c>
      <c r="AK172" s="58" t="s">
        <v>157</v>
      </c>
      <c r="AL172" s="61">
        <v>0</v>
      </c>
      <c r="AM172" s="61">
        <v>166200</v>
      </c>
      <c r="AN172" s="58" t="s">
        <v>740</v>
      </c>
      <c r="AO172" s="60">
        <v>44254</v>
      </c>
      <c r="AP172" s="58" t="s">
        <v>157</v>
      </c>
      <c r="AQ172" s="58">
        <v>9</v>
      </c>
      <c r="AR172" s="58" t="s">
        <v>157</v>
      </c>
      <c r="AS172" s="58" t="s">
        <v>159</v>
      </c>
      <c r="AT172" s="58">
        <v>1</v>
      </c>
      <c r="AU172" s="58">
        <v>21001231</v>
      </c>
      <c r="AV172" s="58">
        <v>20210315</v>
      </c>
      <c r="AW172" s="61">
        <v>166200</v>
      </c>
      <c r="AX172" s="61">
        <v>0</v>
      </c>
      <c r="AY172" s="58" t="s">
        <v>157</v>
      </c>
      <c r="AZ172" s="62">
        <v>44636</v>
      </c>
    </row>
    <row r="173" spans="1:52" x14ac:dyDescent="0.2">
      <c r="A173" s="58">
        <v>890399047</v>
      </c>
      <c r="B173" s="58" t="s">
        <v>83</v>
      </c>
      <c r="C173" s="58" t="s">
        <v>84</v>
      </c>
      <c r="D173" s="58">
        <v>19371</v>
      </c>
      <c r="E173" s="58" t="s">
        <v>754</v>
      </c>
      <c r="F173" s="58" t="s">
        <v>105</v>
      </c>
      <c r="G173" s="58" t="s">
        <v>84</v>
      </c>
      <c r="H173" s="58">
        <v>19371</v>
      </c>
      <c r="I173" s="58" t="s">
        <v>157</v>
      </c>
      <c r="J173" s="60">
        <v>44254</v>
      </c>
      <c r="K173" s="64">
        <v>40200</v>
      </c>
      <c r="L173" s="61">
        <v>40200</v>
      </c>
      <c r="M173" s="58" t="s">
        <v>158</v>
      </c>
      <c r="N173" s="58" t="s">
        <v>67</v>
      </c>
      <c r="O173" s="65">
        <v>0</v>
      </c>
      <c r="P173" s="2" t="s">
        <v>839</v>
      </c>
      <c r="Q173" s="2" t="s">
        <v>839</v>
      </c>
      <c r="R173" s="2">
        <v>40200</v>
      </c>
      <c r="S173" s="2" t="s">
        <v>82</v>
      </c>
      <c r="T173" s="58" t="s">
        <v>156</v>
      </c>
      <c r="U173" s="61">
        <v>40200</v>
      </c>
      <c r="V173" s="61">
        <v>0</v>
      </c>
      <c r="W173" s="61">
        <v>0</v>
      </c>
      <c r="X173" s="61">
        <v>0</v>
      </c>
      <c r="Y173" s="61">
        <v>0</v>
      </c>
      <c r="Z173" s="61">
        <v>40200</v>
      </c>
      <c r="AA173" s="61" t="s">
        <v>157</v>
      </c>
      <c r="AB173" s="58" t="s">
        <v>157</v>
      </c>
      <c r="AC173" s="58" t="s">
        <v>157</v>
      </c>
      <c r="AD173" s="61" t="s">
        <v>157</v>
      </c>
      <c r="AE173" s="58" t="s">
        <v>157</v>
      </c>
      <c r="AF173" s="2">
        <v>0</v>
      </c>
      <c r="AG173" s="2" t="s">
        <v>839</v>
      </c>
      <c r="AH173" s="2" t="s">
        <v>839</v>
      </c>
      <c r="AI173" s="4">
        <v>0</v>
      </c>
      <c r="AJ173" s="58" t="s">
        <v>157</v>
      </c>
      <c r="AK173" s="58" t="s">
        <v>157</v>
      </c>
      <c r="AL173" s="61">
        <v>0</v>
      </c>
      <c r="AM173" s="61">
        <v>40200</v>
      </c>
      <c r="AN173" s="58" t="s">
        <v>736</v>
      </c>
      <c r="AO173" s="60">
        <v>44254</v>
      </c>
      <c r="AP173" s="58" t="s">
        <v>157</v>
      </c>
      <c r="AQ173" s="58">
        <v>9</v>
      </c>
      <c r="AR173" s="58" t="s">
        <v>157</v>
      </c>
      <c r="AS173" s="58" t="s">
        <v>159</v>
      </c>
      <c r="AT173" s="58">
        <v>1</v>
      </c>
      <c r="AU173" s="58">
        <v>21001231</v>
      </c>
      <c r="AV173" s="58">
        <v>20210311</v>
      </c>
      <c r="AW173" s="61">
        <v>40200</v>
      </c>
      <c r="AX173" s="61">
        <v>0</v>
      </c>
      <c r="AY173" s="58" t="s">
        <v>157</v>
      </c>
      <c r="AZ173" s="62">
        <v>44636</v>
      </c>
    </row>
    <row r="174" spans="1:52" x14ac:dyDescent="0.2">
      <c r="A174" s="58">
        <v>890399047</v>
      </c>
      <c r="B174" s="58" t="s">
        <v>83</v>
      </c>
      <c r="C174" s="58" t="s">
        <v>84</v>
      </c>
      <c r="D174" s="58">
        <v>19411</v>
      </c>
      <c r="E174" s="58" t="s">
        <v>755</v>
      </c>
      <c r="F174" s="58" t="s">
        <v>100</v>
      </c>
      <c r="G174" s="58" t="s">
        <v>84</v>
      </c>
      <c r="H174" s="58">
        <v>19411</v>
      </c>
      <c r="I174" s="58" t="s">
        <v>157</v>
      </c>
      <c r="J174" s="60">
        <v>44254</v>
      </c>
      <c r="K174" s="64">
        <v>40200</v>
      </c>
      <c r="L174" s="61">
        <v>40200</v>
      </c>
      <c r="M174" s="58" t="s">
        <v>158</v>
      </c>
      <c r="N174" s="58" t="s">
        <v>67</v>
      </c>
      <c r="O174" s="65">
        <v>0</v>
      </c>
      <c r="P174" s="2" t="s">
        <v>839</v>
      </c>
      <c r="Q174" s="2" t="s">
        <v>839</v>
      </c>
      <c r="R174" s="2">
        <v>40200</v>
      </c>
      <c r="S174" s="2" t="s">
        <v>82</v>
      </c>
      <c r="T174" s="58" t="s">
        <v>156</v>
      </c>
      <c r="U174" s="61">
        <v>40200</v>
      </c>
      <c r="V174" s="61">
        <v>0</v>
      </c>
      <c r="W174" s="61">
        <v>0</v>
      </c>
      <c r="X174" s="61">
        <v>0</v>
      </c>
      <c r="Y174" s="61">
        <v>0</v>
      </c>
      <c r="Z174" s="61">
        <v>40200</v>
      </c>
      <c r="AA174" s="61" t="s">
        <v>157</v>
      </c>
      <c r="AB174" s="58" t="s">
        <v>157</v>
      </c>
      <c r="AC174" s="58" t="s">
        <v>157</v>
      </c>
      <c r="AD174" s="61" t="s">
        <v>157</v>
      </c>
      <c r="AE174" s="58" t="s">
        <v>157</v>
      </c>
      <c r="AF174" s="2">
        <v>0</v>
      </c>
      <c r="AG174" s="2" t="s">
        <v>839</v>
      </c>
      <c r="AH174" s="2" t="s">
        <v>839</v>
      </c>
      <c r="AI174" s="4">
        <v>0</v>
      </c>
      <c r="AJ174" s="58" t="s">
        <v>157</v>
      </c>
      <c r="AK174" s="58" t="s">
        <v>157</v>
      </c>
      <c r="AL174" s="61">
        <v>0</v>
      </c>
      <c r="AM174" s="61">
        <v>40200</v>
      </c>
      <c r="AN174" s="58" t="s">
        <v>740</v>
      </c>
      <c r="AO174" s="60">
        <v>44254</v>
      </c>
      <c r="AP174" s="58" t="s">
        <v>157</v>
      </c>
      <c r="AQ174" s="58">
        <v>9</v>
      </c>
      <c r="AR174" s="58" t="s">
        <v>157</v>
      </c>
      <c r="AS174" s="58" t="s">
        <v>159</v>
      </c>
      <c r="AT174" s="58">
        <v>1</v>
      </c>
      <c r="AU174" s="58">
        <v>21001231</v>
      </c>
      <c r="AV174" s="58">
        <v>20210315</v>
      </c>
      <c r="AW174" s="61">
        <v>40200</v>
      </c>
      <c r="AX174" s="61">
        <v>0</v>
      </c>
      <c r="AY174" s="58" t="s">
        <v>157</v>
      </c>
      <c r="AZ174" s="62">
        <v>44636</v>
      </c>
    </row>
    <row r="175" spans="1:52" x14ac:dyDescent="0.2">
      <c r="A175" s="58">
        <v>890399047</v>
      </c>
      <c r="B175" s="58" t="s">
        <v>83</v>
      </c>
      <c r="C175" s="58" t="s">
        <v>84</v>
      </c>
      <c r="D175" s="58">
        <v>19417</v>
      </c>
      <c r="E175" s="58" t="s">
        <v>756</v>
      </c>
      <c r="F175" s="58" t="s">
        <v>101</v>
      </c>
      <c r="G175" s="58" t="s">
        <v>84</v>
      </c>
      <c r="H175" s="58">
        <v>19417</v>
      </c>
      <c r="I175" s="58" t="s">
        <v>157</v>
      </c>
      <c r="J175" s="60">
        <v>44254</v>
      </c>
      <c r="K175" s="64">
        <v>151000</v>
      </c>
      <c r="L175" s="61">
        <v>151000</v>
      </c>
      <c r="M175" s="58" t="s">
        <v>158</v>
      </c>
      <c r="N175" s="58" t="s">
        <v>67</v>
      </c>
      <c r="O175" s="65">
        <v>0</v>
      </c>
      <c r="P175" s="2" t="s">
        <v>839</v>
      </c>
      <c r="Q175" s="2" t="s">
        <v>839</v>
      </c>
      <c r="R175" s="2">
        <v>151000</v>
      </c>
      <c r="S175" s="2" t="s">
        <v>82</v>
      </c>
      <c r="T175" s="58" t="s">
        <v>156</v>
      </c>
      <c r="U175" s="61">
        <v>151000</v>
      </c>
      <c r="V175" s="61">
        <v>0</v>
      </c>
      <c r="W175" s="61">
        <v>0</v>
      </c>
      <c r="X175" s="61">
        <v>0</v>
      </c>
      <c r="Y175" s="61">
        <v>0</v>
      </c>
      <c r="Z175" s="61">
        <v>151000</v>
      </c>
      <c r="AA175" s="61" t="s">
        <v>157</v>
      </c>
      <c r="AB175" s="58" t="s">
        <v>157</v>
      </c>
      <c r="AC175" s="58" t="s">
        <v>157</v>
      </c>
      <c r="AD175" s="61" t="s">
        <v>157</v>
      </c>
      <c r="AE175" s="58" t="s">
        <v>157</v>
      </c>
      <c r="AF175" s="2">
        <v>0</v>
      </c>
      <c r="AG175" s="2" t="s">
        <v>839</v>
      </c>
      <c r="AH175" s="2" t="s">
        <v>839</v>
      </c>
      <c r="AI175" s="4">
        <v>0</v>
      </c>
      <c r="AJ175" s="58" t="s">
        <v>157</v>
      </c>
      <c r="AK175" s="58" t="s">
        <v>157</v>
      </c>
      <c r="AL175" s="61">
        <v>0</v>
      </c>
      <c r="AM175" s="61">
        <v>151000</v>
      </c>
      <c r="AN175" s="58" t="s">
        <v>740</v>
      </c>
      <c r="AO175" s="60">
        <v>44254</v>
      </c>
      <c r="AP175" s="58" t="s">
        <v>157</v>
      </c>
      <c r="AQ175" s="58">
        <v>9</v>
      </c>
      <c r="AR175" s="58" t="s">
        <v>157</v>
      </c>
      <c r="AS175" s="58" t="s">
        <v>159</v>
      </c>
      <c r="AT175" s="58">
        <v>1</v>
      </c>
      <c r="AU175" s="58">
        <v>21001231</v>
      </c>
      <c r="AV175" s="58">
        <v>20210315</v>
      </c>
      <c r="AW175" s="61">
        <v>151000</v>
      </c>
      <c r="AX175" s="61">
        <v>0</v>
      </c>
      <c r="AY175" s="58" t="s">
        <v>157</v>
      </c>
      <c r="AZ175" s="62">
        <v>44636</v>
      </c>
    </row>
    <row r="176" spans="1:52" x14ac:dyDescent="0.2">
      <c r="A176" s="58">
        <v>890399047</v>
      </c>
      <c r="B176" s="58" t="s">
        <v>83</v>
      </c>
      <c r="C176" s="58" t="s">
        <v>84</v>
      </c>
      <c r="D176" s="58">
        <v>19424</v>
      </c>
      <c r="E176" s="58" t="s">
        <v>757</v>
      </c>
      <c r="F176" s="58" t="s">
        <v>104</v>
      </c>
      <c r="G176" s="58" t="s">
        <v>84</v>
      </c>
      <c r="H176" s="58">
        <v>19424</v>
      </c>
      <c r="I176" s="58" t="s">
        <v>157</v>
      </c>
      <c r="J176" s="60">
        <v>44254</v>
      </c>
      <c r="K176" s="64">
        <v>40200</v>
      </c>
      <c r="L176" s="61">
        <v>40200</v>
      </c>
      <c r="M176" s="58" t="s">
        <v>158</v>
      </c>
      <c r="N176" s="58" t="s">
        <v>67</v>
      </c>
      <c r="O176" s="65">
        <v>0</v>
      </c>
      <c r="P176" s="2" t="s">
        <v>839</v>
      </c>
      <c r="Q176" s="2" t="s">
        <v>839</v>
      </c>
      <c r="R176" s="2">
        <v>40200</v>
      </c>
      <c r="S176" s="2" t="s">
        <v>82</v>
      </c>
      <c r="T176" s="58" t="s">
        <v>156</v>
      </c>
      <c r="U176" s="61">
        <v>40200</v>
      </c>
      <c r="V176" s="61">
        <v>0</v>
      </c>
      <c r="W176" s="61">
        <v>0</v>
      </c>
      <c r="X176" s="61">
        <v>0</v>
      </c>
      <c r="Y176" s="61">
        <v>0</v>
      </c>
      <c r="Z176" s="61">
        <v>40200</v>
      </c>
      <c r="AA176" s="61" t="s">
        <v>157</v>
      </c>
      <c r="AB176" s="58" t="s">
        <v>157</v>
      </c>
      <c r="AC176" s="58" t="s">
        <v>157</v>
      </c>
      <c r="AD176" s="61" t="s">
        <v>157</v>
      </c>
      <c r="AE176" s="58" t="s">
        <v>157</v>
      </c>
      <c r="AF176" s="2">
        <v>0</v>
      </c>
      <c r="AG176" s="2" t="s">
        <v>839</v>
      </c>
      <c r="AH176" s="2" t="s">
        <v>839</v>
      </c>
      <c r="AI176" s="4">
        <v>0</v>
      </c>
      <c r="AJ176" s="58" t="s">
        <v>157</v>
      </c>
      <c r="AK176" s="58" t="s">
        <v>157</v>
      </c>
      <c r="AL176" s="61">
        <v>0</v>
      </c>
      <c r="AM176" s="61">
        <v>40200</v>
      </c>
      <c r="AN176" s="58" t="s">
        <v>736</v>
      </c>
      <c r="AO176" s="60">
        <v>44254</v>
      </c>
      <c r="AP176" s="58" t="s">
        <v>157</v>
      </c>
      <c r="AQ176" s="58">
        <v>9</v>
      </c>
      <c r="AR176" s="58" t="s">
        <v>157</v>
      </c>
      <c r="AS176" s="58" t="s">
        <v>159</v>
      </c>
      <c r="AT176" s="58">
        <v>1</v>
      </c>
      <c r="AU176" s="58">
        <v>21001231</v>
      </c>
      <c r="AV176" s="58">
        <v>20210311</v>
      </c>
      <c r="AW176" s="61">
        <v>40200</v>
      </c>
      <c r="AX176" s="61">
        <v>0</v>
      </c>
      <c r="AY176" s="58" t="s">
        <v>157</v>
      </c>
      <c r="AZ176" s="62">
        <v>44636</v>
      </c>
    </row>
    <row r="177" spans="1:52" x14ac:dyDescent="0.2">
      <c r="A177" s="58">
        <v>890399047</v>
      </c>
      <c r="B177" s="58" t="s">
        <v>83</v>
      </c>
      <c r="C177" s="58" t="s">
        <v>84</v>
      </c>
      <c r="D177" s="58">
        <v>19455</v>
      </c>
      <c r="E177" s="58" t="s">
        <v>758</v>
      </c>
      <c r="F177" s="58" t="s">
        <v>103</v>
      </c>
      <c r="G177" s="58" t="s">
        <v>84</v>
      </c>
      <c r="H177" s="58">
        <v>19455</v>
      </c>
      <c r="I177" s="58" t="s">
        <v>157</v>
      </c>
      <c r="J177" s="60">
        <v>44254</v>
      </c>
      <c r="K177" s="64">
        <v>40200</v>
      </c>
      <c r="L177" s="61">
        <v>40200</v>
      </c>
      <c r="M177" s="58" t="s">
        <v>158</v>
      </c>
      <c r="N177" s="58" t="s">
        <v>67</v>
      </c>
      <c r="O177" s="65">
        <v>0</v>
      </c>
      <c r="P177" s="2" t="s">
        <v>839</v>
      </c>
      <c r="Q177" s="2" t="s">
        <v>839</v>
      </c>
      <c r="R177" s="2">
        <v>40200</v>
      </c>
      <c r="S177" s="2" t="s">
        <v>82</v>
      </c>
      <c r="T177" s="58" t="s">
        <v>156</v>
      </c>
      <c r="U177" s="61">
        <v>40200</v>
      </c>
      <c r="V177" s="61">
        <v>0</v>
      </c>
      <c r="W177" s="61">
        <v>0</v>
      </c>
      <c r="X177" s="61">
        <v>0</v>
      </c>
      <c r="Y177" s="61">
        <v>0</v>
      </c>
      <c r="Z177" s="61">
        <v>40200</v>
      </c>
      <c r="AA177" s="61" t="s">
        <v>157</v>
      </c>
      <c r="AB177" s="58" t="s">
        <v>157</v>
      </c>
      <c r="AC177" s="58" t="s">
        <v>157</v>
      </c>
      <c r="AD177" s="61" t="s">
        <v>157</v>
      </c>
      <c r="AE177" s="58" t="s">
        <v>157</v>
      </c>
      <c r="AF177" s="2">
        <v>0</v>
      </c>
      <c r="AG177" s="2" t="s">
        <v>839</v>
      </c>
      <c r="AH177" s="2" t="s">
        <v>839</v>
      </c>
      <c r="AI177" s="4">
        <v>0</v>
      </c>
      <c r="AJ177" s="58" t="s">
        <v>157</v>
      </c>
      <c r="AK177" s="58" t="s">
        <v>157</v>
      </c>
      <c r="AL177" s="61">
        <v>0</v>
      </c>
      <c r="AM177" s="61">
        <v>40200</v>
      </c>
      <c r="AN177" s="58" t="s">
        <v>736</v>
      </c>
      <c r="AO177" s="60">
        <v>44254</v>
      </c>
      <c r="AP177" s="58" t="s">
        <v>157</v>
      </c>
      <c r="AQ177" s="58">
        <v>9</v>
      </c>
      <c r="AR177" s="58" t="s">
        <v>157</v>
      </c>
      <c r="AS177" s="58" t="s">
        <v>159</v>
      </c>
      <c r="AT177" s="58">
        <v>1</v>
      </c>
      <c r="AU177" s="58">
        <v>21001231</v>
      </c>
      <c r="AV177" s="58">
        <v>20210311</v>
      </c>
      <c r="AW177" s="61">
        <v>40200</v>
      </c>
      <c r="AX177" s="61">
        <v>0</v>
      </c>
      <c r="AY177" s="58" t="s">
        <v>157</v>
      </c>
      <c r="AZ177" s="62">
        <v>44636</v>
      </c>
    </row>
    <row r="178" spans="1:52" x14ac:dyDescent="0.2">
      <c r="A178" s="58">
        <v>890399047</v>
      </c>
      <c r="B178" s="58" t="s">
        <v>83</v>
      </c>
      <c r="C178" s="58" t="s">
        <v>84</v>
      </c>
      <c r="D178" s="58">
        <v>19626</v>
      </c>
      <c r="E178" s="58" t="s">
        <v>759</v>
      </c>
      <c r="F178" s="58" t="s">
        <v>102</v>
      </c>
      <c r="G178" s="58" t="s">
        <v>84</v>
      </c>
      <c r="H178" s="58">
        <v>19626</v>
      </c>
      <c r="I178" s="58" t="s">
        <v>157</v>
      </c>
      <c r="J178" s="60">
        <v>44254</v>
      </c>
      <c r="K178" s="64">
        <v>498582</v>
      </c>
      <c r="L178" s="61">
        <v>498582</v>
      </c>
      <c r="M178" s="58" t="s">
        <v>158</v>
      </c>
      <c r="N178" s="58" t="s">
        <v>67</v>
      </c>
      <c r="O178" s="65">
        <v>0</v>
      </c>
      <c r="P178" s="2" t="s">
        <v>839</v>
      </c>
      <c r="Q178" s="2" t="s">
        <v>839</v>
      </c>
      <c r="R178" s="2">
        <v>498582</v>
      </c>
      <c r="S178" s="2" t="s">
        <v>82</v>
      </c>
      <c r="T178" s="58" t="s">
        <v>156</v>
      </c>
      <c r="U178" s="61">
        <v>498582</v>
      </c>
      <c r="V178" s="61">
        <v>0</v>
      </c>
      <c r="W178" s="61">
        <v>0</v>
      </c>
      <c r="X178" s="61">
        <v>0</v>
      </c>
      <c r="Y178" s="61">
        <v>0</v>
      </c>
      <c r="Z178" s="61">
        <v>498582</v>
      </c>
      <c r="AA178" s="61" t="s">
        <v>157</v>
      </c>
      <c r="AB178" s="58" t="s">
        <v>157</v>
      </c>
      <c r="AC178" s="58" t="s">
        <v>157</v>
      </c>
      <c r="AD178" s="61" t="s">
        <v>157</v>
      </c>
      <c r="AE178" s="58" t="s">
        <v>157</v>
      </c>
      <c r="AF178" s="2">
        <v>0</v>
      </c>
      <c r="AG178" s="2" t="s">
        <v>839</v>
      </c>
      <c r="AH178" s="2" t="s">
        <v>839</v>
      </c>
      <c r="AI178" s="4">
        <v>0</v>
      </c>
      <c r="AJ178" s="58" t="s">
        <v>157</v>
      </c>
      <c r="AK178" s="58" t="s">
        <v>157</v>
      </c>
      <c r="AL178" s="61">
        <v>0</v>
      </c>
      <c r="AM178" s="61">
        <v>498582</v>
      </c>
      <c r="AN178" s="58" t="s">
        <v>736</v>
      </c>
      <c r="AO178" s="60">
        <v>44254</v>
      </c>
      <c r="AP178" s="58" t="s">
        <v>157</v>
      </c>
      <c r="AQ178" s="58">
        <v>9</v>
      </c>
      <c r="AR178" s="58" t="s">
        <v>157</v>
      </c>
      <c r="AS178" s="58" t="s">
        <v>159</v>
      </c>
      <c r="AT178" s="58">
        <v>1</v>
      </c>
      <c r="AU178" s="58">
        <v>21001231</v>
      </c>
      <c r="AV178" s="58">
        <v>20210311</v>
      </c>
      <c r="AW178" s="61">
        <v>498582</v>
      </c>
      <c r="AX178" s="61">
        <v>0</v>
      </c>
      <c r="AY178" s="58" t="s">
        <v>157</v>
      </c>
      <c r="AZ178" s="62">
        <v>44636</v>
      </c>
    </row>
    <row r="179" spans="1:52" x14ac:dyDescent="0.2">
      <c r="A179" s="58">
        <v>890399047</v>
      </c>
      <c r="B179" s="58" t="s">
        <v>83</v>
      </c>
      <c r="C179" s="58" t="s">
        <v>84</v>
      </c>
      <c r="D179" s="58">
        <v>23985</v>
      </c>
      <c r="E179" s="58" t="s">
        <v>760</v>
      </c>
      <c r="F179" s="58" t="s">
        <v>138</v>
      </c>
      <c r="G179" s="58" t="s">
        <v>84</v>
      </c>
      <c r="H179" s="58">
        <v>23985</v>
      </c>
      <c r="I179" s="58" t="s">
        <v>157</v>
      </c>
      <c r="J179" s="60">
        <v>44285</v>
      </c>
      <c r="K179" s="64">
        <v>722500</v>
      </c>
      <c r="L179" s="61">
        <v>722500</v>
      </c>
      <c r="M179" s="58" t="s">
        <v>158</v>
      </c>
      <c r="N179" s="58" t="s">
        <v>67</v>
      </c>
      <c r="O179" s="65">
        <v>0</v>
      </c>
      <c r="P179" s="2" t="s">
        <v>839</v>
      </c>
      <c r="Q179" s="2" t="s">
        <v>839</v>
      </c>
      <c r="R179" s="2">
        <v>722500</v>
      </c>
      <c r="S179" s="2" t="s">
        <v>82</v>
      </c>
      <c r="T179" s="58" t="s">
        <v>156</v>
      </c>
      <c r="U179" s="61">
        <v>722500</v>
      </c>
      <c r="V179" s="61">
        <v>0</v>
      </c>
      <c r="W179" s="61">
        <v>0</v>
      </c>
      <c r="X179" s="61">
        <v>0</v>
      </c>
      <c r="Y179" s="61">
        <v>0</v>
      </c>
      <c r="Z179" s="61">
        <v>722500</v>
      </c>
      <c r="AA179" s="61" t="s">
        <v>157</v>
      </c>
      <c r="AB179" s="58" t="s">
        <v>157</v>
      </c>
      <c r="AC179" s="58" t="s">
        <v>157</v>
      </c>
      <c r="AD179" s="61" t="s">
        <v>157</v>
      </c>
      <c r="AE179" s="58" t="s">
        <v>157</v>
      </c>
      <c r="AF179" s="2">
        <v>0</v>
      </c>
      <c r="AG179" s="2" t="s">
        <v>839</v>
      </c>
      <c r="AH179" s="2" t="s">
        <v>839</v>
      </c>
      <c r="AI179" s="4">
        <v>0</v>
      </c>
      <c r="AJ179" s="58" t="s">
        <v>157</v>
      </c>
      <c r="AK179" s="58" t="s">
        <v>157</v>
      </c>
      <c r="AL179" s="61">
        <v>0</v>
      </c>
      <c r="AM179" s="61">
        <v>722500</v>
      </c>
      <c r="AN179" s="58" t="s">
        <v>761</v>
      </c>
      <c r="AO179" s="60">
        <v>44285</v>
      </c>
      <c r="AP179" s="58" t="s">
        <v>157</v>
      </c>
      <c r="AQ179" s="58">
        <v>9</v>
      </c>
      <c r="AR179" s="58" t="s">
        <v>157</v>
      </c>
      <c r="AS179" s="58" t="s">
        <v>159</v>
      </c>
      <c r="AT179" s="58">
        <v>1</v>
      </c>
      <c r="AU179" s="58">
        <v>21001231</v>
      </c>
      <c r="AV179" s="58">
        <v>20210605</v>
      </c>
      <c r="AW179" s="61">
        <v>722500</v>
      </c>
      <c r="AX179" s="61">
        <v>0</v>
      </c>
      <c r="AY179" s="58" t="s">
        <v>157</v>
      </c>
      <c r="AZ179" s="62">
        <v>44636</v>
      </c>
    </row>
    <row r="180" spans="1:52" x14ac:dyDescent="0.2">
      <c r="A180" s="58">
        <v>890399047</v>
      </c>
      <c r="B180" s="58" t="s">
        <v>83</v>
      </c>
      <c r="C180" s="58" t="s">
        <v>84</v>
      </c>
      <c r="D180" s="58">
        <v>23989</v>
      </c>
      <c r="E180" s="58" t="s">
        <v>762</v>
      </c>
      <c r="F180" s="58" t="s">
        <v>137</v>
      </c>
      <c r="G180" s="58" t="s">
        <v>84</v>
      </c>
      <c r="H180" s="58">
        <v>23989</v>
      </c>
      <c r="I180" s="58" t="s">
        <v>157</v>
      </c>
      <c r="J180" s="60">
        <v>44285</v>
      </c>
      <c r="K180" s="64">
        <v>40200</v>
      </c>
      <c r="L180" s="61">
        <v>40200</v>
      </c>
      <c r="M180" s="58" t="s">
        <v>158</v>
      </c>
      <c r="N180" s="58" t="s">
        <v>67</v>
      </c>
      <c r="O180" s="65">
        <v>0</v>
      </c>
      <c r="P180" s="2" t="s">
        <v>839</v>
      </c>
      <c r="Q180" s="2" t="s">
        <v>839</v>
      </c>
      <c r="R180" s="2">
        <v>40200</v>
      </c>
      <c r="S180" s="2" t="s">
        <v>82</v>
      </c>
      <c r="T180" s="58" t="s">
        <v>156</v>
      </c>
      <c r="U180" s="61">
        <v>40200</v>
      </c>
      <c r="V180" s="61">
        <v>0</v>
      </c>
      <c r="W180" s="61">
        <v>0</v>
      </c>
      <c r="X180" s="61">
        <v>0</v>
      </c>
      <c r="Y180" s="61">
        <v>0</v>
      </c>
      <c r="Z180" s="61">
        <v>40200</v>
      </c>
      <c r="AA180" s="61" t="s">
        <v>157</v>
      </c>
      <c r="AB180" s="58" t="s">
        <v>157</v>
      </c>
      <c r="AC180" s="58" t="s">
        <v>157</v>
      </c>
      <c r="AD180" s="61" t="s">
        <v>157</v>
      </c>
      <c r="AE180" s="58" t="s">
        <v>157</v>
      </c>
      <c r="AF180" s="2">
        <v>0</v>
      </c>
      <c r="AG180" s="2" t="s">
        <v>839</v>
      </c>
      <c r="AH180" s="2" t="s">
        <v>839</v>
      </c>
      <c r="AI180" s="4">
        <v>0</v>
      </c>
      <c r="AJ180" s="58" t="s">
        <v>157</v>
      </c>
      <c r="AK180" s="58" t="s">
        <v>157</v>
      </c>
      <c r="AL180" s="61">
        <v>0</v>
      </c>
      <c r="AM180" s="61">
        <v>40200</v>
      </c>
      <c r="AN180" s="58" t="s">
        <v>763</v>
      </c>
      <c r="AO180" s="60">
        <v>44285</v>
      </c>
      <c r="AP180" s="58" t="s">
        <v>157</v>
      </c>
      <c r="AQ180" s="58">
        <v>9</v>
      </c>
      <c r="AR180" s="58" t="s">
        <v>157</v>
      </c>
      <c r="AS180" s="58" t="s">
        <v>159</v>
      </c>
      <c r="AT180" s="58">
        <v>1</v>
      </c>
      <c r="AU180" s="58">
        <v>21001231</v>
      </c>
      <c r="AV180" s="58">
        <v>20210605</v>
      </c>
      <c r="AW180" s="61">
        <v>40200</v>
      </c>
      <c r="AX180" s="61">
        <v>0</v>
      </c>
      <c r="AY180" s="58" t="s">
        <v>157</v>
      </c>
      <c r="AZ180" s="62">
        <v>44636</v>
      </c>
    </row>
    <row r="181" spans="1:52" x14ac:dyDescent="0.2">
      <c r="A181" s="58">
        <v>890399047</v>
      </c>
      <c r="B181" s="58" t="s">
        <v>83</v>
      </c>
      <c r="C181" s="58" t="s">
        <v>84</v>
      </c>
      <c r="D181" s="58">
        <v>24001</v>
      </c>
      <c r="E181" s="58" t="s">
        <v>764</v>
      </c>
      <c r="F181" s="58" t="s">
        <v>142</v>
      </c>
      <c r="G181" s="58" t="s">
        <v>84</v>
      </c>
      <c r="H181" s="58">
        <v>24001</v>
      </c>
      <c r="I181" s="58" t="s">
        <v>157</v>
      </c>
      <c r="J181" s="60">
        <v>44285</v>
      </c>
      <c r="K181" s="64">
        <v>40200</v>
      </c>
      <c r="L181" s="61">
        <v>40200</v>
      </c>
      <c r="M181" s="58" t="s">
        <v>158</v>
      </c>
      <c r="N181" s="58" t="s">
        <v>67</v>
      </c>
      <c r="O181" s="65">
        <v>0</v>
      </c>
      <c r="P181" s="2" t="s">
        <v>839</v>
      </c>
      <c r="Q181" s="2" t="s">
        <v>839</v>
      </c>
      <c r="R181" s="2">
        <v>40200</v>
      </c>
      <c r="S181" s="2" t="s">
        <v>82</v>
      </c>
      <c r="T181" s="58" t="s">
        <v>156</v>
      </c>
      <c r="U181" s="61">
        <v>40200</v>
      </c>
      <c r="V181" s="61">
        <v>0</v>
      </c>
      <c r="W181" s="61">
        <v>0</v>
      </c>
      <c r="X181" s="61">
        <v>0</v>
      </c>
      <c r="Y181" s="61">
        <v>0</v>
      </c>
      <c r="Z181" s="61">
        <v>40200</v>
      </c>
      <c r="AA181" s="61" t="s">
        <v>157</v>
      </c>
      <c r="AB181" s="58" t="s">
        <v>157</v>
      </c>
      <c r="AC181" s="58" t="s">
        <v>157</v>
      </c>
      <c r="AD181" s="61" t="s">
        <v>157</v>
      </c>
      <c r="AE181" s="58" t="s">
        <v>157</v>
      </c>
      <c r="AF181" s="2">
        <v>0</v>
      </c>
      <c r="AG181" s="2" t="s">
        <v>839</v>
      </c>
      <c r="AH181" s="2" t="s">
        <v>839</v>
      </c>
      <c r="AI181" s="4">
        <v>0</v>
      </c>
      <c r="AJ181" s="58" t="s">
        <v>157</v>
      </c>
      <c r="AK181" s="58" t="s">
        <v>157</v>
      </c>
      <c r="AL181" s="61">
        <v>0</v>
      </c>
      <c r="AM181" s="61">
        <v>40200</v>
      </c>
      <c r="AN181" s="58" t="s">
        <v>765</v>
      </c>
      <c r="AO181" s="60">
        <v>44285</v>
      </c>
      <c r="AP181" s="58" t="s">
        <v>157</v>
      </c>
      <c r="AQ181" s="58">
        <v>9</v>
      </c>
      <c r="AR181" s="58" t="s">
        <v>157</v>
      </c>
      <c r="AS181" s="58" t="s">
        <v>159</v>
      </c>
      <c r="AT181" s="58">
        <v>1</v>
      </c>
      <c r="AU181" s="58">
        <v>21001231</v>
      </c>
      <c r="AV181" s="58">
        <v>20210604</v>
      </c>
      <c r="AW181" s="61">
        <v>40200</v>
      </c>
      <c r="AX181" s="61">
        <v>0</v>
      </c>
      <c r="AY181" s="58" t="s">
        <v>157</v>
      </c>
      <c r="AZ181" s="62">
        <v>44636</v>
      </c>
    </row>
    <row r="182" spans="1:52" x14ac:dyDescent="0.2">
      <c r="A182" s="58">
        <v>890399047</v>
      </c>
      <c r="B182" s="58" t="s">
        <v>83</v>
      </c>
      <c r="C182" s="58" t="s">
        <v>84</v>
      </c>
      <c r="D182" s="58">
        <v>24106</v>
      </c>
      <c r="E182" s="58" t="s">
        <v>766</v>
      </c>
      <c r="F182" s="58" t="s">
        <v>143</v>
      </c>
      <c r="G182" s="58" t="s">
        <v>84</v>
      </c>
      <c r="H182" s="58">
        <v>24106</v>
      </c>
      <c r="I182" s="58" t="s">
        <v>157</v>
      </c>
      <c r="J182" s="60">
        <v>44286</v>
      </c>
      <c r="K182" s="64">
        <v>40200</v>
      </c>
      <c r="L182" s="61">
        <v>40200</v>
      </c>
      <c r="M182" s="58" t="s">
        <v>158</v>
      </c>
      <c r="N182" s="58" t="s">
        <v>67</v>
      </c>
      <c r="O182" s="65">
        <v>0</v>
      </c>
      <c r="P182" s="2" t="s">
        <v>839</v>
      </c>
      <c r="Q182" s="2" t="s">
        <v>839</v>
      </c>
      <c r="R182" s="2">
        <v>40200</v>
      </c>
      <c r="S182" s="2" t="s">
        <v>82</v>
      </c>
      <c r="T182" s="58" t="s">
        <v>156</v>
      </c>
      <c r="U182" s="61">
        <v>40200</v>
      </c>
      <c r="V182" s="61">
        <v>0</v>
      </c>
      <c r="W182" s="61">
        <v>0</v>
      </c>
      <c r="X182" s="61">
        <v>0</v>
      </c>
      <c r="Y182" s="61">
        <v>0</v>
      </c>
      <c r="Z182" s="61">
        <v>40200</v>
      </c>
      <c r="AA182" s="61" t="s">
        <v>157</v>
      </c>
      <c r="AB182" s="58" t="s">
        <v>157</v>
      </c>
      <c r="AC182" s="58" t="s">
        <v>157</v>
      </c>
      <c r="AD182" s="61" t="s">
        <v>157</v>
      </c>
      <c r="AE182" s="58" t="s">
        <v>157</v>
      </c>
      <c r="AF182" s="2">
        <v>0</v>
      </c>
      <c r="AG182" s="2" t="s">
        <v>839</v>
      </c>
      <c r="AH182" s="2" t="s">
        <v>839</v>
      </c>
      <c r="AI182" s="4">
        <v>0</v>
      </c>
      <c r="AJ182" s="58" t="s">
        <v>157</v>
      </c>
      <c r="AK182" s="58" t="s">
        <v>157</v>
      </c>
      <c r="AL182" s="61">
        <v>0</v>
      </c>
      <c r="AM182" s="61">
        <v>40200</v>
      </c>
      <c r="AN182" s="58" t="s">
        <v>765</v>
      </c>
      <c r="AO182" s="60">
        <v>44286</v>
      </c>
      <c r="AP182" s="58" t="s">
        <v>157</v>
      </c>
      <c r="AQ182" s="58">
        <v>9</v>
      </c>
      <c r="AR182" s="58" t="s">
        <v>157</v>
      </c>
      <c r="AS182" s="58" t="s">
        <v>159</v>
      </c>
      <c r="AT182" s="58">
        <v>1</v>
      </c>
      <c r="AU182" s="58">
        <v>21001231</v>
      </c>
      <c r="AV182" s="58">
        <v>20210604</v>
      </c>
      <c r="AW182" s="61">
        <v>40200</v>
      </c>
      <c r="AX182" s="61">
        <v>0</v>
      </c>
      <c r="AY182" s="58" t="s">
        <v>157</v>
      </c>
      <c r="AZ182" s="62">
        <v>44636</v>
      </c>
    </row>
    <row r="183" spans="1:52" x14ac:dyDescent="0.2">
      <c r="A183" s="58">
        <v>890399047</v>
      </c>
      <c r="B183" s="58" t="s">
        <v>83</v>
      </c>
      <c r="C183" s="58" t="s">
        <v>84</v>
      </c>
      <c r="D183" s="58">
        <v>13904</v>
      </c>
      <c r="E183" s="58" t="s">
        <v>767</v>
      </c>
      <c r="F183" s="58" t="s">
        <v>131</v>
      </c>
      <c r="G183" s="58" t="s">
        <v>84</v>
      </c>
      <c r="H183" s="58">
        <v>13904</v>
      </c>
      <c r="I183" s="58" t="s">
        <v>157</v>
      </c>
      <c r="J183" s="60">
        <v>44217</v>
      </c>
      <c r="K183" s="64">
        <v>14354814</v>
      </c>
      <c r="L183" s="61">
        <v>14354814</v>
      </c>
      <c r="M183" s="58" t="s">
        <v>158</v>
      </c>
      <c r="N183" s="58" t="s">
        <v>67</v>
      </c>
      <c r="O183" s="65">
        <v>0</v>
      </c>
      <c r="P183" s="2" t="s">
        <v>839</v>
      </c>
      <c r="Q183" s="2" t="s">
        <v>839</v>
      </c>
      <c r="R183" s="2">
        <v>14354814</v>
      </c>
      <c r="S183" s="2" t="s">
        <v>82</v>
      </c>
      <c r="T183" s="58" t="s">
        <v>156</v>
      </c>
      <c r="U183" s="61">
        <v>14354814</v>
      </c>
      <c r="V183" s="61">
        <v>0</v>
      </c>
      <c r="W183" s="61">
        <v>0</v>
      </c>
      <c r="X183" s="61">
        <v>0</v>
      </c>
      <c r="Y183" s="61">
        <v>0</v>
      </c>
      <c r="Z183" s="61">
        <v>14354814</v>
      </c>
      <c r="AA183" s="61" t="s">
        <v>157</v>
      </c>
      <c r="AB183" s="58" t="s">
        <v>157</v>
      </c>
      <c r="AC183" s="58" t="s">
        <v>157</v>
      </c>
      <c r="AD183" s="61" t="s">
        <v>157</v>
      </c>
      <c r="AE183" s="58" t="s">
        <v>157</v>
      </c>
      <c r="AF183" s="2">
        <v>0</v>
      </c>
      <c r="AG183" s="2" t="s">
        <v>839</v>
      </c>
      <c r="AH183" s="2" t="s">
        <v>839</v>
      </c>
      <c r="AI183" s="4">
        <v>0</v>
      </c>
      <c r="AJ183" s="58" t="s">
        <v>157</v>
      </c>
      <c r="AK183" s="58" t="s">
        <v>157</v>
      </c>
      <c r="AL183" s="61">
        <v>0</v>
      </c>
      <c r="AM183" s="61">
        <v>14354814</v>
      </c>
      <c r="AN183" s="58" t="s">
        <v>768</v>
      </c>
      <c r="AO183" s="60">
        <v>44217</v>
      </c>
      <c r="AP183" s="58" t="s">
        <v>157</v>
      </c>
      <c r="AQ183" s="58">
        <v>9</v>
      </c>
      <c r="AR183" s="58" t="s">
        <v>157</v>
      </c>
      <c r="AS183" s="58" t="s">
        <v>159</v>
      </c>
      <c r="AT183" s="58">
        <v>1</v>
      </c>
      <c r="AU183" s="58">
        <v>21001231</v>
      </c>
      <c r="AV183" s="58">
        <v>20210205</v>
      </c>
      <c r="AW183" s="61">
        <v>14354814</v>
      </c>
      <c r="AX183" s="61">
        <v>0</v>
      </c>
      <c r="AY183" s="58" t="s">
        <v>157</v>
      </c>
      <c r="AZ183" s="62">
        <v>44636</v>
      </c>
    </row>
    <row r="184" spans="1:52" x14ac:dyDescent="0.2">
      <c r="A184" s="58">
        <v>890399047</v>
      </c>
      <c r="B184" s="58" t="s">
        <v>83</v>
      </c>
      <c r="C184" s="58" t="s">
        <v>84</v>
      </c>
      <c r="D184" s="58">
        <v>14177</v>
      </c>
      <c r="E184" s="58" t="s">
        <v>769</v>
      </c>
      <c r="F184" s="58" t="s">
        <v>125</v>
      </c>
      <c r="G184" s="58" t="s">
        <v>84</v>
      </c>
      <c r="H184" s="58">
        <v>14177</v>
      </c>
      <c r="I184" s="58" t="s">
        <v>157</v>
      </c>
      <c r="J184" s="60">
        <v>44219</v>
      </c>
      <c r="K184" s="64">
        <v>1141500</v>
      </c>
      <c r="L184" s="61">
        <v>1141500</v>
      </c>
      <c r="M184" s="58" t="s">
        <v>158</v>
      </c>
      <c r="N184" s="58" t="s">
        <v>67</v>
      </c>
      <c r="O184" s="65">
        <v>0</v>
      </c>
      <c r="P184" s="2" t="s">
        <v>839</v>
      </c>
      <c r="Q184" s="2" t="s">
        <v>839</v>
      </c>
      <c r="R184" s="2">
        <v>1141500</v>
      </c>
      <c r="S184" s="2" t="s">
        <v>82</v>
      </c>
      <c r="T184" s="58" t="s">
        <v>156</v>
      </c>
      <c r="U184" s="61">
        <v>1141500</v>
      </c>
      <c r="V184" s="61">
        <v>0</v>
      </c>
      <c r="W184" s="61">
        <v>0</v>
      </c>
      <c r="X184" s="61">
        <v>0</v>
      </c>
      <c r="Y184" s="61">
        <v>0</v>
      </c>
      <c r="Z184" s="61">
        <v>1141500</v>
      </c>
      <c r="AA184" s="61" t="s">
        <v>157</v>
      </c>
      <c r="AB184" s="58" t="s">
        <v>157</v>
      </c>
      <c r="AC184" s="58" t="s">
        <v>157</v>
      </c>
      <c r="AD184" s="61" t="s">
        <v>157</v>
      </c>
      <c r="AE184" s="58" t="s">
        <v>157</v>
      </c>
      <c r="AF184" s="2">
        <v>0</v>
      </c>
      <c r="AG184" s="2" t="s">
        <v>839</v>
      </c>
      <c r="AH184" s="2" t="s">
        <v>839</v>
      </c>
      <c r="AI184" s="4">
        <v>0</v>
      </c>
      <c r="AJ184" s="58" t="s">
        <v>157</v>
      </c>
      <c r="AK184" s="58" t="s">
        <v>157</v>
      </c>
      <c r="AL184" s="61">
        <v>0</v>
      </c>
      <c r="AM184" s="61">
        <v>1141500</v>
      </c>
      <c r="AN184" s="58" t="s">
        <v>729</v>
      </c>
      <c r="AO184" s="60">
        <v>44219</v>
      </c>
      <c r="AP184" s="58" t="s">
        <v>157</v>
      </c>
      <c r="AQ184" s="58">
        <v>9</v>
      </c>
      <c r="AR184" s="58" t="s">
        <v>157</v>
      </c>
      <c r="AS184" s="58" t="s">
        <v>159</v>
      </c>
      <c r="AT184" s="58">
        <v>1</v>
      </c>
      <c r="AU184" s="58">
        <v>21001231</v>
      </c>
      <c r="AV184" s="58">
        <v>20210205</v>
      </c>
      <c r="AW184" s="61">
        <v>1141500</v>
      </c>
      <c r="AX184" s="61">
        <v>0</v>
      </c>
      <c r="AY184" s="58" t="s">
        <v>157</v>
      </c>
      <c r="AZ184" s="62">
        <v>44636</v>
      </c>
    </row>
    <row r="185" spans="1:52" x14ac:dyDescent="0.2">
      <c r="A185" s="58">
        <v>890399047</v>
      </c>
      <c r="B185" s="58" t="s">
        <v>83</v>
      </c>
      <c r="C185" s="58" t="s">
        <v>84</v>
      </c>
      <c r="D185" s="58">
        <v>14889</v>
      </c>
      <c r="E185" s="58" t="s">
        <v>770</v>
      </c>
      <c r="F185" s="58" t="s">
        <v>124</v>
      </c>
      <c r="G185" s="58" t="s">
        <v>84</v>
      </c>
      <c r="H185" s="58">
        <v>14889</v>
      </c>
      <c r="I185" s="58" t="s">
        <v>157</v>
      </c>
      <c r="J185" s="60">
        <v>44225</v>
      </c>
      <c r="K185" s="64">
        <v>885300</v>
      </c>
      <c r="L185" s="61">
        <v>885300</v>
      </c>
      <c r="M185" s="58" t="s">
        <v>158</v>
      </c>
      <c r="N185" s="58" t="s">
        <v>67</v>
      </c>
      <c r="O185" s="65">
        <v>0</v>
      </c>
      <c r="P185" s="2" t="s">
        <v>839</v>
      </c>
      <c r="Q185" s="2" t="s">
        <v>839</v>
      </c>
      <c r="R185" s="2">
        <v>885300</v>
      </c>
      <c r="S185" s="2" t="s">
        <v>82</v>
      </c>
      <c r="T185" s="58" t="s">
        <v>156</v>
      </c>
      <c r="U185" s="61">
        <v>885300</v>
      </c>
      <c r="V185" s="61">
        <v>0</v>
      </c>
      <c r="W185" s="61">
        <v>0</v>
      </c>
      <c r="X185" s="61">
        <v>0</v>
      </c>
      <c r="Y185" s="61">
        <v>0</v>
      </c>
      <c r="Z185" s="61">
        <v>885300</v>
      </c>
      <c r="AA185" s="61" t="s">
        <v>157</v>
      </c>
      <c r="AB185" s="58" t="s">
        <v>157</v>
      </c>
      <c r="AC185" s="58" t="s">
        <v>157</v>
      </c>
      <c r="AD185" s="61" t="s">
        <v>157</v>
      </c>
      <c r="AE185" s="58" t="s">
        <v>157</v>
      </c>
      <c r="AF185" s="2">
        <v>0</v>
      </c>
      <c r="AG185" s="2" t="s">
        <v>839</v>
      </c>
      <c r="AH185" s="2" t="s">
        <v>839</v>
      </c>
      <c r="AI185" s="4">
        <v>0</v>
      </c>
      <c r="AJ185" s="58" t="s">
        <v>157</v>
      </c>
      <c r="AK185" s="58" t="s">
        <v>157</v>
      </c>
      <c r="AL185" s="61">
        <v>0</v>
      </c>
      <c r="AM185" s="61">
        <v>885300</v>
      </c>
      <c r="AN185" s="58" t="s">
        <v>729</v>
      </c>
      <c r="AO185" s="60">
        <v>44225</v>
      </c>
      <c r="AP185" s="58" t="s">
        <v>157</v>
      </c>
      <c r="AQ185" s="58">
        <v>9</v>
      </c>
      <c r="AR185" s="58" t="s">
        <v>157</v>
      </c>
      <c r="AS185" s="58" t="s">
        <v>159</v>
      </c>
      <c r="AT185" s="58">
        <v>1</v>
      </c>
      <c r="AU185" s="58">
        <v>21001231</v>
      </c>
      <c r="AV185" s="58">
        <v>20210208</v>
      </c>
      <c r="AW185" s="61">
        <v>885300</v>
      </c>
      <c r="AX185" s="61">
        <v>0</v>
      </c>
      <c r="AY185" s="58" t="s">
        <v>157</v>
      </c>
      <c r="AZ185" s="62">
        <v>44636</v>
      </c>
    </row>
    <row r="186" spans="1:52" x14ac:dyDescent="0.2">
      <c r="A186" s="58">
        <v>890399047</v>
      </c>
      <c r="B186" s="58" t="s">
        <v>83</v>
      </c>
      <c r="C186" s="58" t="s">
        <v>84</v>
      </c>
      <c r="D186" s="58">
        <v>14892</v>
      </c>
      <c r="E186" s="58" t="s">
        <v>771</v>
      </c>
      <c r="F186" s="58" t="s">
        <v>123</v>
      </c>
      <c r="G186" s="58" t="s">
        <v>84</v>
      </c>
      <c r="H186" s="58">
        <v>14892</v>
      </c>
      <c r="I186" s="58" t="s">
        <v>157</v>
      </c>
      <c r="J186" s="60">
        <v>44225</v>
      </c>
      <c r="K186" s="64">
        <v>40200</v>
      </c>
      <c r="L186" s="61">
        <v>40200</v>
      </c>
      <c r="M186" s="58" t="s">
        <v>158</v>
      </c>
      <c r="N186" s="58" t="s">
        <v>67</v>
      </c>
      <c r="O186" s="65">
        <v>0</v>
      </c>
      <c r="P186" s="2" t="s">
        <v>839</v>
      </c>
      <c r="Q186" s="2" t="s">
        <v>839</v>
      </c>
      <c r="R186" s="2">
        <v>40200</v>
      </c>
      <c r="S186" s="2" t="s">
        <v>82</v>
      </c>
      <c r="T186" s="58" t="s">
        <v>156</v>
      </c>
      <c r="U186" s="61">
        <v>40200</v>
      </c>
      <c r="V186" s="61">
        <v>0</v>
      </c>
      <c r="W186" s="61">
        <v>0</v>
      </c>
      <c r="X186" s="61">
        <v>0</v>
      </c>
      <c r="Y186" s="61">
        <v>0</v>
      </c>
      <c r="Z186" s="61">
        <v>40200</v>
      </c>
      <c r="AA186" s="61" t="s">
        <v>157</v>
      </c>
      <c r="AB186" s="58" t="s">
        <v>157</v>
      </c>
      <c r="AC186" s="58" t="s">
        <v>157</v>
      </c>
      <c r="AD186" s="61" t="s">
        <v>157</v>
      </c>
      <c r="AE186" s="58" t="s">
        <v>157</v>
      </c>
      <c r="AF186" s="2">
        <v>0</v>
      </c>
      <c r="AG186" s="2" t="s">
        <v>839</v>
      </c>
      <c r="AH186" s="2" t="s">
        <v>839</v>
      </c>
      <c r="AI186" s="4">
        <v>0</v>
      </c>
      <c r="AJ186" s="58" t="s">
        <v>157</v>
      </c>
      <c r="AK186" s="58" t="s">
        <v>157</v>
      </c>
      <c r="AL186" s="61">
        <v>0</v>
      </c>
      <c r="AM186" s="61">
        <v>40200</v>
      </c>
      <c r="AN186" s="58" t="s">
        <v>729</v>
      </c>
      <c r="AO186" s="60">
        <v>44225</v>
      </c>
      <c r="AP186" s="58" t="s">
        <v>157</v>
      </c>
      <c r="AQ186" s="58">
        <v>9</v>
      </c>
      <c r="AR186" s="58" t="s">
        <v>157</v>
      </c>
      <c r="AS186" s="58" t="s">
        <v>159</v>
      </c>
      <c r="AT186" s="58">
        <v>1</v>
      </c>
      <c r="AU186" s="58">
        <v>21001231</v>
      </c>
      <c r="AV186" s="58">
        <v>20210205</v>
      </c>
      <c r="AW186" s="61">
        <v>40200</v>
      </c>
      <c r="AX186" s="61">
        <v>0</v>
      </c>
      <c r="AY186" s="58" t="s">
        <v>157</v>
      </c>
      <c r="AZ186" s="62">
        <v>44636</v>
      </c>
    </row>
    <row r="187" spans="1:52" x14ac:dyDescent="0.2">
      <c r="A187" s="58">
        <v>890399047</v>
      </c>
      <c r="B187" s="58" t="s">
        <v>83</v>
      </c>
      <c r="C187" s="58" t="s">
        <v>84</v>
      </c>
      <c r="D187" s="58">
        <v>14900</v>
      </c>
      <c r="E187" s="58" t="s">
        <v>772</v>
      </c>
      <c r="F187" s="58" t="s">
        <v>127</v>
      </c>
      <c r="G187" s="58" t="s">
        <v>84</v>
      </c>
      <c r="H187" s="58">
        <v>14900</v>
      </c>
      <c r="I187" s="58" t="s">
        <v>157</v>
      </c>
      <c r="J187" s="60">
        <v>44225</v>
      </c>
      <c r="K187" s="64">
        <v>815800</v>
      </c>
      <c r="L187" s="61">
        <v>815800</v>
      </c>
      <c r="M187" s="58" t="s">
        <v>158</v>
      </c>
      <c r="N187" s="58" t="s">
        <v>67</v>
      </c>
      <c r="O187" s="65">
        <v>0</v>
      </c>
      <c r="P187" s="2" t="s">
        <v>839</v>
      </c>
      <c r="Q187" s="2" t="s">
        <v>839</v>
      </c>
      <c r="R187" s="2">
        <v>815800</v>
      </c>
      <c r="S187" s="2" t="s">
        <v>82</v>
      </c>
      <c r="T187" s="58" t="s">
        <v>156</v>
      </c>
      <c r="U187" s="61">
        <v>815800</v>
      </c>
      <c r="V187" s="61">
        <v>0</v>
      </c>
      <c r="W187" s="61">
        <v>0</v>
      </c>
      <c r="X187" s="61">
        <v>0</v>
      </c>
      <c r="Y187" s="61">
        <v>0</v>
      </c>
      <c r="Z187" s="61">
        <v>815800</v>
      </c>
      <c r="AA187" s="61" t="s">
        <v>157</v>
      </c>
      <c r="AB187" s="58" t="s">
        <v>157</v>
      </c>
      <c r="AC187" s="58" t="s">
        <v>157</v>
      </c>
      <c r="AD187" s="61" t="s">
        <v>157</v>
      </c>
      <c r="AE187" s="58" t="s">
        <v>157</v>
      </c>
      <c r="AF187" s="2">
        <v>0</v>
      </c>
      <c r="AG187" s="2" t="s">
        <v>839</v>
      </c>
      <c r="AH187" s="2" t="s">
        <v>839</v>
      </c>
      <c r="AI187" s="4">
        <v>0</v>
      </c>
      <c r="AJ187" s="58" t="s">
        <v>157</v>
      </c>
      <c r="AK187" s="58" t="s">
        <v>157</v>
      </c>
      <c r="AL187" s="61">
        <v>0</v>
      </c>
      <c r="AM187" s="61">
        <v>815800</v>
      </c>
      <c r="AN187" s="58" t="s">
        <v>729</v>
      </c>
      <c r="AO187" s="60">
        <v>44225</v>
      </c>
      <c r="AP187" s="58" t="s">
        <v>157</v>
      </c>
      <c r="AQ187" s="58">
        <v>9</v>
      </c>
      <c r="AR187" s="58" t="s">
        <v>157</v>
      </c>
      <c r="AS187" s="58" t="s">
        <v>159</v>
      </c>
      <c r="AT187" s="58">
        <v>1</v>
      </c>
      <c r="AU187" s="58">
        <v>21001231</v>
      </c>
      <c r="AV187" s="58">
        <v>20210208</v>
      </c>
      <c r="AW187" s="61">
        <v>815800</v>
      </c>
      <c r="AX187" s="61">
        <v>0</v>
      </c>
      <c r="AY187" s="58" t="s">
        <v>157</v>
      </c>
      <c r="AZ187" s="62">
        <v>44636</v>
      </c>
    </row>
    <row r="188" spans="1:52" x14ac:dyDescent="0.2">
      <c r="A188" s="58">
        <v>890399047</v>
      </c>
      <c r="B188" s="58" t="s">
        <v>83</v>
      </c>
      <c r="C188" s="58" t="s">
        <v>84</v>
      </c>
      <c r="D188" s="58">
        <v>14901</v>
      </c>
      <c r="E188" s="58" t="s">
        <v>773</v>
      </c>
      <c r="F188" s="58" t="s">
        <v>122</v>
      </c>
      <c r="G188" s="58" t="s">
        <v>84</v>
      </c>
      <c r="H188" s="58">
        <v>14901</v>
      </c>
      <c r="I188" s="58" t="s">
        <v>157</v>
      </c>
      <c r="J188" s="60">
        <v>44225</v>
      </c>
      <c r="K188" s="64">
        <v>40200</v>
      </c>
      <c r="L188" s="61">
        <v>40200</v>
      </c>
      <c r="M188" s="58" t="s">
        <v>158</v>
      </c>
      <c r="N188" s="58" t="s">
        <v>67</v>
      </c>
      <c r="O188" s="65">
        <v>0</v>
      </c>
      <c r="P188" s="2" t="s">
        <v>839</v>
      </c>
      <c r="Q188" s="2" t="s">
        <v>839</v>
      </c>
      <c r="R188" s="2">
        <v>40200</v>
      </c>
      <c r="S188" s="2" t="s">
        <v>82</v>
      </c>
      <c r="T188" s="58" t="s">
        <v>156</v>
      </c>
      <c r="U188" s="61">
        <v>40200</v>
      </c>
      <c r="V188" s="61">
        <v>0</v>
      </c>
      <c r="W188" s="61">
        <v>0</v>
      </c>
      <c r="X188" s="61">
        <v>0</v>
      </c>
      <c r="Y188" s="61">
        <v>0</v>
      </c>
      <c r="Z188" s="61">
        <v>40200</v>
      </c>
      <c r="AA188" s="61" t="s">
        <v>157</v>
      </c>
      <c r="AB188" s="58" t="s">
        <v>157</v>
      </c>
      <c r="AC188" s="58" t="s">
        <v>157</v>
      </c>
      <c r="AD188" s="61" t="s">
        <v>157</v>
      </c>
      <c r="AE188" s="58" t="s">
        <v>157</v>
      </c>
      <c r="AF188" s="2">
        <v>0</v>
      </c>
      <c r="AG188" s="2" t="s">
        <v>839</v>
      </c>
      <c r="AH188" s="2" t="s">
        <v>839</v>
      </c>
      <c r="AI188" s="4">
        <v>0</v>
      </c>
      <c r="AJ188" s="58" t="s">
        <v>157</v>
      </c>
      <c r="AK188" s="58" t="s">
        <v>157</v>
      </c>
      <c r="AL188" s="61">
        <v>0</v>
      </c>
      <c r="AM188" s="61">
        <v>40200</v>
      </c>
      <c r="AN188" s="58" t="s">
        <v>729</v>
      </c>
      <c r="AO188" s="60">
        <v>44225</v>
      </c>
      <c r="AP188" s="58" t="s">
        <v>157</v>
      </c>
      <c r="AQ188" s="58">
        <v>9</v>
      </c>
      <c r="AR188" s="58" t="s">
        <v>157</v>
      </c>
      <c r="AS188" s="58" t="s">
        <v>159</v>
      </c>
      <c r="AT188" s="58">
        <v>1</v>
      </c>
      <c r="AU188" s="58">
        <v>21001231</v>
      </c>
      <c r="AV188" s="58">
        <v>20210205</v>
      </c>
      <c r="AW188" s="61">
        <v>40200</v>
      </c>
      <c r="AX188" s="61">
        <v>0</v>
      </c>
      <c r="AY188" s="58" t="s">
        <v>157</v>
      </c>
      <c r="AZ188" s="62">
        <v>44636</v>
      </c>
    </row>
    <row r="189" spans="1:52" x14ac:dyDescent="0.2">
      <c r="A189" s="58">
        <v>890399047</v>
      </c>
      <c r="B189" s="58" t="s">
        <v>83</v>
      </c>
      <c r="C189" s="58" t="s">
        <v>84</v>
      </c>
      <c r="D189" s="58">
        <v>14910</v>
      </c>
      <c r="E189" s="58" t="s">
        <v>774</v>
      </c>
      <c r="F189" s="58" t="s">
        <v>121</v>
      </c>
      <c r="G189" s="58" t="s">
        <v>84</v>
      </c>
      <c r="H189" s="58">
        <v>14910</v>
      </c>
      <c r="I189" s="58" t="s">
        <v>157</v>
      </c>
      <c r="J189" s="60">
        <v>44225</v>
      </c>
      <c r="K189" s="64">
        <v>611700</v>
      </c>
      <c r="L189" s="61">
        <v>611700</v>
      </c>
      <c r="M189" s="58" t="s">
        <v>158</v>
      </c>
      <c r="N189" s="58" t="s">
        <v>67</v>
      </c>
      <c r="O189" s="65">
        <v>0</v>
      </c>
      <c r="P189" s="2" t="s">
        <v>839</v>
      </c>
      <c r="Q189" s="2" t="s">
        <v>839</v>
      </c>
      <c r="R189" s="2">
        <v>611700</v>
      </c>
      <c r="S189" s="2" t="s">
        <v>82</v>
      </c>
      <c r="T189" s="58" t="s">
        <v>156</v>
      </c>
      <c r="U189" s="61">
        <v>611700</v>
      </c>
      <c r="V189" s="61">
        <v>0</v>
      </c>
      <c r="W189" s="61">
        <v>0</v>
      </c>
      <c r="X189" s="61">
        <v>0</v>
      </c>
      <c r="Y189" s="61">
        <v>0</v>
      </c>
      <c r="Z189" s="61">
        <v>611700</v>
      </c>
      <c r="AA189" s="61" t="s">
        <v>157</v>
      </c>
      <c r="AB189" s="58" t="s">
        <v>157</v>
      </c>
      <c r="AC189" s="58" t="s">
        <v>157</v>
      </c>
      <c r="AD189" s="61" t="s">
        <v>157</v>
      </c>
      <c r="AE189" s="58" t="s">
        <v>157</v>
      </c>
      <c r="AF189" s="2">
        <v>0</v>
      </c>
      <c r="AG189" s="2" t="s">
        <v>839</v>
      </c>
      <c r="AH189" s="2" t="s">
        <v>839</v>
      </c>
      <c r="AI189" s="4">
        <v>0</v>
      </c>
      <c r="AJ189" s="58" t="s">
        <v>157</v>
      </c>
      <c r="AK189" s="58" t="s">
        <v>157</v>
      </c>
      <c r="AL189" s="61">
        <v>0</v>
      </c>
      <c r="AM189" s="61">
        <v>611700</v>
      </c>
      <c r="AN189" s="58" t="s">
        <v>729</v>
      </c>
      <c r="AO189" s="60">
        <v>44225</v>
      </c>
      <c r="AP189" s="58" t="s">
        <v>157</v>
      </c>
      <c r="AQ189" s="58">
        <v>9</v>
      </c>
      <c r="AR189" s="58" t="s">
        <v>157</v>
      </c>
      <c r="AS189" s="58" t="s">
        <v>159</v>
      </c>
      <c r="AT189" s="58">
        <v>1</v>
      </c>
      <c r="AU189" s="58">
        <v>21001231</v>
      </c>
      <c r="AV189" s="58">
        <v>20210205</v>
      </c>
      <c r="AW189" s="61">
        <v>611700</v>
      </c>
      <c r="AX189" s="61">
        <v>0</v>
      </c>
      <c r="AY189" s="58" t="s">
        <v>157</v>
      </c>
      <c r="AZ189" s="62">
        <v>44636</v>
      </c>
    </row>
    <row r="190" spans="1:52" x14ac:dyDescent="0.2">
      <c r="A190" s="58">
        <v>890399047</v>
      </c>
      <c r="B190" s="58" t="s">
        <v>83</v>
      </c>
      <c r="C190" s="58" t="s">
        <v>84</v>
      </c>
      <c r="D190" s="58">
        <v>14913</v>
      </c>
      <c r="E190" s="58" t="s">
        <v>775</v>
      </c>
      <c r="F190" s="58" t="s">
        <v>120</v>
      </c>
      <c r="G190" s="58" t="s">
        <v>84</v>
      </c>
      <c r="H190" s="58">
        <v>14913</v>
      </c>
      <c r="I190" s="58" t="s">
        <v>157</v>
      </c>
      <c r="J190" s="60">
        <v>44225</v>
      </c>
      <c r="K190" s="64">
        <v>611700</v>
      </c>
      <c r="L190" s="61">
        <v>611700</v>
      </c>
      <c r="M190" s="58" t="s">
        <v>158</v>
      </c>
      <c r="N190" s="58" t="s">
        <v>67</v>
      </c>
      <c r="O190" s="65">
        <v>0</v>
      </c>
      <c r="P190" s="2" t="s">
        <v>839</v>
      </c>
      <c r="Q190" s="2" t="s">
        <v>839</v>
      </c>
      <c r="R190" s="2">
        <v>611700</v>
      </c>
      <c r="S190" s="2" t="s">
        <v>82</v>
      </c>
      <c r="T190" s="58" t="s">
        <v>156</v>
      </c>
      <c r="U190" s="61">
        <v>611700</v>
      </c>
      <c r="V190" s="61">
        <v>0</v>
      </c>
      <c r="W190" s="61">
        <v>0</v>
      </c>
      <c r="X190" s="61">
        <v>0</v>
      </c>
      <c r="Y190" s="61">
        <v>0</v>
      </c>
      <c r="Z190" s="61">
        <v>611700</v>
      </c>
      <c r="AA190" s="61" t="s">
        <v>157</v>
      </c>
      <c r="AB190" s="58" t="s">
        <v>157</v>
      </c>
      <c r="AC190" s="58" t="s">
        <v>157</v>
      </c>
      <c r="AD190" s="61" t="s">
        <v>157</v>
      </c>
      <c r="AE190" s="58" t="s">
        <v>157</v>
      </c>
      <c r="AF190" s="2">
        <v>0</v>
      </c>
      <c r="AG190" s="2" t="s">
        <v>839</v>
      </c>
      <c r="AH190" s="2" t="s">
        <v>839</v>
      </c>
      <c r="AI190" s="4">
        <v>0</v>
      </c>
      <c r="AJ190" s="58" t="s">
        <v>157</v>
      </c>
      <c r="AK190" s="58" t="s">
        <v>157</v>
      </c>
      <c r="AL190" s="61">
        <v>0</v>
      </c>
      <c r="AM190" s="61">
        <v>611700</v>
      </c>
      <c r="AN190" s="58" t="s">
        <v>729</v>
      </c>
      <c r="AO190" s="60">
        <v>44225</v>
      </c>
      <c r="AP190" s="58" t="s">
        <v>157</v>
      </c>
      <c r="AQ190" s="58">
        <v>9</v>
      </c>
      <c r="AR190" s="58" t="s">
        <v>157</v>
      </c>
      <c r="AS190" s="58" t="s">
        <v>159</v>
      </c>
      <c r="AT190" s="58">
        <v>1</v>
      </c>
      <c r="AU190" s="58">
        <v>21001231</v>
      </c>
      <c r="AV190" s="58">
        <v>20210205</v>
      </c>
      <c r="AW190" s="61">
        <v>611700</v>
      </c>
      <c r="AX190" s="61">
        <v>0</v>
      </c>
      <c r="AY190" s="58" t="s">
        <v>157</v>
      </c>
      <c r="AZ190" s="62">
        <v>44636</v>
      </c>
    </row>
    <row r="191" spans="1:52" x14ac:dyDescent="0.2">
      <c r="A191" s="58">
        <v>890399047</v>
      </c>
      <c r="B191" s="58" t="s">
        <v>83</v>
      </c>
      <c r="C191" s="58" t="s">
        <v>84</v>
      </c>
      <c r="D191" s="58">
        <v>14937</v>
      </c>
      <c r="E191" s="58" t="s">
        <v>776</v>
      </c>
      <c r="F191" s="58" t="s">
        <v>119</v>
      </c>
      <c r="G191" s="58" t="s">
        <v>84</v>
      </c>
      <c r="H191" s="58">
        <v>14937</v>
      </c>
      <c r="I191" s="58" t="s">
        <v>157</v>
      </c>
      <c r="J191" s="60">
        <v>44225</v>
      </c>
      <c r="K191" s="64">
        <v>7716200</v>
      </c>
      <c r="L191" s="61">
        <v>7716200</v>
      </c>
      <c r="M191" s="58" t="s">
        <v>158</v>
      </c>
      <c r="N191" s="58" t="s">
        <v>67</v>
      </c>
      <c r="O191" s="65">
        <v>0</v>
      </c>
      <c r="P191" s="2" t="s">
        <v>839</v>
      </c>
      <c r="Q191" s="2" t="s">
        <v>839</v>
      </c>
      <c r="R191" s="2">
        <v>7716200</v>
      </c>
      <c r="S191" s="2" t="s">
        <v>82</v>
      </c>
      <c r="T191" s="58" t="s">
        <v>156</v>
      </c>
      <c r="U191" s="61">
        <v>7716200</v>
      </c>
      <c r="V191" s="61">
        <v>0</v>
      </c>
      <c r="W191" s="61">
        <v>0</v>
      </c>
      <c r="X191" s="61">
        <v>0</v>
      </c>
      <c r="Y191" s="61">
        <v>0</v>
      </c>
      <c r="Z191" s="61">
        <v>7716200</v>
      </c>
      <c r="AA191" s="61" t="s">
        <v>157</v>
      </c>
      <c r="AB191" s="58" t="s">
        <v>157</v>
      </c>
      <c r="AC191" s="58" t="s">
        <v>157</v>
      </c>
      <c r="AD191" s="61" t="s">
        <v>157</v>
      </c>
      <c r="AE191" s="58" t="s">
        <v>157</v>
      </c>
      <c r="AF191" s="2">
        <v>0</v>
      </c>
      <c r="AG191" s="2" t="s">
        <v>839</v>
      </c>
      <c r="AH191" s="2" t="s">
        <v>839</v>
      </c>
      <c r="AI191" s="4">
        <v>0</v>
      </c>
      <c r="AJ191" s="58" t="s">
        <v>157</v>
      </c>
      <c r="AK191" s="58" t="s">
        <v>157</v>
      </c>
      <c r="AL191" s="61">
        <v>0</v>
      </c>
      <c r="AM191" s="61">
        <v>7716200</v>
      </c>
      <c r="AN191" s="58" t="s">
        <v>729</v>
      </c>
      <c r="AO191" s="60">
        <v>44225</v>
      </c>
      <c r="AP191" s="58" t="s">
        <v>157</v>
      </c>
      <c r="AQ191" s="58">
        <v>9</v>
      </c>
      <c r="AR191" s="58" t="s">
        <v>157</v>
      </c>
      <c r="AS191" s="58" t="s">
        <v>159</v>
      </c>
      <c r="AT191" s="58">
        <v>1</v>
      </c>
      <c r="AU191" s="58">
        <v>21001231</v>
      </c>
      <c r="AV191" s="58">
        <v>20210205</v>
      </c>
      <c r="AW191" s="61">
        <v>7716200</v>
      </c>
      <c r="AX191" s="61">
        <v>0</v>
      </c>
      <c r="AY191" s="58" t="s">
        <v>157</v>
      </c>
      <c r="AZ191" s="62">
        <v>44636</v>
      </c>
    </row>
    <row r="192" spans="1:52" x14ac:dyDescent="0.2">
      <c r="A192" s="58">
        <v>890399047</v>
      </c>
      <c r="B192" s="58" t="s">
        <v>83</v>
      </c>
      <c r="C192" s="58" t="s">
        <v>84</v>
      </c>
      <c r="D192" s="58">
        <v>14969</v>
      </c>
      <c r="E192" s="58" t="s">
        <v>777</v>
      </c>
      <c r="F192" s="58" t="s">
        <v>118</v>
      </c>
      <c r="G192" s="58" t="s">
        <v>84</v>
      </c>
      <c r="H192" s="58">
        <v>14969</v>
      </c>
      <c r="I192" s="58" t="s">
        <v>157</v>
      </c>
      <c r="J192" s="60">
        <v>44225</v>
      </c>
      <c r="K192" s="64">
        <v>1269700</v>
      </c>
      <c r="L192" s="61">
        <v>1269700</v>
      </c>
      <c r="M192" s="58" t="s">
        <v>158</v>
      </c>
      <c r="N192" s="58" t="s">
        <v>67</v>
      </c>
      <c r="O192" s="65">
        <v>0</v>
      </c>
      <c r="P192" s="2" t="s">
        <v>839</v>
      </c>
      <c r="Q192" s="2" t="s">
        <v>839</v>
      </c>
      <c r="R192" s="2">
        <v>1269700</v>
      </c>
      <c r="S192" s="2" t="s">
        <v>82</v>
      </c>
      <c r="T192" s="58" t="s">
        <v>156</v>
      </c>
      <c r="U192" s="61">
        <v>1269700</v>
      </c>
      <c r="V192" s="61">
        <v>0</v>
      </c>
      <c r="W192" s="61">
        <v>0</v>
      </c>
      <c r="X192" s="61">
        <v>0</v>
      </c>
      <c r="Y192" s="61">
        <v>0</v>
      </c>
      <c r="Z192" s="61">
        <v>1269700</v>
      </c>
      <c r="AA192" s="61" t="s">
        <v>157</v>
      </c>
      <c r="AB192" s="58" t="s">
        <v>157</v>
      </c>
      <c r="AC192" s="58" t="s">
        <v>157</v>
      </c>
      <c r="AD192" s="61" t="s">
        <v>157</v>
      </c>
      <c r="AE192" s="58" t="s">
        <v>157</v>
      </c>
      <c r="AF192" s="2">
        <v>0</v>
      </c>
      <c r="AG192" s="2" t="s">
        <v>839</v>
      </c>
      <c r="AH192" s="2" t="s">
        <v>839</v>
      </c>
      <c r="AI192" s="4">
        <v>0</v>
      </c>
      <c r="AJ192" s="58" t="s">
        <v>157</v>
      </c>
      <c r="AK192" s="58" t="s">
        <v>157</v>
      </c>
      <c r="AL192" s="61">
        <v>0</v>
      </c>
      <c r="AM192" s="61">
        <v>1269700</v>
      </c>
      <c r="AN192" s="58" t="s">
        <v>729</v>
      </c>
      <c r="AO192" s="60">
        <v>44225</v>
      </c>
      <c r="AP192" s="58" t="s">
        <v>157</v>
      </c>
      <c r="AQ192" s="58">
        <v>9</v>
      </c>
      <c r="AR192" s="58" t="s">
        <v>157</v>
      </c>
      <c r="AS192" s="58" t="s">
        <v>159</v>
      </c>
      <c r="AT192" s="58">
        <v>1</v>
      </c>
      <c r="AU192" s="58">
        <v>21001231</v>
      </c>
      <c r="AV192" s="58">
        <v>20210205</v>
      </c>
      <c r="AW192" s="61">
        <v>1269700</v>
      </c>
      <c r="AX192" s="61">
        <v>0</v>
      </c>
      <c r="AY192" s="58" t="s">
        <v>157</v>
      </c>
      <c r="AZ192" s="62">
        <v>44636</v>
      </c>
    </row>
    <row r="193" spans="1:52" x14ac:dyDescent="0.2">
      <c r="A193" s="58">
        <v>890399047</v>
      </c>
      <c r="B193" s="58" t="s">
        <v>83</v>
      </c>
      <c r="C193" s="58" t="s">
        <v>84</v>
      </c>
      <c r="D193" s="58">
        <v>36993</v>
      </c>
      <c r="E193" s="58" t="s">
        <v>778</v>
      </c>
      <c r="F193" s="58" t="s">
        <v>153</v>
      </c>
      <c r="G193" s="58" t="s">
        <v>84</v>
      </c>
      <c r="H193" s="58">
        <v>36993</v>
      </c>
      <c r="I193" s="58" t="s">
        <v>157</v>
      </c>
      <c r="J193" s="60">
        <v>44406</v>
      </c>
      <c r="K193" s="64">
        <v>40200</v>
      </c>
      <c r="L193" s="61">
        <v>40200</v>
      </c>
      <c r="M193" s="58" t="s">
        <v>158</v>
      </c>
      <c r="N193" s="58" t="s">
        <v>67</v>
      </c>
      <c r="O193" s="65">
        <v>0</v>
      </c>
      <c r="P193" s="2" t="s">
        <v>839</v>
      </c>
      <c r="Q193" s="2" t="s">
        <v>839</v>
      </c>
      <c r="R193" s="2">
        <v>40200</v>
      </c>
      <c r="S193" s="2" t="s">
        <v>82</v>
      </c>
      <c r="T193" s="58" t="s">
        <v>156</v>
      </c>
      <c r="U193" s="61">
        <v>40200</v>
      </c>
      <c r="V193" s="61">
        <v>0</v>
      </c>
      <c r="W193" s="61">
        <v>0</v>
      </c>
      <c r="X193" s="61">
        <v>0</v>
      </c>
      <c r="Y193" s="61">
        <v>0</v>
      </c>
      <c r="Z193" s="61">
        <v>40200</v>
      </c>
      <c r="AA193" s="61" t="s">
        <v>157</v>
      </c>
      <c r="AB193" s="58" t="s">
        <v>157</v>
      </c>
      <c r="AC193" s="58" t="s">
        <v>157</v>
      </c>
      <c r="AD193" s="61" t="s">
        <v>157</v>
      </c>
      <c r="AE193" s="58" t="s">
        <v>157</v>
      </c>
      <c r="AF193" s="2">
        <v>0</v>
      </c>
      <c r="AG193" s="2" t="s">
        <v>839</v>
      </c>
      <c r="AH193" s="2" t="s">
        <v>839</v>
      </c>
      <c r="AI193" s="4">
        <v>0</v>
      </c>
      <c r="AJ193" s="58" t="s">
        <v>157</v>
      </c>
      <c r="AK193" s="58" t="s">
        <v>157</v>
      </c>
      <c r="AL193" s="61">
        <v>0</v>
      </c>
      <c r="AM193" s="61">
        <v>40200</v>
      </c>
      <c r="AN193" s="58" t="s">
        <v>779</v>
      </c>
      <c r="AO193" s="60">
        <v>44406</v>
      </c>
      <c r="AP193" s="58" t="s">
        <v>157</v>
      </c>
      <c r="AQ193" s="58">
        <v>9</v>
      </c>
      <c r="AR193" s="58" t="s">
        <v>157</v>
      </c>
      <c r="AS193" s="58" t="s">
        <v>159</v>
      </c>
      <c r="AT193" s="58">
        <v>1</v>
      </c>
      <c r="AU193" s="58">
        <v>21001231</v>
      </c>
      <c r="AV193" s="58">
        <v>20210817</v>
      </c>
      <c r="AW193" s="61">
        <v>40200</v>
      </c>
      <c r="AX193" s="61">
        <v>0</v>
      </c>
      <c r="AY193" s="58" t="s">
        <v>157</v>
      </c>
      <c r="AZ193" s="62">
        <v>44636</v>
      </c>
    </row>
    <row r="194" spans="1:52" x14ac:dyDescent="0.2">
      <c r="A194" s="58">
        <v>890399047</v>
      </c>
      <c r="B194" s="58" t="s">
        <v>83</v>
      </c>
      <c r="C194" s="58" t="s">
        <v>84</v>
      </c>
      <c r="D194" s="58">
        <v>36994</v>
      </c>
      <c r="E194" s="58" t="s">
        <v>780</v>
      </c>
      <c r="F194" s="58" t="s">
        <v>152</v>
      </c>
      <c r="G194" s="58" t="s">
        <v>84</v>
      </c>
      <c r="H194" s="58">
        <v>36994</v>
      </c>
      <c r="I194" s="58" t="s">
        <v>157</v>
      </c>
      <c r="J194" s="60">
        <v>44406</v>
      </c>
      <c r="K194" s="64">
        <v>40200</v>
      </c>
      <c r="L194" s="61">
        <v>40200</v>
      </c>
      <c r="M194" s="58" t="s">
        <v>158</v>
      </c>
      <c r="N194" s="58" t="s">
        <v>67</v>
      </c>
      <c r="O194" s="65">
        <v>0</v>
      </c>
      <c r="P194" s="2" t="s">
        <v>839</v>
      </c>
      <c r="Q194" s="2" t="s">
        <v>839</v>
      </c>
      <c r="R194" s="2">
        <v>40200</v>
      </c>
      <c r="S194" s="2" t="s">
        <v>82</v>
      </c>
      <c r="T194" s="58" t="s">
        <v>156</v>
      </c>
      <c r="U194" s="61">
        <v>40200</v>
      </c>
      <c r="V194" s="61">
        <v>0</v>
      </c>
      <c r="W194" s="61">
        <v>0</v>
      </c>
      <c r="X194" s="61">
        <v>0</v>
      </c>
      <c r="Y194" s="61">
        <v>0</v>
      </c>
      <c r="Z194" s="61">
        <v>40200</v>
      </c>
      <c r="AA194" s="61" t="s">
        <v>157</v>
      </c>
      <c r="AB194" s="58" t="s">
        <v>157</v>
      </c>
      <c r="AC194" s="58" t="s">
        <v>157</v>
      </c>
      <c r="AD194" s="61" t="s">
        <v>157</v>
      </c>
      <c r="AE194" s="58" t="s">
        <v>157</v>
      </c>
      <c r="AF194" s="2">
        <v>0</v>
      </c>
      <c r="AG194" s="2" t="s">
        <v>839</v>
      </c>
      <c r="AH194" s="2" t="s">
        <v>839</v>
      </c>
      <c r="AI194" s="4">
        <v>0</v>
      </c>
      <c r="AJ194" s="58" t="s">
        <v>157</v>
      </c>
      <c r="AK194" s="58" t="s">
        <v>157</v>
      </c>
      <c r="AL194" s="61">
        <v>0</v>
      </c>
      <c r="AM194" s="61">
        <v>40200</v>
      </c>
      <c r="AN194" s="58" t="s">
        <v>781</v>
      </c>
      <c r="AO194" s="60">
        <v>44406</v>
      </c>
      <c r="AP194" s="58" t="s">
        <v>157</v>
      </c>
      <c r="AQ194" s="58">
        <v>9</v>
      </c>
      <c r="AR194" s="58" t="s">
        <v>157</v>
      </c>
      <c r="AS194" s="58" t="s">
        <v>159</v>
      </c>
      <c r="AT194" s="58">
        <v>1</v>
      </c>
      <c r="AU194" s="58">
        <v>21001231</v>
      </c>
      <c r="AV194" s="58">
        <v>20210817</v>
      </c>
      <c r="AW194" s="61">
        <v>40200</v>
      </c>
      <c r="AX194" s="61">
        <v>0</v>
      </c>
      <c r="AY194" s="58" t="s">
        <v>157</v>
      </c>
      <c r="AZ194" s="62">
        <v>44636</v>
      </c>
    </row>
    <row r="195" spans="1:52" x14ac:dyDescent="0.2">
      <c r="A195" s="58">
        <v>890399047</v>
      </c>
      <c r="B195" s="58" t="s">
        <v>83</v>
      </c>
      <c r="C195" s="58" t="s">
        <v>84</v>
      </c>
      <c r="D195" s="58">
        <v>30873</v>
      </c>
      <c r="E195" s="58" t="s">
        <v>782</v>
      </c>
      <c r="F195" s="58" t="s">
        <v>140</v>
      </c>
      <c r="G195" s="58" t="s">
        <v>84</v>
      </c>
      <c r="H195" s="58">
        <v>30873</v>
      </c>
      <c r="I195" s="58" t="s">
        <v>157</v>
      </c>
      <c r="J195" s="60">
        <v>44347</v>
      </c>
      <c r="K195" s="64">
        <v>40200</v>
      </c>
      <c r="L195" s="61">
        <v>40200</v>
      </c>
      <c r="M195" s="58" t="s">
        <v>158</v>
      </c>
      <c r="N195" s="58" t="s">
        <v>67</v>
      </c>
      <c r="O195" s="65">
        <v>0</v>
      </c>
      <c r="P195" s="2" t="s">
        <v>839</v>
      </c>
      <c r="Q195" s="2" t="s">
        <v>839</v>
      </c>
      <c r="R195" s="2">
        <v>40200</v>
      </c>
      <c r="S195" s="2" t="s">
        <v>82</v>
      </c>
      <c r="T195" s="58" t="s">
        <v>156</v>
      </c>
      <c r="U195" s="61">
        <v>40200</v>
      </c>
      <c r="V195" s="61">
        <v>0</v>
      </c>
      <c r="W195" s="61">
        <v>0</v>
      </c>
      <c r="X195" s="61">
        <v>0</v>
      </c>
      <c r="Y195" s="61">
        <v>0</v>
      </c>
      <c r="Z195" s="61">
        <v>40200</v>
      </c>
      <c r="AA195" s="61" t="s">
        <v>157</v>
      </c>
      <c r="AB195" s="58" t="s">
        <v>157</v>
      </c>
      <c r="AC195" s="58" t="s">
        <v>157</v>
      </c>
      <c r="AD195" s="61" t="s">
        <v>157</v>
      </c>
      <c r="AE195" s="58" t="s">
        <v>157</v>
      </c>
      <c r="AF195" s="2">
        <v>0</v>
      </c>
      <c r="AG195" s="2" t="s">
        <v>839</v>
      </c>
      <c r="AH195" s="2" t="s">
        <v>839</v>
      </c>
      <c r="AI195" s="4">
        <v>0</v>
      </c>
      <c r="AJ195" s="58" t="s">
        <v>157</v>
      </c>
      <c r="AK195" s="58" t="s">
        <v>157</v>
      </c>
      <c r="AL195" s="61">
        <v>0</v>
      </c>
      <c r="AM195" s="61">
        <v>40200</v>
      </c>
      <c r="AN195" s="58" t="s">
        <v>783</v>
      </c>
      <c r="AO195" s="60">
        <v>44347</v>
      </c>
      <c r="AP195" s="58" t="s">
        <v>157</v>
      </c>
      <c r="AQ195" s="58">
        <v>9</v>
      </c>
      <c r="AR195" s="58" t="s">
        <v>157</v>
      </c>
      <c r="AS195" s="58" t="s">
        <v>159</v>
      </c>
      <c r="AT195" s="58">
        <v>1</v>
      </c>
      <c r="AU195" s="58">
        <v>21001231</v>
      </c>
      <c r="AV195" s="58">
        <v>20210608</v>
      </c>
      <c r="AW195" s="61">
        <v>40200</v>
      </c>
      <c r="AX195" s="61">
        <v>0</v>
      </c>
      <c r="AY195" s="58" t="s">
        <v>157</v>
      </c>
      <c r="AZ195" s="62">
        <v>44636</v>
      </c>
    </row>
    <row r="196" spans="1:52" x14ac:dyDescent="0.2">
      <c r="A196" s="58">
        <v>890399047</v>
      </c>
      <c r="B196" s="58" t="s">
        <v>83</v>
      </c>
      <c r="C196" s="58" t="s">
        <v>84</v>
      </c>
      <c r="D196" s="58">
        <v>30882</v>
      </c>
      <c r="E196" s="58" t="s">
        <v>784</v>
      </c>
      <c r="F196" s="58" t="s">
        <v>139</v>
      </c>
      <c r="G196" s="58" t="s">
        <v>84</v>
      </c>
      <c r="H196" s="58">
        <v>30882</v>
      </c>
      <c r="I196" s="58" t="s">
        <v>157</v>
      </c>
      <c r="J196" s="60">
        <v>44347</v>
      </c>
      <c r="K196" s="64">
        <v>40200</v>
      </c>
      <c r="L196" s="61">
        <v>40200</v>
      </c>
      <c r="M196" s="58" t="s">
        <v>158</v>
      </c>
      <c r="N196" s="58" t="s">
        <v>67</v>
      </c>
      <c r="O196" s="65">
        <v>0</v>
      </c>
      <c r="P196" s="2" t="s">
        <v>839</v>
      </c>
      <c r="Q196" s="2" t="s">
        <v>839</v>
      </c>
      <c r="R196" s="2">
        <v>40200</v>
      </c>
      <c r="S196" s="2" t="s">
        <v>82</v>
      </c>
      <c r="T196" s="58" t="s">
        <v>156</v>
      </c>
      <c r="U196" s="61">
        <v>40200</v>
      </c>
      <c r="V196" s="61">
        <v>0</v>
      </c>
      <c r="W196" s="61">
        <v>0</v>
      </c>
      <c r="X196" s="61">
        <v>0</v>
      </c>
      <c r="Y196" s="61">
        <v>0</v>
      </c>
      <c r="Z196" s="61">
        <v>40200</v>
      </c>
      <c r="AA196" s="61" t="s">
        <v>157</v>
      </c>
      <c r="AB196" s="58" t="s">
        <v>157</v>
      </c>
      <c r="AC196" s="58" t="s">
        <v>157</v>
      </c>
      <c r="AD196" s="61" t="s">
        <v>157</v>
      </c>
      <c r="AE196" s="58" t="s">
        <v>157</v>
      </c>
      <c r="AF196" s="2">
        <v>0</v>
      </c>
      <c r="AG196" s="2" t="s">
        <v>839</v>
      </c>
      <c r="AH196" s="2" t="s">
        <v>839</v>
      </c>
      <c r="AI196" s="4">
        <v>0</v>
      </c>
      <c r="AJ196" s="58" t="s">
        <v>157</v>
      </c>
      <c r="AK196" s="58" t="s">
        <v>157</v>
      </c>
      <c r="AL196" s="61">
        <v>0</v>
      </c>
      <c r="AM196" s="61">
        <v>40200</v>
      </c>
      <c r="AN196" s="58" t="s">
        <v>785</v>
      </c>
      <c r="AO196" s="60">
        <v>44347</v>
      </c>
      <c r="AP196" s="58" t="s">
        <v>157</v>
      </c>
      <c r="AQ196" s="58">
        <v>9</v>
      </c>
      <c r="AR196" s="58" t="s">
        <v>157</v>
      </c>
      <c r="AS196" s="58" t="s">
        <v>159</v>
      </c>
      <c r="AT196" s="58">
        <v>1</v>
      </c>
      <c r="AU196" s="58">
        <v>21001231</v>
      </c>
      <c r="AV196" s="58">
        <v>20210608</v>
      </c>
      <c r="AW196" s="61">
        <v>40200</v>
      </c>
      <c r="AX196" s="61">
        <v>0</v>
      </c>
      <c r="AY196" s="58" t="s">
        <v>157</v>
      </c>
      <c r="AZ196" s="62">
        <v>44636</v>
      </c>
    </row>
    <row r="197" spans="1:52" x14ac:dyDescent="0.2">
      <c r="A197" s="58">
        <v>890399047</v>
      </c>
      <c r="B197" s="58" t="s">
        <v>83</v>
      </c>
      <c r="C197" s="58" t="s">
        <v>84</v>
      </c>
      <c r="D197" s="58">
        <v>34089</v>
      </c>
      <c r="E197" s="58" t="s">
        <v>786</v>
      </c>
      <c r="F197" s="58" t="s">
        <v>150</v>
      </c>
      <c r="G197" s="58" t="s">
        <v>84</v>
      </c>
      <c r="H197" s="58">
        <v>34089</v>
      </c>
      <c r="I197" s="58" t="s">
        <v>157</v>
      </c>
      <c r="J197" s="60">
        <v>44377</v>
      </c>
      <c r="K197" s="64">
        <v>40200</v>
      </c>
      <c r="L197" s="61">
        <v>40200</v>
      </c>
      <c r="M197" s="58" t="s">
        <v>158</v>
      </c>
      <c r="N197" s="58" t="s">
        <v>67</v>
      </c>
      <c r="O197" s="65">
        <v>0</v>
      </c>
      <c r="P197" s="2" t="s">
        <v>839</v>
      </c>
      <c r="Q197" s="2" t="s">
        <v>839</v>
      </c>
      <c r="R197" s="2">
        <v>40200</v>
      </c>
      <c r="S197" s="2" t="s">
        <v>82</v>
      </c>
      <c r="T197" s="58" t="s">
        <v>156</v>
      </c>
      <c r="U197" s="61">
        <v>40200</v>
      </c>
      <c r="V197" s="61">
        <v>0</v>
      </c>
      <c r="W197" s="61">
        <v>0</v>
      </c>
      <c r="X197" s="61">
        <v>0</v>
      </c>
      <c r="Y197" s="61">
        <v>0</v>
      </c>
      <c r="Z197" s="61">
        <v>40200</v>
      </c>
      <c r="AA197" s="61" t="s">
        <v>157</v>
      </c>
      <c r="AB197" s="58" t="s">
        <v>157</v>
      </c>
      <c r="AC197" s="58" t="s">
        <v>157</v>
      </c>
      <c r="AD197" s="61" t="s">
        <v>157</v>
      </c>
      <c r="AE197" s="58" t="s">
        <v>157</v>
      </c>
      <c r="AF197" s="2">
        <v>0</v>
      </c>
      <c r="AG197" s="2" t="s">
        <v>839</v>
      </c>
      <c r="AH197" s="2" t="s">
        <v>839</v>
      </c>
      <c r="AI197" s="4">
        <v>0</v>
      </c>
      <c r="AJ197" s="58" t="s">
        <v>157</v>
      </c>
      <c r="AK197" s="58" t="s">
        <v>157</v>
      </c>
      <c r="AL197" s="61">
        <v>0</v>
      </c>
      <c r="AM197" s="61">
        <v>40200</v>
      </c>
      <c r="AN197" s="58" t="s">
        <v>787</v>
      </c>
      <c r="AO197" s="60">
        <v>44377</v>
      </c>
      <c r="AP197" s="58" t="s">
        <v>157</v>
      </c>
      <c r="AQ197" s="58">
        <v>9</v>
      </c>
      <c r="AR197" s="58" t="s">
        <v>157</v>
      </c>
      <c r="AS197" s="58" t="s">
        <v>159</v>
      </c>
      <c r="AT197" s="58">
        <v>1</v>
      </c>
      <c r="AU197" s="58">
        <v>21001231</v>
      </c>
      <c r="AV197" s="58">
        <v>20210707</v>
      </c>
      <c r="AW197" s="61">
        <v>40200</v>
      </c>
      <c r="AX197" s="61">
        <v>0</v>
      </c>
      <c r="AY197" s="58" t="s">
        <v>157</v>
      </c>
      <c r="AZ197" s="62">
        <v>44636</v>
      </c>
    </row>
    <row r="198" spans="1:52" x14ac:dyDescent="0.2">
      <c r="A198" s="58">
        <v>890399047</v>
      </c>
      <c r="B198" s="58" t="s">
        <v>83</v>
      </c>
      <c r="C198" s="58" t="s">
        <v>84</v>
      </c>
      <c r="D198" s="58">
        <v>34189</v>
      </c>
      <c r="E198" s="58" t="s">
        <v>788</v>
      </c>
      <c r="F198" s="58" t="s">
        <v>154</v>
      </c>
      <c r="G198" s="58" t="s">
        <v>84</v>
      </c>
      <c r="H198" s="58">
        <v>34189</v>
      </c>
      <c r="I198" s="58" t="s">
        <v>157</v>
      </c>
      <c r="J198" s="60">
        <v>44377</v>
      </c>
      <c r="K198" s="64">
        <v>40200</v>
      </c>
      <c r="L198" s="61">
        <v>40200</v>
      </c>
      <c r="M198" s="58" t="s">
        <v>158</v>
      </c>
      <c r="N198" s="58" t="s">
        <v>67</v>
      </c>
      <c r="O198" s="65">
        <v>0</v>
      </c>
      <c r="P198" s="2" t="s">
        <v>839</v>
      </c>
      <c r="Q198" s="2" t="s">
        <v>839</v>
      </c>
      <c r="R198" s="2">
        <v>40200</v>
      </c>
      <c r="S198" s="2" t="s">
        <v>82</v>
      </c>
      <c r="T198" s="58" t="s">
        <v>156</v>
      </c>
      <c r="U198" s="61">
        <v>40200</v>
      </c>
      <c r="V198" s="61">
        <v>0</v>
      </c>
      <c r="W198" s="61">
        <v>0</v>
      </c>
      <c r="X198" s="61">
        <v>0</v>
      </c>
      <c r="Y198" s="61">
        <v>0</v>
      </c>
      <c r="Z198" s="61">
        <v>40200</v>
      </c>
      <c r="AA198" s="61" t="s">
        <v>157</v>
      </c>
      <c r="AB198" s="58" t="s">
        <v>157</v>
      </c>
      <c r="AC198" s="58" t="s">
        <v>157</v>
      </c>
      <c r="AD198" s="61" t="s">
        <v>157</v>
      </c>
      <c r="AE198" s="58" t="s">
        <v>157</v>
      </c>
      <c r="AF198" s="2">
        <v>0</v>
      </c>
      <c r="AG198" s="2" t="s">
        <v>839</v>
      </c>
      <c r="AH198" s="2" t="s">
        <v>839</v>
      </c>
      <c r="AI198" s="4">
        <v>0</v>
      </c>
      <c r="AJ198" s="58" t="s">
        <v>157</v>
      </c>
      <c r="AK198" s="58" t="s">
        <v>157</v>
      </c>
      <c r="AL198" s="61">
        <v>0</v>
      </c>
      <c r="AM198" s="61">
        <v>40200</v>
      </c>
      <c r="AN198" s="58" t="s">
        <v>789</v>
      </c>
      <c r="AO198" s="60">
        <v>44377</v>
      </c>
      <c r="AP198" s="58" t="s">
        <v>157</v>
      </c>
      <c r="AQ198" s="58">
        <v>9</v>
      </c>
      <c r="AR198" s="58" t="s">
        <v>157</v>
      </c>
      <c r="AS198" s="58" t="s">
        <v>159</v>
      </c>
      <c r="AT198" s="58">
        <v>1</v>
      </c>
      <c r="AU198" s="58">
        <v>21001231</v>
      </c>
      <c r="AV198" s="58">
        <v>20210707</v>
      </c>
      <c r="AW198" s="61">
        <v>40200</v>
      </c>
      <c r="AX198" s="61">
        <v>0</v>
      </c>
      <c r="AY198" s="58" t="s">
        <v>157</v>
      </c>
      <c r="AZ198" s="62">
        <v>44636</v>
      </c>
    </row>
    <row r="199" spans="1:52" x14ac:dyDescent="0.2">
      <c r="A199" s="58">
        <v>890399047</v>
      </c>
      <c r="B199" s="58" t="s">
        <v>83</v>
      </c>
      <c r="C199" s="58" t="s">
        <v>84</v>
      </c>
      <c r="D199" s="58">
        <v>29020</v>
      </c>
      <c r="E199" s="58" t="s">
        <v>790</v>
      </c>
      <c r="F199" s="58" t="s">
        <v>132</v>
      </c>
      <c r="G199" s="58" t="s">
        <v>84</v>
      </c>
      <c r="H199" s="58">
        <v>29020</v>
      </c>
      <c r="I199" s="58" t="s">
        <v>157</v>
      </c>
      <c r="J199" s="60">
        <v>44328</v>
      </c>
      <c r="K199" s="64">
        <v>200832</v>
      </c>
      <c r="L199" s="61">
        <v>200832</v>
      </c>
      <c r="M199" s="58" t="s">
        <v>158</v>
      </c>
      <c r="N199" s="58" t="s">
        <v>67</v>
      </c>
      <c r="O199" s="65">
        <v>0</v>
      </c>
      <c r="P199" s="2" t="s">
        <v>839</v>
      </c>
      <c r="Q199" s="2" t="s">
        <v>839</v>
      </c>
      <c r="R199" s="2">
        <v>200832</v>
      </c>
      <c r="S199" s="2" t="s">
        <v>82</v>
      </c>
      <c r="T199" s="58" t="s">
        <v>156</v>
      </c>
      <c r="U199" s="61">
        <v>200832</v>
      </c>
      <c r="V199" s="61">
        <v>0</v>
      </c>
      <c r="W199" s="61">
        <v>0</v>
      </c>
      <c r="X199" s="61">
        <v>0</v>
      </c>
      <c r="Y199" s="61">
        <v>0</v>
      </c>
      <c r="Z199" s="61">
        <v>200832</v>
      </c>
      <c r="AA199" s="61" t="s">
        <v>157</v>
      </c>
      <c r="AB199" s="58" t="s">
        <v>157</v>
      </c>
      <c r="AC199" s="58" t="s">
        <v>157</v>
      </c>
      <c r="AD199" s="61" t="s">
        <v>157</v>
      </c>
      <c r="AE199" s="58" t="s">
        <v>157</v>
      </c>
      <c r="AF199" s="2">
        <v>0</v>
      </c>
      <c r="AG199" s="2" t="s">
        <v>839</v>
      </c>
      <c r="AH199" s="2" t="s">
        <v>839</v>
      </c>
      <c r="AI199" s="4">
        <v>0</v>
      </c>
      <c r="AJ199" s="58" t="s">
        <v>157</v>
      </c>
      <c r="AK199" s="58" t="s">
        <v>157</v>
      </c>
      <c r="AL199" s="61">
        <v>0</v>
      </c>
      <c r="AM199" s="61">
        <v>200832</v>
      </c>
      <c r="AN199" s="58" t="s">
        <v>791</v>
      </c>
      <c r="AO199" s="60">
        <v>44328</v>
      </c>
      <c r="AP199" s="58" t="s">
        <v>157</v>
      </c>
      <c r="AQ199" s="58">
        <v>9</v>
      </c>
      <c r="AR199" s="58" t="s">
        <v>157</v>
      </c>
      <c r="AS199" s="58" t="s">
        <v>159</v>
      </c>
      <c r="AT199" s="58">
        <v>1</v>
      </c>
      <c r="AU199" s="58">
        <v>21001231</v>
      </c>
      <c r="AV199" s="58">
        <v>20210608</v>
      </c>
      <c r="AW199" s="61">
        <v>200832</v>
      </c>
      <c r="AX199" s="61">
        <v>0</v>
      </c>
      <c r="AY199" s="58" t="s">
        <v>157</v>
      </c>
      <c r="AZ199" s="62">
        <v>44636</v>
      </c>
    </row>
    <row r="200" spans="1:52" x14ac:dyDescent="0.2">
      <c r="A200" s="58">
        <v>890399047</v>
      </c>
      <c r="B200" s="58" t="s">
        <v>83</v>
      </c>
      <c r="C200" s="58" t="s">
        <v>84</v>
      </c>
      <c r="D200" s="58">
        <v>29376</v>
      </c>
      <c r="E200" s="58" t="s">
        <v>792</v>
      </c>
      <c r="F200" s="58" t="s">
        <v>141</v>
      </c>
      <c r="G200" s="58" t="s">
        <v>84</v>
      </c>
      <c r="H200" s="58">
        <v>29376</v>
      </c>
      <c r="I200" s="58" t="s">
        <v>157</v>
      </c>
      <c r="J200" s="60">
        <v>44333</v>
      </c>
      <c r="K200" s="64">
        <v>144000</v>
      </c>
      <c r="L200" s="61">
        <v>144000</v>
      </c>
      <c r="M200" s="58" t="s">
        <v>158</v>
      </c>
      <c r="N200" s="58" t="s">
        <v>67</v>
      </c>
      <c r="O200" s="65">
        <v>0</v>
      </c>
      <c r="P200" s="2" t="s">
        <v>839</v>
      </c>
      <c r="Q200" s="2" t="s">
        <v>839</v>
      </c>
      <c r="R200" s="2">
        <v>144000</v>
      </c>
      <c r="S200" s="2" t="s">
        <v>82</v>
      </c>
      <c r="T200" s="58" t="s">
        <v>156</v>
      </c>
      <c r="U200" s="61">
        <v>144000</v>
      </c>
      <c r="V200" s="61">
        <v>0</v>
      </c>
      <c r="W200" s="61">
        <v>0</v>
      </c>
      <c r="X200" s="61">
        <v>0</v>
      </c>
      <c r="Y200" s="61">
        <v>0</v>
      </c>
      <c r="Z200" s="61">
        <v>144000</v>
      </c>
      <c r="AA200" s="61" t="s">
        <v>157</v>
      </c>
      <c r="AB200" s="58" t="s">
        <v>157</v>
      </c>
      <c r="AC200" s="58" t="s">
        <v>157</v>
      </c>
      <c r="AD200" s="61" t="s">
        <v>157</v>
      </c>
      <c r="AE200" s="58" t="s">
        <v>157</v>
      </c>
      <c r="AF200" s="2">
        <v>0</v>
      </c>
      <c r="AG200" s="2" t="s">
        <v>839</v>
      </c>
      <c r="AH200" s="2" t="s">
        <v>839</v>
      </c>
      <c r="AI200" s="4">
        <v>0</v>
      </c>
      <c r="AJ200" s="58" t="s">
        <v>157</v>
      </c>
      <c r="AK200" s="58" t="s">
        <v>157</v>
      </c>
      <c r="AL200" s="61">
        <v>0</v>
      </c>
      <c r="AM200" s="61">
        <v>144000</v>
      </c>
      <c r="AN200" s="58" t="s">
        <v>793</v>
      </c>
      <c r="AO200" s="60">
        <v>44333</v>
      </c>
      <c r="AP200" s="58" t="s">
        <v>157</v>
      </c>
      <c r="AQ200" s="58">
        <v>9</v>
      </c>
      <c r="AR200" s="58" t="s">
        <v>157</v>
      </c>
      <c r="AS200" s="58" t="s">
        <v>159</v>
      </c>
      <c r="AT200" s="58">
        <v>1</v>
      </c>
      <c r="AU200" s="58">
        <v>21001231</v>
      </c>
      <c r="AV200" s="58">
        <v>20210608</v>
      </c>
      <c r="AW200" s="61">
        <v>144000</v>
      </c>
      <c r="AX200" s="61">
        <v>0</v>
      </c>
      <c r="AY200" s="58" t="s">
        <v>157</v>
      </c>
      <c r="AZ200" s="62">
        <v>44636</v>
      </c>
    </row>
    <row r="201" spans="1:52" x14ac:dyDescent="0.2">
      <c r="A201" s="58">
        <v>890399047</v>
      </c>
      <c r="B201" s="58" t="s">
        <v>83</v>
      </c>
      <c r="C201" s="58" t="s">
        <v>84</v>
      </c>
      <c r="D201" s="58">
        <v>28358</v>
      </c>
      <c r="E201" s="58" t="s">
        <v>794</v>
      </c>
      <c r="F201" s="58" t="s">
        <v>128</v>
      </c>
      <c r="G201" s="58" t="s">
        <v>84</v>
      </c>
      <c r="H201" s="58">
        <v>28358</v>
      </c>
      <c r="I201" s="58" t="s">
        <v>157</v>
      </c>
      <c r="J201" s="60">
        <v>44316</v>
      </c>
      <c r="K201" s="64">
        <v>40200</v>
      </c>
      <c r="L201" s="61">
        <v>40200</v>
      </c>
      <c r="M201" s="58" t="s">
        <v>158</v>
      </c>
      <c r="N201" s="58" t="s">
        <v>67</v>
      </c>
      <c r="O201" s="65">
        <v>0</v>
      </c>
      <c r="P201" s="2" t="s">
        <v>839</v>
      </c>
      <c r="Q201" s="2" t="s">
        <v>839</v>
      </c>
      <c r="R201" s="2">
        <v>40200</v>
      </c>
      <c r="S201" s="2" t="s">
        <v>82</v>
      </c>
      <c r="T201" s="58" t="s">
        <v>156</v>
      </c>
      <c r="U201" s="61">
        <v>40200</v>
      </c>
      <c r="V201" s="61">
        <v>0</v>
      </c>
      <c r="W201" s="61">
        <v>0</v>
      </c>
      <c r="X201" s="61">
        <v>0</v>
      </c>
      <c r="Y201" s="61">
        <v>0</v>
      </c>
      <c r="Z201" s="61">
        <v>40200</v>
      </c>
      <c r="AA201" s="61" t="s">
        <v>157</v>
      </c>
      <c r="AB201" s="58" t="s">
        <v>157</v>
      </c>
      <c r="AC201" s="58" t="s">
        <v>157</v>
      </c>
      <c r="AD201" s="61" t="s">
        <v>157</v>
      </c>
      <c r="AE201" s="58" t="s">
        <v>157</v>
      </c>
      <c r="AF201" s="2">
        <v>0</v>
      </c>
      <c r="AG201" s="2" t="s">
        <v>839</v>
      </c>
      <c r="AH201" s="2" t="s">
        <v>839</v>
      </c>
      <c r="AI201" s="4">
        <v>0</v>
      </c>
      <c r="AJ201" s="58" t="s">
        <v>157</v>
      </c>
      <c r="AK201" s="58" t="s">
        <v>157</v>
      </c>
      <c r="AL201" s="61">
        <v>0</v>
      </c>
      <c r="AM201" s="61">
        <v>40200</v>
      </c>
      <c r="AN201" s="58" t="s">
        <v>795</v>
      </c>
      <c r="AO201" s="60">
        <v>44316</v>
      </c>
      <c r="AP201" s="58" t="s">
        <v>157</v>
      </c>
      <c r="AQ201" s="58">
        <v>9</v>
      </c>
      <c r="AR201" s="58" t="s">
        <v>157</v>
      </c>
      <c r="AS201" s="58" t="s">
        <v>159</v>
      </c>
      <c r="AT201" s="58">
        <v>1</v>
      </c>
      <c r="AU201" s="58">
        <v>21001231</v>
      </c>
      <c r="AV201" s="58">
        <v>20210511</v>
      </c>
      <c r="AW201" s="61">
        <v>40200</v>
      </c>
      <c r="AX201" s="61">
        <v>0</v>
      </c>
      <c r="AY201" s="58" t="s">
        <v>157</v>
      </c>
      <c r="AZ201" s="62">
        <v>44636</v>
      </c>
    </row>
    <row r="202" spans="1:52" x14ac:dyDescent="0.2">
      <c r="A202" s="58">
        <v>890399047</v>
      </c>
      <c r="B202" s="58" t="s">
        <v>83</v>
      </c>
      <c r="C202" s="58" t="s">
        <v>84</v>
      </c>
      <c r="D202" s="58">
        <v>28368</v>
      </c>
      <c r="E202" s="58" t="s">
        <v>796</v>
      </c>
      <c r="F202" s="58" t="s">
        <v>129</v>
      </c>
      <c r="G202" s="58" t="s">
        <v>84</v>
      </c>
      <c r="H202" s="58">
        <v>28368</v>
      </c>
      <c r="I202" s="58" t="s">
        <v>157</v>
      </c>
      <c r="J202" s="60">
        <v>44316</v>
      </c>
      <c r="K202" s="64">
        <v>40200</v>
      </c>
      <c r="L202" s="61">
        <v>40200</v>
      </c>
      <c r="M202" s="58" t="s">
        <v>158</v>
      </c>
      <c r="N202" s="58" t="s">
        <v>67</v>
      </c>
      <c r="O202" s="65">
        <v>0</v>
      </c>
      <c r="P202" s="2" t="s">
        <v>839</v>
      </c>
      <c r="Q202" s="2" t="s">
        <v>839</v>
      </c>
      <c r="R202" s="2">
        <v>40200</v>
      </c>
      <c r="S202" s="2" t="s">
        <v>82</v>
      </c>
      <c r="T202" s="58" t="s">
        <v>156</v>
      </c>
      <c r="U202" s="61">
        <v>40200</v>
      </c>
      <c r="V202" s="61">
        <v>0</v>
      </c>
      <c r="W202" s="61">
        <v>0</v>
      </c>
      <c r="X202" s="61">
        <v>0</v>
      </c>
      <c r="Y202" s="61">
        <v>0</v>
      </c>
      <c r="Z202" s="61">
        <v>40200</v>
      </c>
      <c r="AA202" s="61" t="s">
        <v>157</v>
      </c>
      <c r="AB202" s="58" t="s">
        <v>157</v>
      </c>
      <c r="AC202" s="58" t="s">
        <v>157</v>
      </c>
      <c r="AD202" s="61" t="s">
        <v>157</v>
      </c>
      <c r="AE202" s="58" t="s">
        <v>157</v>
      </c>
      <c r="AF202" s="2">
        <v>0</v>
      </c>
      <c r="AG202" s="2" t="s">
        <v>839</v>
      </c>
      <c r="AH202" s="2" t="s">
        <v>839</v>
      </c>
      <c r="AI202" s="4">
        <v>0</v>
      </c>
      <c r="AJ202" s="58" t="s">
        <v>157</v>
      </c>
      <c r="AK202" s="58" t="s">
        <v>157</v>
      </c>
      <c r="AL202" s="61">
        <v>0</v>
      </c>
      <c r="AM202" s="61">
        <v>40200</v>
      </c>
      <c r="AN202" s="58" t="s">
        <v>797</v>
      </c>
      <c r="AO202" s="60">
        <v>44316</v>
      </c>
      <c r="AP202" s="58" t="s">
        <v>157</v>
      </c>
      <c r="AQ202" s="58">
        <v>9</v>
      </c>
      <c r="AR202" s="58" t="s">
        <v>157</v>
      </c>
      <c r="AS202" s="58" t="s">
        <v>159</v>
      </c>
      <c r="AT202" s="58">
        <v>1</v>
      </c>
      <c r="AU202" s="58">
        <v>21001231</v>
      </c>
      <c r="AV202" s="58">
        <v>20210511</v>
      </c>
      <c r="AW202" s="61">
        <v>40200</v>
      </c>
      <c r="AX202" s="61">
        <v>0</v>
      </c>
      <c r="AY202" s="58" t="s">
        <v>157</v>
      </c>
      <c r="AZ202" s="62">
        <v>44636</v>
      </c>
    </row>
    <row r="203" spans="1:52" x14ac:dyDescent="0.2">
      <c r="A203" s="58">
        <v>890399047</v>
      </c>
      <c r="B203" s="58" t="s">
        <v>83</v>
      </c>
      <c r="C203" s="58" t="s">
        <v>84</v>
      </c>
      <c r="D203" s="58">
        <v>28405</v>
      </c>
      <c r="E203" s="58" t="s">
        <v>798</v>
      </c>
      <c r="F203" s="58" t="s">
        <v>133</v>
      </c>
      <c r="G203" s="58" t="s">
        <v>84</v>
      </c>
      <c r="H203" s="58">
        <v>28405</v>
      </c>
      <c r="I203" s="58" t="s">
        <v>157</v>
      </c>
      <c r="J203" s="60">
        <v>44316</v>
      </c>
      <c r="K203" s="64">
        <v>40200</v>
      </c>
      <c r="L203" s="61">
        <v>40200</v>
      </c>
      <c r="M203" s="58" t="s">
        <v>158</v>
      </c>
      <c r="N203" s="58" t="s">
        <v>67</v>
      </c>
      <c r="O203" s="65">
        <v>0</v>
      </c>
      <c r="P203" s="2" t="s">
        <v>839</v>
      </c>
      <c r="Q203" s="2" t="s">
        <v>839</v>
      </c>
      <c r="R203" s="2">
        <v>40200</v>
      </c>
      <c r="S203" s="2" t="s">
        <v>82</v>
      </c>
      <c r="T203" s="58" t="s">
        <v>156</v>
      </c>
      <c r="U203" s="61">
        <v>40200</v>
      </c>
      <c r="V203" s="61">
        <v>0</v>
      </c>
      <c r="W203" s="61">
        <v>0</v>
      </c>
      <c r="X203" s="61">
        <v>0</v>
      </c>
      <c r="Y203" s="61">
        <v>0</v>
      </c>
      <c r="Z203" s="61">
        <v>40200</v>
      </c>
      <c r="AA203" s="61" t="s">
        <v>157</v>
      </c>
      <c r="AB203" s="58" t="s">
        <v>157</v>
      </c>
      <c r="AC203" s="58" t="s">
        <v>157</v>
      </c>
      <c r="AD203" s="61" t="s">
        <v>157</v>
      </c>
      <c r="AE203" s="58" t="s">
        <v>157</v>
      </c>
      <c r="AF203" s="2">
        <v>0</v>
      </c>
      <c r="AG203" s="2" t="s">
        <v>839</v>
      </c>
      <c r="AH203" s="2" t="s">
        <v>839</v>
      </c>
      <c r="AI203" s="4">
        <v>0</v>
      </c>
      <c r="AJ203" s="58" t="s">
        <v>157</v>
      </c>
      <c r="AK203" s="58" t="s">
        <v>157</v>
      </c>
      <c r="AL203" s="61">
        <v>0</v>
      </c>
      <c r="AM203" s="61">
        <v>40200</v>
      </c>
      <c r="AN203" s="58" t="s">
        <v>799</v>
      </c>
      <c r="AO203" s="60">
        <v>44316</v>
      </c>
      <c r="AP203" s="58" t="s">
        <v>157</v>
      </c>
      <c r="AQ203" s="58">
        <v>9</v>
      </c>
      <c r="AR203" s="58" t="s">
        <v>157</v>
      </c>
      <c r="AS203" s="58" t="s">
        <v>159</v>
      </c>
      <c r="AT203" s="58">
        <v>1</v>
      </c>
      <c r="AU203" s="58">
        <v>21001231</v>
      </c>
      <c r="AV203" s="58">
        <v>20210511</v>
      </c>
      <c r="AW203" s="61">
        <v>40200</v>
      </c>
      <c r="AX203" s="61">
        <v>0</v>
      </c>
      <c r="AY203" s="58" t="s">
        <v>157</v>
      </c>
      <c r="AZ203" s="62">
        <v>44636</v>
      </c>
    </row>
    <row r="204" spans="1:52" x14ac:dyDescent="0.2">
      <c r="A204" s="58">
        <v>890399047</v>
      </c>
      <c r="B204" s="58" t="s">
        <v>83</v>
      </c>
      <c r="C204" s="58" t="s">
        <v>84</v>
      </c>
      <c r="D204" s="58">
        <v>28561</v>
      </c>
      <c r="E204" s="58" t="s">
        <v>800</v>
      </c>
      <c r="F204" s="58" t="s">
        <v>149</v>
      </c>
      <c r="G204" s="58" t="s">
        <v>84</v>
      </c>
      <c r="H204" s="58">
        <v>28561</v>
      </c>
      <c r="I204" s="58" t="s">
        <v>157</v>
      </c>
      <c r="J204" s="60">
        <v>44319</v>
      </c>
      <c r="K204" s="64">
        <v>197332</v>
      </c>
      <c r="L204" s="61">
        <v>197332</v>
      </c>
      <c r="M204" s="58" t="s">
        <v>158</v>
      </c>
      <c r="N204" s="58" t="s">
        <v>67</v>
      </c>
      <c r="O204" s="65">
        <v>0</v>
      </c>
      <c r="P204" s="2" t="s">
        <v>839</v>
      </c>
      <c r="Q204" s="2" t="s">
        <v>839</v>
      </c>
      <c r="R204" s="2">
        <v>197332</v>
      </c>
      <c r="S204" s="2" t="s">
        <v>82</v>
      </c>
      <c r="T204" s="58" t="s">
        <v>156</v>
      </c>
      <c r="U204" s="61">
        <v>197332</v>
      </c>
      <c r="V204" s="61">
        <v>0</v>
      </c>
      <c r="W204" s="61">
        <v>0</v>
      </c>
      <c r="X204" s="61">
        <v>0</v>
      </c>
      <c r="Y204" s="61">
        <v>0</v>
      </c>
      <c r="Z204" s="61">
        <v>197332</v>
      </c>
      <c r="AA204" s="61" t="s">
        <v>157</v>
      </c>
      <c r="AB204" s="58" t="s">
        <v>157</v>
      </c>
      <c r="AC204" s="58" t="s">
        <v>157</v>
      </c>
      <c r="AD204" s="61" t="s">
        <v>157</v>
      </c>
      <c r="AE204" s="58" t="s">
        <v>157</v>
      </c>
      <c r="AF204" s="2">
        <v>0</v>
      </c>
      <c r="AG204" s="2" t="s">
        <v>839</v>
      </c>
      <c r="AH204" s="2" t="s">
        <v>839</v>
      </c>
      <c r="AI204" s="4">
        <v>0</v>
      </c>
      <c r="AJ204" s="58" t="s">
        <v>157</v>
      </c>
      <c r="AK204" s="58" t="s">
        <v>157</v>
      </c>
      <c r="AL204" s="61">
        <v>0</v>
      </c>
      <c r="AM204" s="61">
        <v>197332</v>
      </c>
      <c r="AN204" s="58" t="s">
        <v>801</v>
      </c>
      <c r="AO204" s="60">
        <v>44319</v>
      </c>
      <c r="AP204" s="58" t="s">
        <v>157</v>
      </c>
      <c r="AQ204" s="58">
        <v>9</v>
      </c>
      <c r="AR204" s="58" t="s">
        <v>157</v>
      </c>
      <c r="AS204" s="58" t="s">
        <v>159</v>
      </c>
      <c r="AT204" s="58">
        <v>1</v>
      </c>
      <c r="AU204" s="58">
        <v>21001231</v>
      </c>
      <c r="AV204" s="58">
        <v>20210608</v>
      </c>
      <c r="AW204" s="61">
        <v>197332</v>
      </c>
      <c r="AX204" s="61">
        <v>0</v>
      </c>
      <c r="AY204" s="58" t="s">
        <v>157</v>
      </c>
      <c r="AZ204" s="62">
        <v>44636</v>
      </c>
    </row>
    <row r="205" spans="1:52" x14ac:dyDescent="0.2">
      <c r="A205" s="58">
        <v>890399047</v>
      </c>
      <c r="B205" s="58" t="s">
        <v>83</v>
      </c>
      <c r="C205" s="58" t="s">
        <v>84</v>
      </c>
      <c r="D205" s="58">
        <v>38234</v>
      </c>
      <c r="E205" s="58" t="s">
        <v>802</v>
      </c>
      <c r="F205" s="58" t="s">
        <v>89</v>
      </c>
      <c r="G205" s="58" t="s">
        <v>84</v>
      </c>
      <c r="H205" s="58">
        <v>38234</v>
      </c>
      <c r="I205" s="58" t="s">
        <v>157</v>
      </c>
      <c r="J205" s="60">
        <v>44417</v>
      </c>
      <c r="K205" s="64">
        <v>39116720</v>
      </c>
      <c r="L205" s="61">
        <v>39116720</v>
      </c>
      <c r="M205" s="58" t="s">
        <v>158</v>
      </c>
      <c r="N205" s="58" t="s">
        <v>67</v>
      </c>
      <c r="O205" s="65">
        <v>0</v>
      </c>
      <c r="P205" s="2" t="s">
        <v>839</v>
      </c>
      <c r="Q205" s="2" t="s">
        <v>839</v>
      </c>
      <c r="R205" s="2">
        <v>39116720</v>
      </c>
      <c r="S205" s="2" t="s">
        <v>82</v>
      </c>
      <c r="T205" s="58" t="s">
        <v>156</v>
      </c>
      <c r="U205" s="61">
        <v>39116720</v>
      </c>
      <c r="V205" s="61">
        <v>0</v>
      </c>
      <c r="W205" s="61">
        <v>0</v>
      </c>
      <c r="X205" s="61">
        <v>0</v>
      </c>
      <c r="Y205" s="61">
        <v>0</v>
      </c>
      <c r="Z205" s="61">
        <v>39116720</v>
      </c>
      <c r="AA205" s="61" t="s">
        <v>157</v>
      </c>
      <c r="AB205" s="58" t="s">
        <v>157</v>
      </c>
      <c r="AC205" s="58" t="s">
        <v>157</v>
      </c>
      <c r="AD205" s="61" t="s">
        <v>157</v>
      </c>
      <c r="AE205" s="58" t="s">
        <v>157</v>
      </c>
      <c r="AF205" s="2">
        <v>0</v>
      </c>
      <c r="AG205" s="2" t="s">
        <v>839</v>
      </c>
      <c r="AH205" s="2" t="s">
        <v>839</v>
      </c>
      <c r="AI205" s="4">
        <v>0</v>
      </c>
      <c r="AJ205" s="58" t="s">
        <v>157</v>
      </c>
      <c r="AK205" s="58" t="s">
        <v>157</v>
      </c>
      <c r="AL205" s="61">
        <v>0</v>
      </c>
      <c r="AM205" s="61">
        <v>39116720</v>
      </c>
      <c r="AN205" s="58" t="s">
        <v>803</v>
      </c>
      <c r="AO205" s="60">
        <v>44417</v>
      </c>
      <c r="AP205" s="58" t="s">
        <v>157</v>
      </c>
      <c r="AQ205" s="58">
        <v>9</v>
      </c>
      <c r="AR205" s="58" t="s">
        <v>157</v>
      </c>
      <c r="AS205" s="58" t="s">
        <v>159</v>
      </c>
      <c r="AT205" s="58">
        <v>1</v>
      </c>
      <c r="AU205" s="58">
        <v>21001231</v>
      </c>
      <c r="AV205" s="58">
        <v>20210910</v>
      </c>
      <c r="AW205" s="61">
        <v>39116720</v>
      </c>
      <c r="AX205" s="61">
        <v>0</v>
      </c>
      <c r="AY205" s="58" t="s">
        <v>157</v>
      </c>
      <c r="AZ205" s="62">
        <v>44636</v>
      </c>
    </row>
    <row r="206" spans="1:52" x14ac:dyDescent="0.2">
      <c r="A206" s="58">
        <v>890399047</v>
      </c>
      <c r="B206" s="58" t="s">
        <v>83</v>
      </c>
      <c r="C206" s="58" t="s">
        <v>84</v>
      </c>
      <c r="D206" s="58">
        <v>38401</v>
      </c>
      <c r="E206" s="58" t="s">
        <v>804</v>
      </c>
      <c r="F206" s="58" t="s">
        <v>145</v>
      </c>
      <c r="G206" s="58" t="s">
        <v>84</v>
      </c>
      <c r="H206" s="58">
        <v>38401</v>
      </c>
      <c r="I206" s="58" t="s">
        <v>157</v>
      </c>
      <c r="J206" s="60">
        <v>44418</v>
      </c>
      <c r="K206" s="64">
        <v>2268520</v>
      </c>
      <c r="L206" s="61">
        <v>2268520</v>
      </c>
      <c r="M206" s="58" t="s">
        <v>158</v>
      </c>
      <c r="N206" s="58" t="s">
        <v>67</v>
      </c>
      <c r="O206" s="65">
        <v>0</v>
      </c>
      <c r="P206" s="2" t="s">
        <v>839</v>
      </c>
      <c r="Q206" s="2" t="s">
        <v>839</v>
      </c>
      <c r="R206" s="2">
        <v>2268520</v>
      </c>
      <c r="S206" s="2" t="s">
        <v>82</v>
      </c>
      <c r="T206" s="58" t="s">
        <v>156</v>
      </c>
      <c r="U206" s="61">
        <v>2268520</v>
      </c>
      <c r="V206" s="61">
        <v>0</v>
      </c>
      <c r="W206" s="61">
        <v>0</v>
      </c>
      <c r="X206" s="61">
        <v>0</v>
      </c>
      <c r="Y206" s="61">
        <v>0</v>
      </c>
      <c r="Z206" s="61">
        <v>2268520</v>
      </c>
      <c r="AA206" s="61" t="s">
        <v>157</v>
      </c>
      <c r="AB206" s="58" t="s">
        <v>157</v>
      </c>
      <c r="AC206" s="58" t="s">
        <v>157</v>
      </c>
      <c r="AD206" s="61" t="s">
        <v>157</v>
      </c>
      <c r="AE206" s="58" t="s">
        <v>157</v>
      </c>
      <c r="AF206" s="2">
        <v>0</v>
      </c>
      <c r="AG206" s="2" t="s">
        <v>839</v>
      </c>
      <c r="AH206" s="2" t="s">
        <v>839</v>
      </c>
      <c r="AI206" s="4">
        <v>0</v>
      </c>
      <c r="AJ206" s="58" t="s">
        <v>157</v>
      </c>
      <c r="AK206" s="58" t="s">
        <v>157</v>
      </c>
      <c r="AL206" s="61">
        <v>0</v>
      </c>
      <c r="AM206" s="61">
        <v>2268520</v>
      </c>
      <c r="AN206" s="58" t="s">
        <v>805</v>
      </c>
      <c r="AO206" s="60">
        <v>44418</v>
      </c>
      <c r="AP206" s="58" t="s">
        <v>157</v>
      </c>
      <c r="AQ206" s="58">
        <v>9</v>
      </c>
      <c r="AR206" s="58" t="s">
        <v>157</v>
      </c>
      <c r="AS206" s="58" t="s">
        <v>159</v>
      </c>
      <c r="AT206" s="58">
        <v>1</v>
      </c>
      <c r="AU206" s="58">
        <v>21001231</v>
      </c>
      <c r="AV206" s="58">
        <v>20210910</v>
      </c>
      <c r="AW206" s="61">
        <v>2268520</v>
      </c>
      <c r="AX206" s="61">
        <v>0</v>
      </c>
      <c r="AY206" s="58" t="s">
        <v>157</v>
      </c>
      <c r="AZ206" s="62">
        <v>44636</v>
      </c>
    </row>
    <row r="207" spans="1:52" x14ac:dyDescent="0.2">
      <c r="A207" s="58">
        <v>890399047</v>
      </c>
      <c r="B207" s="58" t="s">
        <v>83</v>
      </c>
      <c r="C207" s="58" t="s">
        <v>84</v>
      </c>
      <c r="D207" s="58">
        <v>38955</v>
      </c>
      <c r="E207" s="58" t="s">
        <v>806</v>
      </c>
      <c r="F207" s="58" t="s">
        <v>151</v>
      </c>
      <c r="G207" s="58" t="s">
        <v>84</v>
      </c>
      <c r="H207" s="58">
        <v>38955</v>
      </c>
      <c r="I207" s="58" t="s">
        <v>157</v>
      </c>
      <c r="J207" s="60">
        <v>44423</v>
      </c>
      <c r="K207" s="64">
        <v>200832</v>
      </c>
      <c r="L207" s="61">
        <v>200832</v>
      </c>
      <c r="M207" s="58" t="s">
        <v>158</v>
      </c>
      <c r="N207" s="58" t="s">
        <v>67</v>
      </c>
      <c r="O207" s="65">
        <v>0</v>
      </c>
      <c r="P207" s="2" t="s">
        <v>839</v>
      </c>
      <c r="Q207" s="2" t="s">
        <v>839</v>
      </c>
      <c r="R207" s="2">
        <v>200832</v>
      </c>
      <c r="S207" s="2" t="s">
        <v>82</v>
      </c>
      <c r="T207" s="58" t="s">
        <v>156</v>
      </c>
      <c r="U207" s="61">
        <v>200832</v>
      </c>
      <c r="V207" s="61">
        <v>0</v>
      </c>
      <c r="W207" s="61">
        <v>0</v>
      </c>
      <c r="X207" s="61">
        <v>0</v>
      </c>
      <c r="Y207" s="61">
        <v>0</v>
      </c>
      <c r="Z207" s="61">
        <v>200832</v>
      </c>
      <c r="AA207" s="61" t="s">
        <v>157</v>
      </c>
      <c r="AB207" s="58" t="s">
        <v>157</v>
      </c>
      <c r="AC207" s="58" t="s">
        <v>157</v>
      </c>
      <c r="AD207" s="61" t="s">
        <v>157</v>
      </c>
      <c r="AE207" s="58" t="s">
        <v>157</v>
      </c>
      <c r="AF207" s="2">
        <v>0</v>
      </c>
      <c r="AG207" s="2" t="s">
        <v>839</v>
      </c>
      <c r="AH207" s="2" t="s">
        <v>839</v>
      </c>
      <c r="AI207" s="4">
        <v>0</v>
      </c>
      <c r="AJ207" s="58" t="s">
        <v>157</v>
      </c>
      <c r="AK207" s="58" t="s">
        <v>157</v>
      </c>
      <c r="AL207" s="61">
        <v>0</v>
      </c>
      <c r="AM207" s="61">
        <v>200832</v>
      </c>
      <c r="AN207" s="58" t="s">
        <v>807</v>
      </c>
      <c r="AO207" s="60">
        <v>44423</v>
      </c>
      <c r="AP207" s="58" t="s">
        <v>157</v>
      </c>
      <c r="AQ207" s="58">
        <v>9</v>
      </c>
      <c r="AR207" s="58" t="s">
        <v>157</v>
      </c>
      <c r="AS207" s="58" t="s">
        <v>159</v>
      </c>
      <c r="AT207" s="58">
        <v>1</v>
      </c>
      <c r="AU207" s="58">
        <v>21001231</v>
      </c>
      <c r="AV207" s="58">
        <v>20210910</v>
      </c>
      <c r="AW207" s="61">
        <v>200832</v>
      </c>
      <c r="AX207" s="61">
        <v>0</v>
      </c>
      <c r="AY207" s="58" t="s">
        <v>157</v>
      </c>
      <c r="AZ207" s="62">
        <v>44636</v>
      </c>
    </row>
    <row r="208" spans="1:52" x14ac:dyDescent="0.2">
      <c r="A208" s="58">
        <v>890399047</v>
      </c>
      <c r="B208" s="58" t="s">
        <v>83</v>
      </c>
      <c r="C208" s="58" t="s">
        <v>84</v>
      </c>
      <c r="D208" s="58">
        <v>40759</v>
      </c>
      <c r="E208" s="58" t="s">
        <v>808</v>
      </c>
      <c r="F208" s="58" t="s">
        <v>146</v>
      </c>
      <c r="G208" s="58" t="s">
        <v>84</v>
      </c>
      <c r="H208" s="58">
        <v>40759</v>
      </c>
      <c r="I208" s="58" t="s">
        <v>157</v>
      </c>
      <c r="J208" s="60">
        <v>44439</v>
      </c>
      <c r="K208" s="64">
        <v>40200</v>
      </c>
      <c r="L208" s="61">
        <v>40200</v>
      </c>
      <c r="M208" s="58" t="s">
        <v>158</v>
      </c>
      <c r="N208" s="58" t="s">
        <v>67</v>
      </c>
      <c r="O208" s="65">
        <v>0</v>
      </c>
      <c r="P208" s="2" t="s">
        <v>839</v>
      </c>
      <c r="Q208" s="2" t="s">
        <v>839</v>
      </c>
      <c r="R208" s="2">
        <v>40200</v>
      </c>
      <c r="S208" s="2" t="s">
        <v>82</v>
      </c>
      <c r="T208" s="58" t="s">
        <v>156</v>
      </c>
      <c r="U208" s="61">
        <v>40200</v>
      </c>
      <c r="V208" s="61">
        <v>0</v>
      </c>
      <c r="W208" s="61">
        <v>0</v>
      </c>
      <c r="X208" s="61">
        <v>0</v>
      </c>
      <c r="Y208" s="61">
        <v>0</v>
      </c>
      <c r="Z208" s="61">
        <v>40200</v>
      </c>
      <c r="AA208" s="61" t="s">
        <v>157</v>
      </c>
      <c r="AB208" s="58" t="s">
        <v>157</v>
      </c>
      <c r="AC208" s="58" t="s">
        <v>157</v>
      </c>
      <c r="AD208" s="61" t="s">
        <v>157</v>
      </c>
      <c r="AE208" s="58" t="s">
        <v>157</v>
      </c>
      <c r="AF208" s="2">
        <v>0</v>
      </c>
      <c r="AG208" s="2" t="s">
        <v>839</v>
      </c>
      <c r="AH208" s="2" t="s">
        <v>839</v>
      </c>
      <c r="AI208" s="4">
        <v>0</v>
      </c>
      <c r="AJ208" s="58" t="s">
        <v>157</v>
      </c>
      <c r="AK208" s="58" t="s">
        <v>157</v>
      </c>
      <c r="AL208" s="61">
        <v>0</v>
      </c>
      <c r="AM208" s="61">
        <v>40200</v>
      </c>
      <c r="AN208" s="58" t="s">
        <v>809</v>
      </c>
      <c r="AO208" s="60">
        <v>44439</v>
      </c>
      <c r="AP208" s="58" t="s">
        <v>157</v>
      </c>
      <c r="AQ208" s="58">
        <v>9</v>
      </c>
      <c r="AR208" s="58" t="s">
        <v>157</v>
      </c>
      <c r="AS208" s="58" t="s">
        <v>159</v>
      </c>
      <c r="AT208" s="58">
        <v>1</v>
      </c>
      <c r="AU208" s="58">
        <v>21001231</v>
      </c>
      <c r="AV208" s="58">
        <v>20210910</v>
      </c>
      <c r="AW208" s="61">
        <v>40200</v>
      </c>
      <c r="AX208" s="61">
        <v>0</v>
      </c>
      <c r="AY208" s="58" t="s">
        <v>157</v>
      </c>
      <c r="AZ208" s="62">
        <v>44636</v>
      </c>
    </row>
    <row r="209" spans="1:52" x14ac:dyDescent="0.2">
      <c r="A209" s="58">
        <v>890399047</v>
      </c>
      <c r="B209" s="58" t="s">
        <v>83</v>
      </c>
      <c r="C209" s="58" t="s">
        <v>84</v>
      </c>
      <c r="D209" s="58">
        <v>40906</v>
      </c>
      <c r="E209" s="58" t="s">
        <v>810</v>
      </c>
      <c r="F209" s="58" t="s">
        <v>147</v>
      </c>
      <c r="G209" s="58" t="s">
        <v>84</v>
      </c>
      <c r="H209" s="58">
        <v>40906</v>
      </c>
      <c r="I209" s="58" t="s">
        <v>157</v>
      </c>
      <c r="J209" s="60">
        <v>44439</v>
      </c>
      <c r="K209" s="64">
        <v>372600</v>
      </c>
      <c r="L209" s="61">
        <v>372600</v>
      </c>
      <c r="M209" s="58" t="s">
        <v>158</v>
      </c>
      <c r="N209" s="58" t="s">
        <v>67</v>
      </c>
      <c r="O209" s="65">
        <v>0</v>
      </c>
      <c r="P209" s="2" t="s">
        <v>839</v>
      </c>
      <c r="Q209" s="2" t="s">
        <v>839</v>
      </c>
      <c r="R209" s="2">
        <v>372600</v>
      </c>
      <c r="S209" s="2" t="s">
        <v>82</v>
      </c>
      <c r="T209" s="58" t="s">
        <v>156</v>
      </c>
      <c r="U209" s="61">
        <v>372600</v>
      </c>
      <c r="V209" s="61">
        <v>0</v>
      </c>
      <c r="W209" s="61">
        <v>0</v>
      </c>
      <c r="X209" s="61">
        <v>0</v>
      </c>
      <c r="Y209" s="61">
        <v>0</v>
      </c>
      <c r="Z209" s="61">
        <v>372600</v>
      </c>
      <c r="AA209" s="61" t="s">
        <v>157</v>
      </c>
      <c r="AB209" s="58" t="s">
        <v>157</v>
      </c>
      <c r="AC209" s="58" t="s">
        <v>157</v>
      </c>
      <c r="AD209" s="61" t="s">
        <v>157</v>
      </c>
      <c r="AE209" s="58" t="s">
        <v>157</v>
      </c>
      <c r="AF209" s="2">
        <v>0</v>
      </c>
      <c r="AG209" s="2" t="s">
        <v>839</v>
      </c>
      <c r="AH209" s="2" t="s">
        <v>839</v>
      </c>
      <c r="AI209" s="4">
        <v>0</v>
      </c>
      <c r="AJ209" s="58" t="s">
        <v>157</v>
      </c>
      <c r="AK209" s="58" t="s">
        <v>157</v>
      </c>
      <c r="AL209" s="61">
        <v>0</v>
      </c>
      <c r="AM209" s="61">
        <v>372600</v>
      </c>
      <c r="AN209" s="58" t="s">
        <v>811</v>
      </c>
      <c r="AO209" s="60">
        <v>44439</v>
      </c>
      <c r="AP209" s="58" t="s">
        <v>157</v>
      </c>
      <c r="AQ209" s="58">
        <v>9</v>
      </c>
      <c r="AR209" s="58" t="s">
        <v>157</v>
      </c>
      <c r="AS209" s="58" t="s">
        <v>159</v>
      </c>
      <c r="AT209" s="58">
        <v>1</v>
      </c>
      <c r="AU209" s="58">
        <v>21001231</v>
      </c>
      <c r="AV209" s="58">
        <v>20210910</v>
      </c>
      <c r="AW209" s="61">
        <v>372600</v>
      </c>
      <c r="AX209" s="61">
        <v>0</v>
      </c>
      <c r="AY209" s="58" t="s">
        <v>157</v>
      </c>
      <c r="AZ209" s="62">
        <v>44636</v>
      </c>
    </row>
    <row r="210" spans="1:52" x14ac:dyDescent="0.2">
      <c r="A210" s="58">
        <v>890399047</v>
      </c>
      <c r="B210" s="58" t="s">
        <v>83</v>
      </c>
      <c r="C210" s="58" t="s">
        <v>84</v>
      </c>
      <c r="D210" s="58">
        <v>26191</v>
      </c>
      <c r="E210" s="58" t="s">
        <v>812</v>
      </c>
      <c r="F210" s="58" t="s">
        <v>130</v>
      </c>
      <c r="G210" s="58" t="s">
        <v>84</v>
      </c>
      <c r="H210" s="58">
        <v>26191</v>
      </c>
      <c r="I210" s="58" t="s">
        <v>157</v>
      </c>
      <c r="J210" s="60">
        <v>44305</v>
      </c>
      <c r="K210" s="64">
        <v>120000</v>
      </c>
      <c r="L210" s="61">
        <v>120000</v>
      </c>
      <c r="M210" s="58" t="s">
        <v>158</v>
      </c>
      <c r="N210" s="58" t="s">
        <v>67</v>
      </c>
      <c r="O210" s="65">
        <v>0</v>
      </c>
      <c r="P210" s="2" t="s">
        <v>839</v>
      </c>
      <c r="Q210" s="2" t="s">
        <v>839</v>
      </c>
      <c r="R210" s="2">
        <v>120000</v>
      </c>
      <c r="S210" s="2" t="s">
        <v>82</v>
      </c>
      <c r="T210" s="58" t="s">
        <v>156</v>
      </c>
      <c r="U210" s="61">
        <v>120000</v>
      </c>
      <c r="V210" s="61">
        <v>0</v>
      </c>
      <c r="W210" s="61">
        <v>0</v>
      </c>
      <c r="X210" s="61">
        <v>0</v>
      </c>
      <c r="Y210" s="61">
        <v>0</v>
      </c>
      <c r="Z210" s="61">
        <v>120000</v>
      </c>
      <c r="AA210" s="61" t="s">
        <v>157</v>
      </c>
      <c r="AB210" s="58" t="s">
        <v>157</v>
      </c>
      <c r="AC210" s="58" t="s">
        <v>157</v>
      </c>
      <c r="AD210" s="61" t="s">
        <v>157</v>
      </c>
      <c r="AE210" s="58" t="s">
        <v>157</v>
      </c>
      <c r="AF210" s="2">
        <v>0</v>
      </c>
      <c r="AG210" s="2" t="s">
        <v>839</v>
      </c>
      <c r="AH210" s="2" t="s">
        <v>839</v>
      </c>
      <c r="AI210" s="4">
        <v>0</v>
      </c>
      <c r="AJ210" s="58" t="s">
        <v>157</v>
      </c>
      <c r="AK210" s="58" t="s">
        <v>157</v>
      </c>
      <c r="AL210" s="61">
        <v>0</v>
      </c>
      <c r="AM210" s="61">
        <v>120000</v>
      </c>
      <c r="AN210" s="58" t="s">
        <v>813</v>
      </c>
      <c r="AO210" s="60">
        <v>44305</v>
      </c>
      <c r="AP210" s="58" t="s">
        <v>157</v>
      </c>
      <c r="AQ210" s="58">
        <v>9</v>
      </c>
      <c r="AR210" s="58" t="s">
        <v>157</v>
      </c>
      <c r="AS210" s="58" t="s">
        <v>159</v>
      </c>
      <c r="AT210" s="58">
        <v>1</v>
      </c>
      <c r="AU210" s="58">
        <v>21001231</v>
      </c>
      <c r="AV210" s="58">
        <v>20210511</v>
      </c>
      <c r="AW210" s="61">
        <v>120000</v>
      </c>
      <c r="AX210" s="61">
        <v>0</v>
      </c>
      <c r="AY210" s="58" t="s">
        <v>157</v>
      </c>
      <c r="AZ210" s="62">
        <v>44636</v>
      </c>
    </row>
    <row r="211" spans="1:52" x14ac:dyDescent="0.2">
      <c r="A211" s="58">
        <v>890399047</v>
      </c>
      <c r="B211" s="58" t="s">
        <v>83</v>
      </c>
      <c r="C211" s="58" t="s">
        <v>84</v>
      </c>
      <c r="D211" s="58">
        <v>53082</v>
      </c>
      <c r="E211" s="58" t="s">
        <v>814</v>
      </c>
      <c r="F211" s="58" t="s">
        <v>134</v>
      </c>
      <c r="G211" s="58" t="s">
        <v>84</v>
      </c>
      <c r="H211" s="58">
        <v>53082</v>
      </c>
      <c r="I211" s="58" t="s">
        <v>157</v>
      </c>
      <c r="J211" s="60">
        <v>44530</v>
      </c>
      <c r="K211" s="64">
        <v>7496797</v>
      </c>
      <c r="L211" s="61">
        <v>7496797</v>
      </c>
      <c r="M211" s="58" t="s">
        <v>158</v>
      </c>
      <c r="N211" s="58" t="s">
        <v>67</v>
      </c>
      <c r="O211" s="65">
        <v>0</v>
      </c>
      <c r="P211" s="2" t="s">
        <v>839</v>
      </c>
      <c r="Q211" s="2" t="s">
        <v>839</v>
      </c>
      <c r="R211" s="2">
        <v>7496797</v>
      </c>
      <c r="S211" s="2" t="s">
        <v>82</v>
      </c>
      <c r="T211" s="58" t="s">
        <v>156</v>
      </c>
      <c r="U211" s="61">
        <v>7496797</v>
      </c>
      <c r="V211" s="61">
        <v>0</v>
      </c>
      <c r="W211" s="61">
        <v>0</v>
      </c>
      <c r="X211" s="61">
        <v>0</v>
      </c>
      <c r="Y211" s="61">
        <v>0</v>
      </c>
      <c r="Z211" s="61">
        <v>7496797</v>
      </c>
      <c r="AA211" s="61" t="s">
        <v>157</v>
      </c>
      <c r="AB211" s="58" t="s">
        <v>157</v>
      </c>
      <c r="AC211" s="58" t="s">
        <v>157</v>
      </c>
      <c r="AD211" s="61" t="s">
        <v>157</v>
      </c>
      <c r="AE211" s="58" t="s">
        <v>157</v>
      </c>
      <c r="AF211" s="2">
        <v>0</v>
      </c>
      <c r="AG211" s="2" t="s">
        <v>839</v>
      </c>
      <c r="AH211" s="2" t="s">
        <v>839</v>
      </c>
      <c r="AI211" s="4">
        <v>0</v>
      </c>
      <c r="AJ211" s="58" t="s">
        <v>157</v>
      </c>
      <c r="AK211" s="58" t="s">
        <v>157</v>
      </c>
      <c r="AL211" s="61">
        <v>0</v>
      </c>
      <c r="AM211" s="61">
        <v>7496797</v>
      </c>
      <c r="AN211" s="58" t="s">
        <v>815</v>
      </c>
      <c r="AO211" s="60">
        <v>44530</v>
      </c>
      <c r="AP211" s="58" t="s">
        <v>157</v>
      </c>
      <c r="AQ211" s="58">
        <v>9</v>
      </c>
      <c r="AR211" s="58" t="s">
        <v>157</v>
      </c>
      <c r="AS211" s="58" t="s">
        <v>159</v>
      </c>
      <c r="AT211" s="58">
        <v>1</v>
      </c>
      <c r="AU211" s="58">
        <v>21001231</v>
      </c>
      <c r="AV211" s="58">
        <v>20211222</v>
      </c>
      <c r="AW211" s="61">
        <v>7496797</v>
      </c>
      <c r="AX211" s="61">
        <v>0</v>
      </c>
      <c r="AY211" s="58" t="s">
        <v>157</v>
      </c>
      <c r="AZ211" s="62">
        <v>44636</v>
      </c>
    </row>
    <row r="212" spans="1:52" x14ac:dyDescent="0.2">
      <c r="A212" s="58">
        <v>890399047</v>
      </c>
      <c r="B212" s="58" t="s">
        <v>83</v>
      </c>
      <c r="C212" s="58" t="s">
        <v>84</v>
      </c>
      <c r="D212" s="58">
        <v>53544</v>
      </c>
      <c r="E212" s="58" t="s">
        <v>816</v>
      </c>
      <c r="F212" s="58" t="s">
        <v>817</v>
      </c>
      <c r="G212" s="58" t="s">
        <v>84</v>
      </c>
      <c r="H212" s="58">
        <v>53544</v>
      </c>
      <c r="I212" s="58" t="s">
        <v>157</v>
      </c>
      <c r="J212" s="60">
        <v>44532</v>
      </c>
      <c r="K212" s="64">
        <v>112000</v>
      </c>
      <c r="L212" s="61">
        <v>112000</v>
      </c>
      <c r="M212" s="58" t="s">
        <v>158</v>
      </c>
      <c r="N212" s="58" t="s">
        <v>48</v>
      </c>
      <c r="O212" s="65">
        <v>0</v>
      </c>
      <c r="P212" s="2" t="s">
        <v>839</v>
      </c>
      <c r="Q212" s="2" t="s">
        <v>839</v>
      </c>
      <c r="R212" s="2">
        <v>0</v>
      </c>
      <c r="S212" s="2" t="s">
        <v>839</v>
      </c>
      <c r="T212" s="58" t="s">
        <v>156</v>
      </c>
      <c r="U212" s="61">
        <v>112000</v>
      </c>
      <c r="V212" s="61">
        <v>0</v>
      </c>
      <c r="W212" s="61">
        <v>0</v>
      </c>
      <c r="X212" s="61">
        <v>0</v>
      </c>
      <c r="Y212" s="61">
        <v>0</v>
      </c>
      <c r="Z212" s="61">
        <v>112000</v>
      </c>
      <c r="AA212" s="61" t="s">
        <v>157</v>
      </c>
      <c r="AB212" s="58" t="s">
        <v>157</v>
      </c>
      <c r="AC212" s="58" t="s">
        <v>157</v>
      </c>
      <c r="AD212" s="61" t="s">
        <v>157</v>
      </c>
      <c r="AE212" s="58" t="s">
        <v>157</v>
      </c>
      <c r="AF212" s="2">
        <v>0</v>
      </c>
      <c r="AG212" s="2" t="s">
        <v>839</v>
      </c>
      <c r="AH212" s="2" t="s">
        <v>839</v>
      </c>
      <c r="AI212" s="4">
        <v>0</v>
      </c>
      <c r="AJ212" s="58" t="s">
        <v>157</v>
      </c>
      <c r="AK212" s="58" t="s">
        <v>157</v>
      </c>
      <c r="AL212" s="61">
        <v>0</v>
      </c>
      <c r="AM212" s="61">
        <v>112000</v>
      </c>
      <c r="AN212" s="58" t="s">
        <v>818</v>
      </c>
      <c r="AO212" s="60">
        <v>44532</v>
      </c>
      <c r="AP212" s="58" t="s">
        <v>157</v>
      </c>
      <c r="AQ212" s="58">
        <v>9</v>
      </c>
      <c r="AR212" s="58" t="s">
        <v>157</v>
      </c>
      <c r="AS212" s="58" t="s">
        <v>159</v>
      </c>
      <c r="AT212" s="58">
        <v>1</v>
      </c>
      <c r="AU212" s="58">
        <v>21001231</v>
      </c>
      <c r="AV212" s="58">
        <v>20220218</v>
      </c>
      <c r="AW212" s="61">
        <v>112000</v>
      </c>
      <c r="AX212" s="61">
        <v>0</v>
      </c>
      <c r="AY212" s="58" t="s">
        <v>157</v>
      </c>
      <c r="AZ212" s="62">
        <v>44636</v>
      </c>
    </row>
    <row r="213" spans="1:52" x14ac:dyDescent="0.2">
      <c r="A213" s="58">
        <v>890399047</v>
      </c>
      <c r="B213" s="58" t="s">
        <v>83</v>
      </c>
      <c r="C213" s="58" t="s">
        <v>84</v>
      </c>
      <c r="D213" s="58">
        <v>45347</v>
      </c>
      <c r="E213" s="58" t="s">
        <v>819</v>
      </c>
      <c r="F213" s="58" t="s">
        <v>144</v>
      </c>
      <c r="G213" s="58" t="s">
        <v>84</v>
      </c>
      <c r="H213" s="58">
        <v>45347</v>
      </c>
      <c r="I213" s="58" t="s">
        <v>157</v>
      </c>
      <c r="J213" s="60">
        <v>44469</v>
      </c>
      <c r="K213" s="64">
        <v>40200</v>
      </c>
      <c r="L213" s="61">
        <v>40200</v>
      </c>
      <c r="M213" s="58" t="s">
        <v>158</v>
      </c>
      <c r="N213" s="58" t="s">
        <v>67</v>
      </c>
      <c r="O213" s="65">
        <v>0</v>
      </c>
      <c r="P213" s="2" t="s">
        <v>839</v>
      </c>
      <c r="Q213" s="2" t="s">
        <v>839</v>
      </c>
      <c r="R213" s="2">
        <v>40200</v>
      </c>
      <c r="S213" s="2" t="s">
        <v>82</v>
      </c>
      <c r="T213" s="58" t="s">
        <v>156</v>
      </c>
      <c r="U213" s="61">
        <v>40200</v>
      </c>
      <c r="V213" s="61">
        <v>0</v>
      </c>
      <c r="W213" s="61">
        <v>0</v>
      </c>
      <c r="X213" s="61">
        <v>0</v>
      </c>
      <c r="Y213" s="61">
        <v>0</v>
      </c>
      <c r="Z213" s="61">
        <v>40200</v>
      </c>
      <c r="AA213" s="61" t="s">
        <v>157</v>
      </c>
      <c r="AB213" s="58" t="s">
        <v>157</v>
      </c>
      <c r="AC213" s="58" t="s">
        <v>157</v>
      </c>
      <c r="AD213" s="61" t="s">
        <v>157</v>
      </c>
      <c r="AE213" s="58" t="s">
        <v>157</v>
      </c>
      <c r="AF213" s="2">
        <v>0</v>
      </c>
      <c r="AG213" s="2" t="s">
        <v>839</v>
      </c>
      <c r="AH213" s="2" t="s">
        <v>839</v>
      </c>
      <c r="AI213" s="4">
        <v>0</v>
      </c>
      <c r="AJ213" s="58" t="s">
        <v>157</v>
      </c>
      <c r="AK213" s="58" t="s">
        <v>157</v>
      </c>
      <c r="AL213" s="61">
        <v>0</v>
      </c>
      <c r="AM213" s="61">
        <v>40200</v>
      </c>
      <c r="AN213" s="58" t="s">
        <v>820</v>
      </c>
      <c r="AO213" s="60">
        <v>44469</v>
      </c>
      <c r="AP213" s="58" t="s">
        <v>157</v>
      </c>
      <c r="AQ213" s="58">
        <v>9</v>
      </c>
      <c r="AR213" s="58" t="s">
        <v>157</v>
      </c>
      <c r="AS213" s="58" t="s">
        <v>159</v>
      </c>
      <c r="AT213" s="58">
        <v>1</v>
      </c>
      <c r="AU213" s="58">
        <v>21001231</v>
      </c>
      <c r="AV213" s="58">
        <v>20211011</v>
      </c>
      <c r="AW213" s="61">
        <v>40200</v>
      </c>
      <c r="AX213" s="61">
        <v>0</v>
      </c>
      <c r="AY213" s="58" t="s">
        <v>157</v>
      </c>
      <c r="AZ213" s="62">
        <v>44636</v>
      </c>
    </row>
    <row r="214" spans="1:52" x14ac:dyDescent="0.2">
      <c r="A214" s="58">
        <v>890399047</v>
      </c>
      <c r="B214" s="58" t="s">
        <v>83</v>
      </c>
      <c r="C214" s="58" t="s">
        <v>84</v>
      </c>
      <c r="D214" s="58">
        <v>49542</v>
      </c>
      <c r="E214" s="58" t="s">
        <v>821</v>
      </c>
      <c r="F214" s="58" t="s">
        <v>148</v>
      </c>
      <c r="G214" s="58" t="s">
        <v>84</v>
      </c>
      <c r="H214" s="58">
        <v>49542</v>
      </c>
      <c r="I214" s="58" t="s">
        <v>157</v>
      </c>
      <c r="J214" s="60">
        <v>44498</v>
      </c>
      <c r="K214" s="64">
        <v>372600</v>
      </c>
      <c r="L214" s="61">
        <v>372600</v>
      </c>
      <c r="M214" s="58" t="s">
        <v>158</v>
      </c>
      <c r="N214" s="58" t="s">
        <v>67</v>
      </c>
      <c r="O214" s="65">
        <v>0</v>
      </c>
      <c r="P214" s="2" t="s">
        <v>839</v>
      </c>
      <c r="Q214" s="2" t="s">
        <v>839</v>
      </c>
      <c r="R214" s="2">
        <v>372600</v>
      </c>
      <c r="S214" s="2" t="s">
        <v>82</v>
      </c>
      <c r="T214" s="58" t="s">
        <v>156</v>
      </c>
      <c r="U214" s="61">
        <v>372600</v>
      </c>
      <c r="V214" s="61">
        <v>0</v>
      </c>
      <c r="W214" s="61">
        <v>0</v>
      </c>
      <c r="X214" s="61">
        <v>0</v>
      </c>
      <c r="Y214" s="61">
        <v>0</v>
      </c>
      <c r="Z214" s="61">
        <v>372600</v>
      </c>
      <c r="AA214" s="61" t="s">
        <v>157</v>
      </c>
      <c r="AB214" s="58" t="s">
        <v>157</v>
      </c>
      <c r="AC214" s="58" t="s">
        <v>157</v>
      </c>
      <c r="AD214" s="61" t="s">
        <v>157</v>
      </c>
      <c r="AE214" s="58" t="s">
        <v>157</v>
      </c>
      <c r="AF214" s="2">
        <v>0</v>
      </c>
      <c r="AG214" s="2" t="s">
        <v>839</v>
      </c>
      <c r="AH214" s="2" t="s">
        <v>839</v>
      </c>
      <c r="AI214" s="4">
        <v>0</v>
      </c>
      <c r="AJ214" s="58" t="s">
        <v>157</v>
      </c>
      <c r="AK214" s="58" t="s">
        <v>157</v>
      </c>
      <c r="AL214" s="61">
        <v>0</v>
      </c>
      <c r="AM214" s="61">
        <v>372600</v>
      </c>
      <c r="AN214" s="58" t="s">
        <v>822</v>
      </c>
      <c r="AO214" s="60">
        <v>44498</v>
      </c>
      <c r="AP214" s="58" t="s">
        <v>157</v>
      </c>
      <c r="AQ214" s="58">
        <v>9</v>
      </c>
      <c r="AR214" s="58" t="s">
        <v>157</v>
      </c>
      <c r="AS214" s="58" t="s">
        <v>159</v>
      </c>
      <c r="AT214" s="58">
        <v>1</v>
      </c>
      <c r="AU214" s="58">
        <v>21001231</v>
      </c>
      <c r="AV214" s="58">
        <v>20211108</v>
      </c>
      <c r="AW214" s="61">
        <v>372600</v>
      </c>
      <c r="AX214" s="61">
        <v>0</v>
      </c>
      <c r="AY214" s="58" t="s">
        <v>157</v>
      </c>
      <c r="AZ214" s="62">
        <v>44636</v>
      </c>
    </row>
  </sheetData>
  <autoFilter ref="A1:AZ214"/>
  <pageMargins left="0.7" right="0.7" top="0.75" bottom="0.75" header="0.3" footer="0.3"/>
  <pageSetup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WUJ39"/>
  <sheetViews>
    <sheetView showGridLines="0" tabSelected="1" topLeftCell="A7" zoomScaleNormal="100" zoomScaleSheetLayoutView="100" workbookViewId="0">
      <selection activeCell="L12" sqref="L12"/>
    </sheetView>
  </sheetViews>
  <sheetFormatPr baseColWidth="10" defaultRowHeight="12.75" x14ac:dyDescent="0.2"/>
  <cols>
    <col min="1" max="1" width="4.42578125" style="15" customWidth="1"/>
    <col min="2" max="2" width="11.42578125" style="15"/>
    <col min="3" max="3" width="18.7109375" style="15" customWidth="1"/>
    <col min="4" max="4" width="21.5703125" style="15" bestFit="1" customWidth="1"/>
    <col min="5" max="8" width="11.42578125" style="15"/>
    <col min="9" max="9" width="22.5703125" style="15" customWidth="1"/>
    <col min="10" max="10" width="14" style="15" customWidth="1"/>
    <col min="11" max="11" width="1.7109375" style="15" customWidth="1"/>
    <col min="12" max="12" width="29.28515625" style="15" customWidth="1"/>
    <col min="13" max="13" width="11.42578125" style="15"/>
    <col min="14" max="14" width="14.42578125" style="15" bestFit="1" customWidth="1"/>
    <col min="15" max="15" width="16" style="15" customWidth="1"/>
    <col min="16" max="222" width="11.42578125" style="15"/>
    <col min="223" max="223" width="4.42578125" style="15" customWidth="1"/>
    <col min="224" max="224" width="11.42578125" style="15"/>
    <col min="225" max="225" width="17.5703125" style="15" customWidth="1"/>
    <col min="226" max="226" width="11.5703125" style="15" customWidth="1"/>
    <col min="227" max="230" width="11.42578125" style="15"/>
    <col min="231" max="231" width="22.5703125" style="15" customWidth="1"/>
    <col min="232" max="232" width="14" style="15" customWidth="1"/>
    <col min="233" max="233" width="1.7109375" style="15" customWidth="1"/>
    <col min="234" max="478" width="11.42578125" style="15"/>
    <col min="479" max="479" width="4.42578125" style="15" customWidth="1"/>
    <col min="480" max="480" width="11.42578125" style="15"/>
    <col min="481" max="481" width="17.5703125" style="15" customWidth="1"/>
    <col min="482" max="482" width="11.5703125" style="15" customWidth="1"/>
    <col min="483" max="486" width="11.42578125" style="15"/>
    <col min="487" max="487" width="22.5703125" style="15" customWidth="1"/>
    <col min="488" max="488" width="14" style="15" customWidth="1"/>
    <col min="489" max="489" width="1.7109375" style="15" customWidth="1"/>
    <col min="490" max="734" width="11.42578125" style="15"/>
    <col min="735" max="735" width="4.42578125" style="15" customWidth="1"/>
    <col min="736" max="736" width="11.42578125" style="15"/>
    <col min="737" max="737" width="17.5703125" style="15" customWidth="1"/>
    <col min="738" max="738" width="11.5703125" style="15" customWidth="1"/>
    <col min="739" max="742" width="11.42578125" style="15"/>
    <col min="743" max="743" width="22.5703125" style="15" customWidth="1"/>
    <col min="744" max="744" width="14" style="15" customWidth="1"/>
    <col min="745" max="745" width="1.7109375" style="15" customWidth="1"/>
    <col min="746" max="990" width="11.42578125" style="15"/>
    <col min="991" max="991" width="4.42578125" style="15" customWidth="1"/>
    <col min="992" max="992" width="11.42578125" style="15"/>
    <col min="993" max="993" width="17.5703125" style="15" customWidth="1"/>
    <col min="994" max="994" width="11.5703125" style="15" customWidth="1"/>
    <col min="995" max="998" width="11.42578125" style="15"/>
    <col min="999" max="999" width="22.5703125" style="15" customWidth="1"/>
    <col min="1000" max="1000" width="14" style="15" customWidth="1"/>
    <col min="1001" max="1001" width="1.7109375" style="15" customWidth="1"/>
    <col min="1002" max="1246" width="11.42578125" style="15"/>
    <col min="1247" max="1247" width="4.42578125" style="15" customWidth="1"/>
    <col min="1248" max="1248" width="11.42578125" style="15"/>
    <col min="1249" max="1249" width="17.5703125" style="15" customWidth="1"/>
    <col min="1250" max="1250" width="11.5703125" style="15" customWidth="1"/>
    <col min="1251" max="1254" width="11.42578125" style="15"/>
    <col min="1255" max="1255" width="22.5703125" style="15" customWidth="1"/>
    <col min="1256" max="1256" width="14" style="15" customWidth="1"/>
    <col min="1257" max="1257" width="1.7109375" style="15" customWidth="1"/>
    <col min="1258" max="1502" width="11.42578125" style="15"/>
    <col min="1503" max="1503" width="4.42578125" style="15" customWidth="1"/>
    <col min="1504" max="1504" width="11.42578125" style="15"/>
    <col min="1505" max="1505" width="17.5703125" style="15" customWidth="1"/>
    <col min="1506" max="1506" width="11.5703125" style="15" customWidth="1"/>
    <col min="1507" max="1510" width="11.42578125" style="15"/>
    <col min="1511" max="1511" width="22.5703125" style="15" customWidth="1"/>
    <col min="1512" max="1512" width="14" style="15" customWidth="1"/>
    <col min="1513" max="1513" width="1.7109375" style="15" customWidth="1"/>
    <col min="1514" max="1758" width="11.42578125" style="15"/>
    <col min="1759" max="1759" width="4.42578125" style="15" customWidth="1"/>
    <col min="1760" max="1760" width="11.42578125" style="15"/>
    <col min="1761" max="1761" width="17.5703125" style="15" customWidth="1"/>
    <col min="1762" max="1762" width="11.5703125" style="15" customWidth="1"/>
    <col min="1763" max="1766" width="11.42578125" style="15"/>
    <col min="1767" max="1767" width="22.5703125" style="15" customWidth="1"/>
    <col min="1768" max="1768" width="14" style="15" customWidth="1"/>
    <col min="1769" max="1769" width="1.7109375" style="15" customWidth="1"/>
    <col min="1770" max="2014" width="11.42578125" style="15"/>
    <col min="2015" max="2015" width="4.42578125" style="15" customWidth="1"/>
    <col min="2016" max="2016" width="11.42578125" style="15"/>
    <col min="2017" max="2017" width="17.5703125" style="15" customWidth="1"/>
    <col min="2018" max="2018" width="11.5703125" style="15" customWidth="1"/>
    <col min="2019" max="2022" width="11.42578125" style="15"/>
    <col min="2023" max="2023" width="22.5703125" style="15" customWidth="1"/>
    <col min="2024" max="2024" width="14" style="15" customWidth="1"/>
    <col min="2025" max="2025" width="1.7109375" style="15" customWidth="1"/>
    <col min="2026" max="2270" width="11.42578125" style="15"/>
    <col min="2271" max="2271" width="4.42578125" style="15" customWidth="1"/>
    <col min="2272" max="2272" width="11.42578125" style="15"/>
    <col min="2273" max="2273" width="17.5703125" style="15" customWidth="1"/>
    <col min="2274" max="2274" width="11.5703125" style="15" customWidth="1"/>
    <col min="2275" max="2278" width="11.42578125" style="15"/>
    <col min="2279" max="2279" width="22.5703125" style="15" customWidth="1"/>
    <col min="2280" max="2280" width="14" style="15" customWidth="1"/>
    <col min="2281" max="2281" width="1.7109375" style="15" customWidth="1"/>
    <col min="2282" max="2526" width="11.42578125" style="15"/>
    <col min="2527" max="2527" width="4.42578125" style="15" customWidth="1"/>
    <col min="2528" max="2528" width="11.42578125" style="15"/>
    <col min="2529" max="2529" width="17.5703125" style="15" customWidth="1"/>
    <col min="2530" max="2530" width="11.5703125" style="15" customWidth="1"/>
    <col min="2531" max="2534" width="11.42578125" style="15"/>
    <col min="2535" max="2535" width="22.5703125" style="15" customWidth="1"/>
    <col min="2536" max="2536" width="14" style="15" customWidth="1"/>
    <col min="2537" max="2537" width="1.7109375" style="15" customWidth="1"/>
    <col min="2538" max="2782" width="11.42578125" style="15"/>
    <col min="2783" max="2783" width="4.42578125" style="15" customWidth="1"/>
    <col min="2784" max="2784" width="11.42578125" style="15"/>
    <col min="2785" max="2785" width="17.5703125" style="15" customWidth="1"/>
    <col min="2786" max="2786" width="11.5703125" style="15" customWidth="1"/>
    <col min="2787" max="2790" width="11.42578125" style="15"/>
    <col min="2791" max="2791" width="22.5703125" style="15" customWidth="1"/>
    <col min="2792" max="2792" width="14" style="15" customWidth="1"/>
    <col min="2793" max="2793" width="1.7109375" style="15" customWidth="1"/>
    <col min="2794" max="3038" width="11.42578125" style="15"/>
    <col min="3039" max="3039" width="4.42578125" style="15" customWidth="1"/>
    <col min="3040" max="3040" width="11.42578125" style="15"/>
    <col min="3041" max="3041" width="17.5703125" style="15" customWidth="1"/>
    <col min="3042" max="3042" width="11.5703125" style="15" customWidth="1"/>
    <col min="3043" max="3046" width="11.42578125" style="15"/>
    <col min="3047" max="3047" width="22.5703125" style="15" customWidth="1"/>
    <col min="3048" max="3048" width="14" style="15" customWidth="1"/>
    <col min="3049" max="3049" width="1.7109375" style="15" customWidth="1"/>
    <col min="3050" max="3294" width="11.42578125" style="15"/>
    <col min="3295" max="3295" width="4.42578125" style="15" customWidth="1"/>
    <col min="3296" max="3296" width="11.42578125" style="15"/>
    <col min="3297" max="3297" width="17.5703125" style="15" customWidth="1"/>
    <col min="3298" max="3298" width="11.5703125" style="15" customWidth="1"/>
    <col min="3299" max="3302" width="11.42578125" style="15"/>
    <col min="3303" max="3303" width="22.5703125" style="15" customWidth="1"/>
    <col min="3304" max="3304" width="14" style="15" customWidth="1"/>
    <col min="3305" max="3305" width="1.7109375" style="15" customWidth="1"/>
    <col min="3306" max="3550" width="11.42578125" style="15"/>
    <col min="3551" max="3551" width="4.42578125" style="15" customWidth="1"/>
    <col min="3552" max="3552" width="11.42578125" style="15"/>
    <col min="3553" max="3553" width="17.5703125" style="15" customWidth="1"/>
    <col min="3554" max="3554" width="11.5703125" style="15" customWidth="1"/>
    <col min="3555" max="3558" width="11.42578125" style="15"/>
    <col min="3559" max="3559" width="22.5703125" style="15" customWidth="1"/>
    <col min="3560" max="3560" width="14" style="15" customWidth="1"/>
    <col min="3561" max="3561" width="1.7109375" style="15" customWidth="1"/>
    <col min="3562" max="3806" width="11.42578125" style="15"/>
    <col min="3807" max="3807" width="4.42578125" style="15" customWidth="1"/>
    <col min="3808" max="3808" width="11.42578125" style="15"/>
    <col min="3809" max="3809" width="17.5703125" style="15" customWidth="1"/>
    <col min="3810" max="3810" width="11.5703125" style="15" customWidth="1"/>
    <col min="3811" max="3814" width="11.42578125" style="15"/>
    <col min="3815" max="3815" width="22.5703125" style="15" customWidth="1"/>
    <col min="3816" max="3816" width="14" style="15" customWidth="1"/>
    <col min="3817" max="3817" width="1.7109375" style="15" customWidth="1"/>
    <col min="3818" max="4062" width="11.42578125" style="15"/>
    <col min="4063" max="4063" width="4.42578125" style="15" customWidth="1"/>
    <col min="4064" max="4064" width="11.42578125" style="15"/>
    <col min="4065" max="4065" width="17.5703125" style="15" customWidth="1"/>
    <col min="4066" max="4066" width="11.5703125" style="15" customWidth="1"/>
    <col min="4067" max="4070" width="11.42578125" style="15"/>
    <col min="4071" max="4071" width="22.5703125" style="15" customWidth="1"/>
    <col min="4072" max="4072" width="14" style="15" customWidth="1"/>
    <col min="4073" max="4073" width="1.7109375" style="15" customWidth="1"/>
    <col min="4074" max="4318" width="11.42578125" style="15"/>
    <col min="4319" max="4319" width="4.42578125" style="15" customWidth="1"/>
    <col min="4320" max="4320" width="11.42578125" style="15"/>
    <col min="4321" max="4321" width="17.5703125" style="15" customWidth="1"/>
    <col min="4322" max="4322" width="11.5703125" style="15" customWidth="1"/>
    <col min="4323" max="4326" width="11.42578125" style="15"/>
    <col min="4327" max="4327" width="22.5703125" style="15" customWidth="1"/>
    <col min="4328" max="4328" width="14" style="15" customWidth="1"/>
    <col min="4329" max="4329" width="1.7109375" style="15" customWidth="1"/>
    <col min="4330" max="4574" width="11.42578125" style="15"/>
    <col min="4575" max="4575" width="4.42578125" style="15" customWidth="1"/>
    <col min="4576" max="4576" width="11.42578125" style="15"/>
    <col min="4577" max="4577" width="17.5703125" style="15" customWidth="1"/>
    <col min="4578" max="4578" width="11.5703125" style="15" customWidth="1"/>
    <col min="4579" max="4582" width="11.42578125" style="15"/>
    <col min="4583" max="4583" width="22.5703125" style="15" customWidth="1"/>
    <col min="4584" max="4584" width="14" style="15" customWidth="1"/>
    <col min="4585" max="4585" width="1.7109375" style="15" customWidth="1"/>
    <col min="4586" max="4830" width="11.42578125" style="15"/>
    <col min="4831" max="4831" width="4.42578125" style="15" customWidth="1"/>
    <col min="4832" max="4832" width="11.42578125" style="15"/>
    <col min="4833" max="4833" width="17.5703125" style="15" customWidth="1"/>
    <col min="4834" max="4834" width="11.5703125" style="15" customWidth="1"/>
    <col min="4835" max="4838" width="11.42578125" style="15"/>
    <col min="4839" max="4839" width="22.5703125" style="15" customWidth="1"/>
    <col min="4840" max="4840" width="14" style="15" customWidth="1"/>
    <col min="4841" max="4841" width="1.7109375" style="15" customWidth="1"/>
    <col min="4842" max="5086" width="11.42578125" style="15"/>
    <col min="5087" max="5087" width="4.42578125" style="15" customWidth="1"/>
    <col min="5088" max="5088" width="11.42578125" style="15"/>
    <col min="5089" max="5089" width="17.5703125" style="15" customWidth="1"/>
    <col min="5090" max="5090" width="11.5703125" style="15" customWidth="1"/>
    <col min="5091" max="5094" width="11.42578125" style="15"/>
    <col min="5095" max="5095" width="22.5703125" style="15" customWidth="1"/>
    <col min="5096" max="5096" width="14" style="15" customWidth="1"/>
    <col min="5097" max="5097" width="1.7109375" style="15" customWidth="1"/>
    <col min="5098" max="5342" width="11.42578125" style="15"/>
    <col min="5343" max="5343" width="4.42578125" style="15" customWidth="1"/>
    <col min="5344" max="5344" width="11.42578125" style="15"/>
    <col min="5345" max="5345" width="17.5703125" style="15" customWidth="1"/>
    <col min="5346" max="5346" width="11.5703125" style="15" customWidth="1"/>
    <col min="5347" max="5350" width="11.42578125" style="15"/>
    <col min="5351" max="5351" width="22.5703125" style="15" customWidth="1"/>
    <col min="5352" max="5352" width="14" style="15" customWidth="1"/>
    <col min="5353" max="5353" width="1.7109375" style="15" customWidth="1"/>
    <col min="5354" max="5598" width="11.42578125" style="15"/>
    <col min="5599" max="5599" width="4.42578125" style="15" customWidth="1"/>
    <col min="5600" max="5600" width="11.42578125" style="15"/>
    <col min="5601" max="5601" width="17.5703125" style="15" customWidth="1"/>
    <col min="5602" max="5602" width="11.5703125" style="15" customWidth="1"/>
    <col min="5603" max="5606" width="11.42578125" style="15"/>
    <col min="5607" max="5607" width="22.5703125" style="15" customWidth="1"/>
    <col min="5608" max="5608" width="14" style="15" customWidth="1"/>
    <col min="5609" max="5609" width="1.7109375" style="15" customWidth="1"/>
    <col min="5610" max="5854" width="11.42578125" style="15"/>
    <col min="5855" max="5855" width="4.42578125" style="15" customWidth="1"/>
    <col min="5856" max="5856" width="11.42578125" style="15"/>
    <col min="5857" max="5857" width="17.5703125" style="15" customWidth="1"/>
    <col min="5858" max="5858" width="11.5703125" style="15" customWidth="1"/>
    <col min="5859" max="5862" width="11.42578125" style="15"/>
    <col min="5863" max="5863" width="22.5703125" style="15" customWidth="1"/>
    <col min="5864" max="5864" width="14" style="15" customWidth="1"/>
    <col min="5865" max="5865" width="1.7109375" style="15" customWidth="1"/>
    <col min="5866" max="6110" width="11.42578125" style="15"/>
    <col min="6111" max="6111" width="4.42578125" style="15" customWidth="1"/>
    <col min="6112" max="6112" width="11.42578125" style="15"/>
    <col min="6113" max="6113" width="17.5703125" style="15" customWidth="1"/>
    <col min="6114" max="6114" width="11.5703125" style="15" customWidth="1"/>
    <col min="6115" max="6118" width="11.42578125" style="15"/>
    <col min="6119" max="6119" width="22.5703125" style="15" customWidth="1"/>
    <col min="6120" max="6120" width="14" style="15" customWidth="1"/>
    <col min="6121" max="6121" width="1.7109375" style="15" customWidth="1"/>
    <col min="6122" max="6366" width="11.42578125" style="15"/>
    <col min="6367" max="6367" width="4.42578125" style="15" customWidth="1"/>
    <col min="6368" max="6368" width="11.42578125" style="15"/>
    <col min="6369" max="6369" width="17.5703125" style="15" customWidth="1"/>
    <col min="6370" max="6370" width="11.5703125" style="15" customWidth="1"/>
    <col min="6371" max="6374" width="11.42578125" style="15"/>
    <col min="6375" max="6375" width="22.5703125" style="15" customWidth="1"/>
    <col min="6376" max="6376" width="14" style="15" customWidth="1"/>
    <col min="6377" max="6377" width="1.7109375" style="15" customWidth="1"/>
    <col min="6378" max="6622" width="11.42578125" style="15"/>
    <col min="6623" max="6623" width="4.42578125" style="15" customWidth="1"/>
    <col min="6624" max="6624" width="11.42578125" style="15"/>
    <col min="6625" max="6625" width="17.5703125" style="15" customWidth="1"/>
    <col min="6626" max="6626" width="11.5703125" style="15" customWidth="1"/>
    <col min="6627" max="6630" width="11.42578125" style="15"/>
    <col min="6631" max="6631" width="22.5703125" style="15" customWidth="1"/>
    <col min="6632" max="6632" width="14" style="15" customWidth="1"/>
    <col min="6633" max="6633" width="1.7109375" style="15" customWidth="1"/>
    <col min="6634" max="6878" width="11.42578125" style="15"/>
    <col min="6879" max="6879" width="4.42578125" style="15" customWidth="1"/>
    <col min="6880" max="6880" width="11.42578125" style="15"/>
    <col min="6881" max="6881" width="17.5703125" style="15" customWidth="1"/>
    <col min="6882" max="6882" width="11.5703125" style="15" customWidth="1"/>
    <col min="6883" max="6886" width="11.42578125" style="15"/>
    <col min="6887" max="6887" width="22.5703125" style="15" customWidth="1"/>
    <col min="6888" max="6888" width="14" style="15" customWidth="1"/>
    <col min="6889" max="6889" width="1.7109375" style="15" customWidth="1"/>
    <col min="6890" max="7134" width="11.42578125" style="15"/>
    <col min="7135" max="7135" width="4.42578125" style="15" customWidth="1"/>
    <col min="7136" max="7136" width="11.42578125" style="15"/>
    <col min="7137" max="7137" width="17.5703125" style="15" customWidth="1"/>
    <col min="7138" max="7138" width="11.5703125" style="15" customWidth="1"/>
    <col min="7139" max="7142" width="11.42578125" style="15"/>
    <col min="7143" max="7143" width="22.5703125" style="15" customWidth="1"/>
    <col min="7144" max="7144" width="14" style="15" customWidth="1"/>
    <col min="7145" max="7145" width="1.7109375" style="15" customWidth="1"/>
    <col min="7146" max="7390" width="11.42578125" style="15"/>
    <col min="7391" max="7391" width="4.42578125" style="15" customWidth="1"/>
    <col min="7392" max="7392" width="11.42578125" style="15"/>
    <col min="7393" max="7393" width="17.5703125" style="15" customWidth="1"/>
    <col min="7394" max="7394" width="11.5703125" style="15" customWidth="1"/>
    <col min="7395" max="7398" width="11.42578125" style="15"/>
    <col min="7399" max="7399" width="22.5703125" style="15" customWidth="1"/>
    <col min="7400" max="7400" width="14" style="15" customWidth="1"/>
    <col min="7401" max="7401" width="1.7109375" style="15" customWidth="1"/>
    <col min="7402" max="7646" width="11.42578125" style="15"/>
    <col min="7647" max="7647" width="4.42578125" style="15" customWidth="1"/>
    <col min="7648" max="7648" width="11.42578125" style="15"/>
    <col min="7649" max="7649" width="17.5703125" style="15" customWidth="1"/>
    <col min="7650" max="7650" width="11.5703125" style="15" customWidth="1"/>
    <col min="7651" max="7654" width="11.42578125" style="15"/>
    <col min="7655" max="7655" width="22.5703125" style="15" customWidth="1"/>
    <col min="7656" max="7656" width="14" style="15" customWidth="1"/>
    <col min="7657" max="7657" width="1.7109375" style="15" customWidth="1"/>
    <col min="7658" max="7902" width="11.42578125" style="15"/>
    <col min="7903" max="7903" width="4.42578125" style="15" customWidth="1"/>
    <col min="7904" max="7904" width="11.42578125" style="15"/>
    <col min="7905" max="7905" width="17.5703125" style="15" customWidth="1"/>
    <col min="7906" max="7906" width="11.5703125" style="15" customWidth="1"/>
    <col min="7907" max="7910" width="11.42578125" style="15"/>
    <col min="7911" max="7911" width="22.5703125" style="15" customWidth="1"/>
    <col min="7912" max="7912" width="14" style="15" customWidth="1"/>
    <col min="7913" max="7913" width="1.7109375" style="15" customWidth="1"/>
    <col min="7914" max="8158" width="11.42578125" style="15"/>
    <col min="8159" max="8159" width="4.42578125" style="15" customWidth="1"/>
    <col min="8160" max="8160" width="11.42578125" style="15"/>
    <col min="8161" max="8161" width="17.5703125" style="15" customWidth="1"/>
    <col min="8162" max="8162" width="11.5703125" style="15" customWidth="1"/>
    <col min="8163" max="8166" width="11.42578125" style="15"/>
    <col min="8167" max="8167" width="22.5703125" style="15" customWidth="1"/>
    <col min="8168" max="8168" width="14" style="15" customWidth="1"/>
    <col min="8169" max="8169" width="1.7109375" style="15" customWidth="1"/>
    <col min="8170" max="8414" width="11.42578125" style="15"/>
    <col min="8415" max="8415" width="4.42578125" style="15" customWidth="1"/>
    <col min="8416" max="8416" width="11.42578125" style="15"/>
    <col min="8417" max="8417" width="17.5703125" style="15" customWidth="1"/>
    <col min="8418" max="8418" width="11.5703125" style="15" customWidth="1"/>
    <col min="8419" max="8422" width="11.42578125" style="15"/>
    <col min="8423" max="8423" width="22.5703125" style="15" customWidth="1"/>
    <col min="8424" max="8424" width="14" style="15" customWidth="1"/>
    <col min="8425" max="8425" width="1.7109375" style="15" customWidth="1"/>
    <col min="8426" max="8670" width="11.42578125" style="15"/>
    <col min="8671" max="8671" width="4.42578125" style="15" customWidth="1"/>
    <col min="8672" max="8672" width="11.42578125" style="15"/>
    <col min="8673" max="8673" width="17.5703125" style="15" customWidth="1"/>
    <col min="8674" max="8674" width="11.5703125" style="15" customWidth="1"/>
    <col min="8675" max="8678" width="11.42578125" style="15"/>
    <col min="8679" max="8679" width="22.5703125" style="15" customWidth="1"/>
    <col min="8680" max="8680" width="14" style="15" customWidth="1"/>
    <col min="8681" max="8681" width="1.7109375" style="15" customWidth="1"/>
    <col min="8682" max="8926" width="11.42578125" style="15"/>
    <col min="8927" max="8927" width="4.42578125" style="15" customWidth="1"/>
    <col min="8928" max="8928" width="11.42578125" style="15"/>
    <col min="8929" max="8929" width="17.5703125" style="15" customWidth="1"/>
    <col min="8930" max="8930" width="11.5703125" style="15" customWidth="1"/>
    <col min="8931" max="8934" width="11.42578125" style="15"/>
    <col min="8935" max="8935" width="22.5703125" style="15" customWidth="1"/>
    <col min="8936" max="8936" width="14" style="15" customWidth="1"/>
    <col min="8937" max="8937" width="1.7109375" style="15" customWidth="1"/>
    <col min="8938" max="9182" width="11.42578125" style="15"/>
    <col min="9183" max="9183" width="4.42578125" style="15" customWidth="1"/>
    <col min="9184" max="9184" width="11.42578125" style="15"/>
    <col min="9185" max="9185" width="17.5703125" style="15" customWidth="1"/>
    <col min="9186" max="9186" width="11.5703125" style="15" customWidth="1"/>
    <col min="9187" max="9190" width="11.42578125" style="15"/>
    <col min="9191" max="9191" width="22.5703125" style="15" customWidth="1"/>
    <col min="9192" max="9192" width="14" style="15" customWidth="1"/>
    <col min="9193" max="9193" width="1.7109375" style="15" customWidth="1"/>
    <col min="9194" max="9438" width="11.42578125" style="15"/>
    <col min="9439" max="9439" width="4.42578125" style="15" customWidth="1"/>
    <col min="9440" max="9440" width="11.42578125" style="15"/>
    <col min="9441" max="9441" width="17.5703125" style="15" customWidth="1"/>
    <col min="9442" max="9442" width="11.5703125" style="15" customWidth="1"/>
    <col min="9443" max="9446" width="11.42578125" style="15"/>
    <col min="9447" max="9447" width="22.5703125" style="15" customWidth="1"/>
    <col min="9448" max="9448" width="14" style="15" customWidth="1"/>
    <col min="9449" max="9449" width="1.7109375" style="15" customWidth="1"/>
    <col min="9450" max="9694" width="11.42578125" style="15"/>
    <col min="9695" max="9695" width="4.42578125" style="15" customWidth="1"/>
    <col min="9696" max="9696" width="11.42578125" style="15"/>
    <col min="9697" max="9697" width="17.5703125" style="15" customWidth="1"/>
    <col min="9698" max="9698" width="11.5703125" style="15" customWidth="1"/>
    <col min="9699" max="9702" width="11.42578125" style="15"/>
    <col min="9703" max="9703" width="22.5703125" style="15" customWidth="1"/>
    <col min="9704" max="9704" width="14" style="15" customWidth="1"/>
    <col min="9705" max="9705" width="1.7109375" style="15" customWidth="1"/>
    <col min="9706" max="9950" width="11.42578125" style="15"/>
    <col min="9951" max="9951" width="4.42578125" style="15" customWidth="1"/>
    <col min="9952" max="9952" width="11.42578125" style="15"/>
    <col min="9953" max="9953" width="17.5703125" style="15" customWidth="1"/>
    <col min="9954" max="9954" width="11.5703125" style="15" customWidth="1"/>
    <col min="9955" max="9958" width="11.42578125" style="15"/>
    <col min="9959" max="9959" width="22.5703125" style="15" customWidth="1"/>
    <col min="9960" max="9960" width="14" style="15" customWidth="1"/>
    <col min="9961" max="9961" width="1.7109375" style="15" customWidth="1"/>
    <col min="9962" max="10206" width="11.42578125" style="15"/>
    <col min="10207" max="10207" width="4.42578125" style="15" customWidth="1"/>
    <col min="10208" max="10208" width="11.42578125" style="15"/>
    <col min="10209" max="10209" width="17.5703125" style="15" customWidth="1"/>
    <col min="10210" max="10210" width="11.5703125" style="15" customWidth="1"/>
    <col min="10211" max="10214" width="11.42578125" style="15"/>
    <col min="10215" max="10215" width="22.5703125" style="15" customWidth="1"/>
    <col min="10216" max="10216" width="14" style="15" customWidth="1"/>
    <col min="10217" max="10217" width="1.7109375" style="15" customWidth="1"/>
    <col min="10218" max="10462" width="11.42578125" style="15"/>
    <col min="10463" max="10463" width="4.42578125" style="15" customWidth="1"/>
    <col min="10464" max="10464" width="11.42578125" style="15"/>
    <col min="10465" max="10465" width="17.5703125" style="15" customWidth="1"/>
    <col min="10466" max="10466" width="11.5703125" style="15" customWidth="1"/>
    <col min="10467" max="10470" width="11.42578125" style="15"/>
    <col min="10471" max="10471" width="22.5703125" style="15" customWidth="1"/>
    <col min="10472" max="10472" width="14" style="15" customWidth="1"/>
    <col min="10473" max="10473" width="1.7109375" style="15" customWidth="1"/>
    <col min="10474" max="10718" width="11.42578125" style="15"/>
    <col min="10719" max="10719" width="4.42578125" style="15" customWidth="1"/>
    <col min="10720" max="10720" width="11.42578125" style="15"/>
    <col min="10721" max="10721" width="17.5703125" style="15" customWidth="1"/>
    <col min="10722" max="10722" width="11.5703125" style="15" customWidth="1"/>
    <col min="10723" max="10726" width="11.42578125" style="15"/>
    <col min="10727" max="10727" width="22.5703125" style="15" customWidth="1"/>
    <col min="10728" max="10728" width="14" style="15" customWidth="1"/>
    <col min="10729" max="10729" width="1.7109375" style="15" customWidth="1"/>
    <col min="10730" max="10974" width="11.42578125" style="15"/>
    <col min="10975" max="10975" width="4.42578125" style="15" customWidth="1"/>
    <col min="10976" max="10976" width="11.42578125" style="15"/>
    <col min="10977" max="10977" width="17.5703125" style="15" customWidth="1"/>
    <col min="10978" max="10978" width="11.5703125" style="15" customWidth="1"/>
    <col min="10979" max="10982" width="11.42578125" style="15"/>
    <col min="10983" max="10983" width="22.5703125" style="15" customWidth="1"/>
    <col min="10984" max="10984" width="14" style="15" customWidth="1"/>
    <col min="10985" max="10985" width="1.7109375" style="15" customWidth="1"/>
    <col min="10986" max="11230" width="11.42578125" style="15"/>
    <col min="11231" max="11231" width="4.42578125" style="15" customWidth="1"/>
    <col min="11232" max="11232" width="11.42578125" style="15"/>
    <col min="11233" max="11233" width="17.5703125" style="15" customWidth="1"/>
    <col min="11234" max="11234" width="11.5703125" style="15" customWidth="1"/>
    <col min="11235" max="11238" width="11.42578125" style="15"/>
    <col min="11239" max="11239" width="22.5703125" style="15" customWidth="1"/>
    <col min="11240" max="11240" width="14" style="15" customWidth="1"/>
    <col min="11241" max="11241" width="1.7109375" style="15" customWidth="1"/>
    <col min="11242" max="11486" width="11.42578125" style="15"/>
    <col min="11487" max="11487" width="4.42578125" style="15" customWidth="1"/>
    <col min="11488" max="11488" width="11.42578125" style="15"/>
    <col min="11489" max="11489" width="17.5703125" style="15" customWidth="1"/>
    <col min="11490" max="11490" width="11.5703125" style="15" customWidth="1"/>
    <col min="11491" max="11494" width="11.42578125" style="15"/>
    <col min="11495" max="11495" width="22.5703125" style="15" customWidth="1"/>
    <col min="11496" max="11496" width="14" style="15" customWidth="1"/>
    <col min="11497" max="11497" width="1.7109375" style="15" customWidth="1"/>
    <col min="11498" max="11742" width="11.42578125" style="15"/>
    <col min="11743" max="11743" width="4.42578125" style="15" customWidth="1"/>
    <col min="11744" max="11744" width="11.42578125" style="15"/>
    <col min="11745" max="11745" width="17.5703125" style="15" customWidth="1"/>
    <col min="11746" max="11746" width="11.5703125" style="15" customWidth="1"/>
    <col min="11747" max="11750" width="11.42578125" style="15"/>
    <col min="11751" max="11751" width="22.5703125" style="15" customWidth="1"/>
    <col min="11752" max="11752" width="14" style="15" customWidth="1"/>
    <col min="11753" max="11753" width="1.7109375" style="15" customWidth="1"/>
    <col min="11754" max="11998" width="11.42578125" style="15"/>
    <col min="11999" max="11999" width="4.42578125" style="15" customWidth="1"/>
    <col min="12000" max="12000" width="11.42578125" style="15"/>
    <col min="12001" max="12001" width="17.5703125" style="15" customWidth="1"/>
    <col min="12002" max="12002" width="11.5703125" style="15" customWidth="1"/>
    <col min="12003" max="12006" width="11.42578125" style="15"/>
    <col min="12007" max="12007" width="22.5703125" style="15" customWidth="1"/>
    <col min="12008" max="12008" width="14" style="15" customWidth="1"/>
    <col min="12009" max="12009" width="1.7109375" style="15" customWidth="1"/>
    <col min="12010" max="12254" width="11.42578125" style="15"/>
    <col min="12255" max="12255" width="4.42578125" style="15" customWidth="1"/>
    <col min="12256" max="12256" width="11.42578125" style="15"/>
    <col min="12257" max="12257" width="17.5703125" style="15" customWidth="1"/>
    <col min="12258" max="12258" width="11.5703125" style="15" customWidth="1"/>
    <col min="12259" max="12262" width="11.42578125" style="15"/>
    <col min="12263" max="12263" width="22.5703125" style="15" customWidth="1"/>
    <col min="12264" max="12264" width="14" style="15" customWidth="1"/>
    <col min="12265" max="12265" width="1.7109375" style="15" customWidth="1"/>
    <col min="12266" max="12510" width="11.42578125" style="15"/>
    <col min="12511" max="12511" width="4.42578125" style="15" customWidth="1"/>
    <col min="12512" max="12512" width="11.42578125" style="15"/>
    <col min="12513" max="12513" width="17.5703125" style="15" customWidth="1"/>
    <col min="12514" max="12514" width="11.5703125" style="15" customWidth="1"/>
    <col min="12515" max="12518" width="11.42578125" style="15"/>
    <col min="12519" max="12519" width="22.5703125" style="15" customWidth="1"/>
    <col min="12520" max="12520" width="14" style="15" customWidth="1"/>
    <col min="12521" max="12521" width="1.7109375" style="15" customWidth="1"/>
    <col min="12522" max="12766" width="11.42578125" style="15"/>
    <col min="12767" max="12767" width="4.42578125" style="15" customWidth="1"/>
    <col min="12768" max="12768" width="11.42578125" style="15"/>
    <col min="12769" max="12769" width="17.5703125" style="15" customWidth="1"/>
    <col min="12770" max="12770" width="11.5703125" style="15" customWidth="1"/>
    <col min="12771" max="12774" width="11.42578125" style="15"/>
    <col min="12775" max="12775" width="22.5703125" style="15" customWidth="1"/>
    <col min="12776" max="12776" width="14" style="15" customWidth="1"/>
    <col min="12777" max="12777" width="1.7109375" style="15" customWidth="1"/>
    <col min="12778" max="13022" width="11.42578125" style="15"/>
    <col min="13023" max="13023" width="4.42578125" style="15" customWidth="1"/>
    <col min="13024" max="13024" width="11.42578125" style="15"/>
    <col min="13025" max="13025" width="17.5703125" style="15" customWidth="1"/>
    <col min="13026" max="13026" width="11.5703125" style="15" customWidth="1"/>
    <col min="13027" max="13030" width="11.42578125" style="15"/>
    <col min="13031" max="13031" width="22.5703125" style="15" customWidth="1"/>
    <col min="13032" max="13032" width="14" style="15" customWidth="1"/>
    <col min="13033" max="13033" width="1.7109375" style="15" customWidth="1"/>
    <col min="13034" max="13278" width="11.42578125" style="15"/>
    <col min="13279" max="13279" width="4.42578125" style="15" customWidth="1"/>
    <col min="13280" max="13280" width="11.42578125" style="15"/>
    <col min="13281" max="13281" width="17.5703125" style="15" customWidth="1"/>
    <col min="13282" max="13282" width="11.5703125" style="15" customWidth="1"/>
    <col min="13283" max="13286" width="11.42578125" style="15"/>
    <col min="13287" max="13287" width="22.5703125" style="15" customWidth="1"/>
    <col min="13288" max="13288" width="14" style="15" customWidth="1"/>
    <col min="13289" max="13289" width="1.7109375" style="15" customWidth="1"/>
    <col min="13290" max="13534" width="11.42578125" style="15"/>
    <col min="13535" max="13535" width="4.42578125" style="15" customWidth="1"/>
    <col min="13536" max="13536" width="11.42578125" style="15"/>
    <col min="13537" max="13537" width="17.5703125" style="15" customWidth="1"/>
    <col min="13538" max="13538" width="11.5703125" style="15" customWidth="1"/>
    <col min="13539" max="13542" width="11.42578125" style="15"/>
    <col min="13543" max="13543" width="22.5703125" style="15" customWidth="1"/>
    <col min="13544" max="13544" width="14" style="15" customWidth="1"/>
    <col min="13545" max="13545" width="1.7109375" style="15" customWidth="1"/>
    <col min="13546" max="13790" width="11.42578125" style="15"/>
    <col min="13791" max="13791" width="4.42578125" style="15" customWidth="1"/>
    <col min="13792" max="13792" width="11.42578125" style="15"/>
    <col min="13793" max="13793" width="17.5703125" style="15" customWidth="1"/>
    <col min="13794" max="13794" width="11.5703125" style="15" customWidth="1"/>
    <col min="13795" max="13798" width="11.42578125" style="15"/>
    <col min="13799" max="13799" width="22.5703125" style="15" customWidth="1"/>
    <col min="13800" max="13800" width="14" style="15" customWidth="1"/>
    <col min="13801" max="13801" width="1.7109375" style="15" customWidth="1"/>
    <col min="13802" max="14046" width="11.42578125" style="15"/>
    <col min="14047" max="14047" width="4.42578125" style="15" customWidth="1"/>
    <col min="14048" max="14048" width="11.42578125" style="15"/>
    <col min="14049" max="14049" width="17.5703125" style="15" customWidth="1"/>
    <col min="14050" max="14050" width="11.5703125" style="15" customWidth="1"/>
    <col min="14051" max="14054" width="11.42578125" style="15"/>
    <col min="14055" max="14055" width="22.5703125" style="15" customWidth="1"/>
    <col min="14056" max="14056" width="14" style="15" customWidth="1"/>
    <col min="14057" max="14057" width="1.7109375" style="15" customWidth="1"/>
    <col min="14058" max="14302" width="11.42578125" style="15"/>
    <col min="14303" max="14303" width="4.42578125" style="15" customWidth="1"/>
    <col min="14304" max="14304" width="11.42578125" style="15"/>
    <col min="14305" max="14305" width="17.5703125" style="15" customWidth="1"/>
    <col min="14306" max="14306" width="11.5703125" style="15" customWidth="1"/>
    <col min="14307" max="14310" width="11.42578125" style="15"/>
    <col min="14311" max="14311" width="22.5703125" style="15" customWidth="1"/>
    <col min="14312" max="14312" width="14" style="15" customWidth="1"/>
    <col min="14313" max="14313" width="1.7109375" style="15" customWidth="1"/>
    <col min="14314" max="14558" width="11.42578125" style="15"/>
    <col min="14559" max="14559" width="4.42578125" style="15" customWidth="1"/>
    <col min="14560" max="14560" width="11.42578125" style="15"/>
    <col min="14561" max="14561" width="17.5703125" style="15" customWidth="1"/>
    <col min="14562" max="14562" width="11.5703125" style="15" customWidth="1"/>
    <col min="14563" max="14566" width="11.42578125" style="15"/>
    <col min="14567" max="14567" width="22.5703125" style="15" customWidth="1"/>
    <col min="14568" max="14568" width="14" style="15" customWidth="1"/>
    <col min="14569" max="14569" width="1.7109375" style="15" customWidth="1"/>
    <col min="14570" max="14814" width="11.42578125" style="15"/>
    <col min="14815" max="14815" width="4.42578125" style="15" customWidth="1"/>
    <col min="14816" max="14816" width="11.42578125" style="15"/>
    <col min="14817" max="14817" width="17.5703125" style="15" customWidth="1"/>
    <col min="14818" max="14818" width="11.5703125" style="15" customWidth="1"/>
    <col min="14819" max="14822" width="11.42578125" style="15"/>
    <col min="14823" max="14823" width="22.5703125" style="15" customWidth="1"/>
    <col min="14824" max="14824" width="14" style="15" customWidth="1"/>
    <col min="14825" max="14825" width="1.7109375" style="15" customWidth="1"/>
    <col min="14826" max="15070" width="11.42578125" style="15"/>
    <col min="15071" max="15071" width="4.42578125" style="15" customWidth="1"/>
    <col min="15072" max="15072" width="11.42578125" style="15"/>
    <col min="15073" max="15073" width="17.5703125" style="15" customWidth="1"/>
    <col min="15074" max="15074" width="11.5703125" style="15" customWidth="1"/>
    <col min="15075" max="15078" width="11.42578125" style="15"/>
    <col min="15079" max="15079" width="22.5703125" style="15" customWidth="1"/>
    <col min="15080" max="15080" width="14" style="15" customWidth="1"/>
    <col min="15081" max="15081" width="1.7109375" style="15" customWidth="1"/>
    <col min="15082" max="15326" width="11.42578125" style="15"/>
    <col min="15327" max="15327" width="4.42578125" style="15" customWidth="1"/>
    <col min="15328" max="15328" width="11.42578125" style="15"/>
    <col min="15329" max="15329" width="17.5703125" style="15" customWidth="1"/>
    <col min="15330" max="15330" width="11.5703125" style="15" customWidth="1"/>
    <col min="15331" max="15334" width="11.42578125" style="15"/>
    <col min="15335" max="15335" width="22.5703125" style="15" customWidth="1"/>
    <col min="15336" max="15336" width="14" style="15" customWidth="1"/>
    <col min="15337" max="15337" width="1.7109375" style="15" customWidth="1"/>
    <col min="15338" max="15582" width="11.42578125" style="15"/>
    <col min="15583" max="15583" width="4.42578125" style="15" customWidth="1"/>
    <col min="15584" max="15584" width="11.42578125" style="15"/>
    <col min="15585" max="15585" width="17.5703125" style="15" customWidth="1"/>
    <col min="15586" max="15586" width="11.5703125" style="15" customWidth="1"/>
    <col min="15587" max="15590" width="11.42578125" style="15"/>
    <col min="15591" max="15591" width="22.5703125" style="15" customWidth="1"/>
    <col min="15592" max="15592" width="14" style="15" customWidth="1"/>
    <col min="15593" max="15593" width="1.7109375" style="15" customWidth="1"/>
    <col min="15594" max="15838" width="11.42578125" style="15"/>
    <col min="15839" max="15839" width="4.42578125" style="15" customWidth="1"/>
    <col min="15840" max="15840" width="11.42578125" style="15"/>
    <col min="15841" max="15841" width="17.5703125" style="15" customWidth="1"/>
    <col min="15842" max="15842" width="11.5703125" style="15" customWidth="1"/>
    <col min="15843" max="15846" width="11.42578125" style="15"/>
    <col min="15847" max="15847" width="22.5703125" style="15" customWidth="1"/>
    <col min="15848" max="15848" width="14" style="15" customWidth="1"/>
    <col min="15849" max="15849" width="1.7109375" style="15" customWidth="1"/>
    <col min="15850" max="16094" width="11.42578125" style="15"/>
    <col min="16095" max="16095" width="4.42578125" style="15" customWidth="1"/>
    <col min="16096" max="16096" width="11.42578125" style="15"/>
    <col min="16097" max="16097" width="17.5703125" style="15" customWidth="1"/>
    <col min="16098" max="16098" width="11.5703125" style="15" customWidth="1"/>
    <col min="16099" max="16102" width="11.42578125" style="15"/>
    <col min="16103" max="16103" width="22.5703125" style="15" customWidth="1"/>
    <col min="16104" max="16104" width="21.5703125" style="15" bestFit="1" customWidth="1"/>
    <col min="16105" max="16105" width="1.7109375" style="15" customWidth="1"/>
    <col min="16106" max="16384" width="11.42578125" style="15"/>
  </cols>
  <sheetData>
    <row r="1" spans="2:15 16101:16104" ht="18" customHeight="1" thickBot="1" x14ac:dyDescent="0.25"/>
    <row r="2" spans="2:15 16101:16104" ht="19.5" customHeight="1" x14ac:dyDescent="0.2">
      <c r="B2" s="16"/>
      <c r="C2" s="17"/>
      <c r="D2" s="18" t="s">
        <v>55</v>
      </c>
      <c r="E2" s="19"/>
      <c r="F2" s="19"/>
      <c r="G2" s="19"/>
      <c r="H2" s="19"/>
      <c r="I2" s="20"/>
      <c r="J2" s="21" t="s">
        <v>56</v>
      </c>
    </row>
    <row r="3" spans="2:15 16101:16104" ht="13.5" thickBot="1" x14ac:dyDescent="0.25">
      <c r="B3" s="22"/>
      <c r="C3" s="23"/>
      <c r="D3" s="24"/>
      <c r="E3" s="25"/>
      <c r="F3" s="25"/>
      <c r="G3" s="25"/>
      <c r="H3" s="25"/>
      <c r="I3" s="26"/>
      <c r="J3" s="27"/>
    </row>
    <row r="4" spans="2:15 16101:16104" x14ac:dyDescent="0.2">
      <c r="B4" s="22"/>
      <c r="C4" s="23"/>
      <c r="D4" s="18" t="s">
        <v>57</v>
      </c>
      <c r="E4" s="19"/>
      <c r="F4" s="19"/>
      <c r="G4" s="19"/>
      <c r="H4" s="19"/>
      <c r="I4" s="20"/>
      <c r="J4" s="21" t="s">
        <v>58</v>
      </c>
    </row>
    <row r="5" spans="2:15 16101:16104" x14ac:dyDescent="0.2">
      <c r="B5" s="22"/>
      <c r="C5" s="23"/>
      <c r="D5" s="28"/>
      <c r="E5" s="29"/>
      <c r="F5" s="29"/>
      <c r="G5" s="29"/>
      <c r="H5" s="29"/>
      <c r="I5" s="30"/>
      <c r="J5" s="31"/>
      <c r="WUG5" s="32"/>
    </row>
    <row r="6" spans="2:15 16101:16104" ht="13.5" thickBot="1" x14ac:dyDescent="0.25">
      <c r="B6" s="33"/>
      <c r="C6" s="34"/>
      <c r="D6" s="24"/>
      <c r="E6" s="25"/>
      <c r="F6" s="25"/>
      <c r="G6" s="25"/>
      <c r="H6" s="25"/>
      <c r="I6" s="26"/>
      <c r="J6" s="27"/>
      <c r="WUH6" s="15" t="s">
        <v>59</v>
      </c>
      <c r="WUI6" s="15" t="s">
        <v>60</v>
      </c>
      <c r="WUJ6" s="35">
        <f ca="1">+TODAY()</f>
        <v>44636</v>
      </c>
    </row>
    <row r="7" spans="2:15 16101:16104" x14ac:dyDescent="0.2">
      <c r="B7" s="36"/>
      <c r="J7" s="37"/>
    </row>
    <row r="8" spans="2:15 16101:16104" x14ac:dyDescent="0.2">
      <c r="B8" s="36"/>
      <c r="J8" s="37"/>
    </row>
    <row r="9" spans="2:15 16101:16104" x14ac:dyDescent="0.2">
      <c r="B9" s="36"/>
      <c r="J9" s="37"/>
    </row>
    <row r="10" spans="2:15 16101:16104" x14ac:dyDescent="0.2">
      <c r="B10" s="36"/>
      <c r="C10" s="15" t="s">
        <v>61</v>
      </c>
      <c r="D10" s="35">
        <v>44636</v>
      </c>
      <c r="E10" s="32"/>
      <c r="J10" s="37"/>
    </row>
    <row r="11" spans="2:15 16101:16104" x14ac:dyDescent="0.2">
      <c r="B11" s="36"/>
      <c r="J11" s="37"/>
    </row>
    <row r="12" spans="2:15 16101:16104" x14ac:dyDescent="0.2">
      <c r="B12" s="36"/>
      <c r="C12" s="15" t="s">
        <v>840</v>
      </c>
      <c r="J12" s="37"/>
    </row>
    <row r="13" spans="2:15 16101:16104" x14ac:dyDescent="0.2">
      <c r="B13" s="36"/>
      <c r="C13" s="15" t="s">
        <v>841</v>
      </c>
      <c r="J13" s="37"/>
    </row>
    <row r="14" spans="2:15 16101:16104" x14ac:dyDescent="0.2">
      <c r="B14" s="36"/>
      <c r="J14" s="37"/>
    </row>
    <row r="15" spans="2:15 16101:16104" x14ac:dyDescent="0.2">
      <c r="B15" s="36"/>
      <c r="C15" s="15" t="s">
        <v>79</v>
      </c>
      <c r="J15" s="37"/>
    </row>
    <row r="16" spans="2:15 16101:16104" x14ac:dyDescent="0.2">
      <c r="B16" s="36"/>
      <c r="C16" s="38"/>
      <c r="J16" s="37"/>
      <c r="N16" s="39"/>
      <c r="O16" s="39"/>
    </row>
    <row r="17" spans="2:16" ht="15" x14ac:dyDescent="0.25">
      <c r="B17" s="36"/>
      <c r="C17" s="15" t="s">
        <v>62</v>
      </c>
      <c r="D17" s="32"/>
      <c r="H17" s="40" t="s">
        <v>63</v>
      </c>
      <c r="I17" s="40" t="s">
        <v>64</v>
      </c>
      <c r="J17" s="37"/>
      <c r="L17" s="59"/>
      <c r="M17" s="59"/>
      <c r="N17" s="59"/>
      <c r="O17" s="59"/>
      <c r="P17" s="59"/>
    </row>
    <row r="18" spans="2:16" ht="15" x14ac:dyDescent="0.25">
      <c r="B18" s="36"/>
      <c r="C18" s="41" t="s">
        <v>65</v>
      </c>
      <c r="D18" s="41"/>
      <c r="E18" s="41"/>
      <c r="F18" s="41"/>
      <c r="H18" s="42"/>
      <c r="I18" s="43">
        <v>294129434</v>
      </c>
      <c r="J18" s="37"/>
      <c r="L18" s="14"/>
      <c r="M18" s="12"/>
      <c r="N18" s="148"/>
      <c r="O18" s="63"/>
      <c r="P18" s="63"/>
    </row>
    <row r="19" spans="2:16" ht="15" x14ac:dyDescent="0.25">
      <c r="B19" s="36"/>
      <c r="C19" s="15" t="s">
        <v>66</v>
      </c>
      <c r="H19" s="44">
        <v>59</v>
      </c>
      <c r="I19" s="45">
        <v>123800</v>
      </c>
      <c r="J19" s="37"/>
      <c r="L19" s="14"/>
      <c r="M19" s="12"/>
      <c r="N19" s="148"/>
      <c r="O19" s="63"/>
      <c r="P19" s="63"/>
    </row>
    <row r="20" spans="2:16" ht="15" x14ac:dyDescent="0.25">
      <c r="B20" s="36"/>
      <c r="C20" s="15" t="s">
        <v>67</v>
      </c>
      <c r="H20" s="44">
        <v>69</v>
      </c>
      <c r="I20" s="45">
        <v>99915402</v>
      </c>
      <c r="J20" s="37"/>
      <c r="L20" s="14"/>
      <c r="M20" s="12"/>
      <c r="N20" s="148"/>
      <c r="O20" s="63"/>
      <c r="P20" s="63"/>
    </row>
    <row r="21" spans="2:16" ht="15" x14ac:dyDescent="0.25">
      <c r="B21" s="36"/>
      <c r="C21" s="15" t="s">
        <v>68</v>
      </c>
      <c r="H21" s="44">
        <v>62</v>
      </c>
      <c r="I21" s="45">
        <v>70179986</v>
      </c>
      <c r="J21" s="37"/>
      <c r="L21" s="14"/>
      <c r="M21" s="12"/>
      <c r="N21" s="148"/>
      <c r="O21" s="63"/>
      <c r="P21" s="63"/>
    </row>
    <row r="22" spans="2:16" ht="15" x14ac:dyDescent="0.25">
      <c r="B22" s="36"/>
      <c r="C22" s="15" t="s">
        <v>69</v>
      </c>
      <c r="H22" s="44">
        <v>4</v>
      </c>
      <c r="I22" s="45">
        <v>1143200</v>
      </c>
      <c r="J22" s="37"/>
      <c r="L22" s="14"/>
      <c r="M22" s="12"/>
      <c r="N22" s="148"/>
      <c r="O22" s="63"/>
      <c r="P22" s="63"/>
    </row>
    <row r="23" spans="2:16" ht="15" x14ac:dyDescent="0.25">
      <c r="B23" s="36"/>
      <c r="C23" s="15" t="s">
        <v>70</v>
      </c>
      <c r="H23" s="44">
        <v>0</v>
      </c>
      <c r="I23" s="45">
        <v>0</v>
      </c>
      <c r="J23" s="37"/>
      <c r="L23" s="14"/>
      <c r="M23" s="12"/>
      <c r="N23" s="148"/>
      <c r="O23" s="63"/>
      <c r="P23" s="63"/>
    </row>
    <row r="24" spans="2:16" ht="15" x14ac:dyDescent="0.25">
      <c r="B24" s="36"/>
      <c r="C24" s="15" t="s">
        <v>48</v>
      </c>
      <c r="H24" s="46">
        <v>1</v>
      </c>
      <c r="I24" s="47">
        <v>112000</v>
      </c>
      <c r="J24" s="37"/>
      <c r="L24" s="14"/>
      <c r="M24" s="12"/>
      <c r="N24" s="148"/>
      <c r="O24" s="63"/>
      <c r="P24" s="63"/>
    </row>
    <row r="25" spans="2:16" x14ac:dyDescent="0.2">
      <c r="B25" s="36"/>
      <c r="C25" s="41" t="s">
        <v>71</v>
      </c>
      <c r="D25" s="41"/>
      <c r="E25" s="41"/>
      <c r="F25" s="41"/>
      <c r="H25" s="40">
        <f>SUM(H19:H24)</f>
        <v>195</v>
      </c>
      <c r="I25" s="48">
        <f>(I19+I20+I21+I22+I23+I24)</f>
        <v>171474388</v>
      </c>
      <c r="J25" s="37"/>
    </row>
    <row r="26" spans="2:16" x14ac:dyDescent="0.2">
      <c r="B26" s="36"/>
      <c r="C26" s="15" t="s">
        <v>72</v>
      </c>
      <c r="H26" s="44">
        <v>18</v>
      </c>
      <c r="I26" s="45">
        <v>122655046</v>
      </c>
      <c r="J26" s="37"/>
    </row>
    <row r="27" spans="2:16" x14ac:dyDescent="0.2">
      <c r="B27" s="36"/>
      <c r="C27" s="15" t="s">
        <v>47</v>
      </c>
      <c r="H27" s="44">
        <v>0</v>
      </c>
      <c r="I27" s="45">
        <v>0</v>
      </c>
      <c r="J27" s="37"/>
    </row>
    <row r="28" spans="2:16" ht="12.75" customHeight="1" thickBot="1" x14ac:dyDescent="0.25">
      <c r="B28" s="36"/>
      <c r="C28" s="15" t="s">
        <v>73</v>
      </c>
      <c r="H28" s="49">
        <v>0</v>
      </c>
      <c r="I28" s="47">
        <v>0</v>
      </c>
      <c r="J28" s="37"/>
    </row>
    <row r="29" spans="2:16" x14ac:dyDescent="0.2">
      <c r="B29" s="36"/>
      <c r="C29" s="41" t="s">
        <v>74</v>
      </c>
      <c r="D29" s="41"/>
      <c r="E29" s="41"/>
      <c r="F29" s="41"/>
      <c r="H29" s="40">
        <f>SUM(H26:H28)</f>
        <v>18</v>
      </c>
      <c r="I29" s="48">
        <f>(I27+I28+I26)</f>
        <v>122655046</v>
      </c>
      <c r="J29" s="37"/>
    </row>
    <row r="30" spans="2:16" ht="13.5" thickBot="1" x14ac:dyDescent="0.25">
      <c r="B30" s="36"/>
      <c r="C30" s="41" t="s">
        <v>75</v>
      </c>
      <c r="D30" s="41"/>
      <c r="H30" s="162">
        <f>(H25+H29)</f>
        <v>213</v>
      </c>
      <c r="I30" s="50">
        <f>(I25+I29)</f>
        <v>294129434</v>
      </c>
      <c r="J30" s="37"/>
    </row>
    <row r="31" spans="2:16" ht="13.5" thickTop="1" x14ac:dyDescent="0.2">
      <c r="B31" s="36"/>
      <c r="C31" s="41"/>
      <c r="D31" s="41"/>
      <c r="H31" s="51"/>
      <c r="I31" s="45"/>
      <c r="J31" s="37"/>
    </row>
    <row r="32" spans="2:16" x14ac:dyDescent="0.2">
      <c r="B32" s="36"/>
      <c r="G32" s="51"/>
      <c r="H32" s="51"/>
      <c r="I32" s="51"/>
      <c r="J32" s="37"/>
    </row>
    <row r="33" spans="2:10" x14ac:dyDescent="0.2">
      <c r="B33" s="36"/>
      <c r="G33" s="51"/>
      <c r="H33" s="51"/>
      <c r="I33" s="51"/>
      <c r="J33" s="37"/>
    </row>
    <row r="34" spans="2:10" x14ac:dyDescent="0.2">
      <c r="B34" s="36"/>
      <c r="G34" s="51"/>
      <c r="H34" s="51"/>
      <c r="I34" s="51"/>
      <c r="J34" s="37"/>
    </row>
    <row r="35" spans="2:10" ht="13.5" thickBot="1" x14ac:dyDescent="0.25">
      <c r="B35" s="36"/>
      <c r="C35" s="52"/>
      <c r="D35" s="52"/>
      <c r="G35" s="52" t="s">
        <v>76</v>
      </c>
      <c r="H35" s="52"/>
      <c r="I35" s="51"/>
      <c r="J35" s="37"/>
    </row>
    <row r="36" spans="2:10" x14ac:dyDescent="0.2">
      <c r="B36" s="36"/>
      <c r="C36" s="51" t="s">
        <v>77</v>
      </c>
      <c r="D36" s="51"/>
      <c r="G36" s="51" t="s">
        <v>78</v>
      </c>
      <c r="H36" s="51"/>
      <c r="I36" s="51"/>
      <c r="J36" s="37"/>
    </row>
    <row r="37" spans="2:10" x14ac:dyDescent="0.2">
      <c r="B37" s="36"/>
      <c r="G37" s="51"/>
      <c r="H37" s="51"/>
      <c r="I37" s="51"/>
      <c r="J37" s="37"/>
    </row>
    <row r="38" spans="2:10" x14ac:dyDescent="0.2">
      <c r="B38" s="36"/>
      <c r="G38" s="51"/>
      <c r="H38" s="51"/>
      <c r="I38" s="51"/>
      <c r="J38" s="37"/>
    </row>
    <row r="39" spans="2:10" ht="18.75" customHeight="1" thickBot="1" x14ac:dyDescent="0.25">
      <c r="B39" s="53"/>
      <c r="C39" s="54"/>
      <c r="D39" s="54"/>
      <c r="E39" s="54"/>
      <c r="F39" s="54"/>
      <c r="G39" s="52"/>
      <c r="H39" s="52"/>
      <c r="I39" s="52"/>
      <c r="J39" s="55"/>
    </row>
  </sheetData>
  <pageMargins left="0.7" right="0.7" top="0.75" bottom="0.75" header="0.3" footer="0.3"/>
  <pageSetup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TD</vt:lpstr>
      <vt:lpstr>ESTADO DE CADA FACTURA</vt:lpstr>
      <vt:lpstr>FOR-CSA-018</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Gustavo Esteban Lopera Aranda</dc:creator>
  <cp:lastModifiedBy>Gustavo Esteban Lopera Aranda</cp:lastModifiedBy>
  <dcterms:created xsi:type="dcterms:W3CDTF">2022-02-16T21:39:22Z</dcterms:created>
  <dcterms:modified xsi:type="dcterms:W3CDTF">2022-03-16T16:14:35Z</dcterms:modified>
</cp:coreProperties>
</file>