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3D0F6F76-A962-4B7A-A244-34E08072F5FD}" xr6:coauthVersionLast="47" xr6:coauthVersionMax="47" xr10:uidLastSave="{00000000-0000-0000-0000-000000000000}"/>
  <bookViews>
    <workbookView xWindow="-120" yWindow="-120" windowWidth="20730" windowHeight="11160" activeTab="3" xr2:uid="{23D27D58-0764-408D-9418-6F6B26F66675}"/>
  </bookViews>
  <sheets>
    <sheet name="INFO IPS" sheetId="1" r:id="rId1"/>
    <sheet name="TD" sheetId="3" r:id="rId2"/>
    <sheet name="ESTADO DE CADA FACTURA" sheetId="2" r:id="rId3"/>
    <sheet name="FOR-CSA-018" sheetId="4" r:id="rId4"/>
  </sheets>
  <definedNames>
    <definedName name="_xlnm._FilterDatabase" localSheetId="0" hidden="1">'INFO IPS'!$A$2:$K$30</definedName>
  </definedNames>
  <calcPr calcId="191029"/>
  <pivotCaches>
    <pivotCache cacheId="44"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1" i="4" l="1"/>
  <c r="H31" i="4"/>
  <c r="I29" i="4"/>
  <c r="H29" i="4"/>
  <c r="I25" i="4"/>
  <c r="H25" i="4"/>
  <c r="H33" i="4" l="1"/>
  <c r="I33" i="4"/>
</calcChain>
</file>

<file path=xl/sharedStrings.xml><?xml version="1.0" encoding="utf-8"?>
<sst xmlns="http://schemas.openxmlformats.org/spreadsheetml/2006/main" count="407" uniqueCount="198">
  <si>
    <t>FAC</t>
  </si>
  <si>
    <t>No. ENVIO</t>
  </si>
  <si>
    <t>PREFIJO</t>
  </si>
  <si>
    <t>No. FACTURA</t>
  </si>
  <si>
    <t xml:space="preserve">FECHA FACT </t>
  </si>
  <si>
    <t>FECHA DE RADICADO</t>
  </si>
  <si>
    <t>V/R FACTURA NETO EPS</t>
  </si>
  <si>
    <t>V/R GLOSA INICIAL</t>
  </si>
  <si>
    <t>V/R GLOSA ACEPTADA IPS</t>
  </si>
  <si>
    <t>V/R GLOSA ACEPTADA EPS</t>
  </si>
  <si>
    <t>SALDO DE FACTURA</t>
  </si>
  <si>
    <t>TMA401056</t>
  </si>
  <si>
    <t>TMA</t>
  </si>
  <si>
    <t>TMA870634</t>
  </si>
  <si>
    <t>TMA1449811</t>
  </si>
  <si>
    <t>CMA1030</t>
  </si>
  <si>
    <t>CMA</t>
  </si>
  <si>
    <t>CMA1149</t>
  </si>
  <si>
    <t>TMA1440537</t>
  </si>
  <si>
    <t>CMF3171</t>
  </si>
  <si>
    <t>CMF</t>
  </si>
  <si>
    <t>CMF28213</t>
  </si>
  <si>
    <t>CMA14586</t>
  </si>
  <si>
    <t>CMF33949</t>
  </si>
  <si>
    <t>CMF33939</t>
  </si>
  <si>
    <t>CMF36376</t>
  </si>
  <si>
    <t>CMF40785</t>
  </si>
  <si>
    <t>CMF41193</t>
  </si>
  <si>
    <t>CMF41969</t>
  </si>
  <si>
    <t>CMF42772</t>
  </si>
  <si>
    <t>CMF48947</t>
  </si>
  <si>
    <t>CMF48941</t>
  </si>
  <si>
    <t>CMF48944</t>
  </si>
  <si>
    <t>CMF48943</t>
  </si>
  <si>
    <t>SRF193831</t>
  </si>
  <si>
    <t>SRF</t>
  </si>
  <si>
    <t>SRF190261</t>
  </si>
  <si>
    <t>CMF26397</t>
  </si>
  <si>
    <t>CMF71651</t>
  </si>
  <si>
    <t>CMF51211</t>
  </si>
  <si>
    <t>CMF51213</t>
  </si>
  <si>
    <t>CMF51214</t>
  </si>
  <si>
    <t>CMF51215</t>
  </si>
  <si>
    <t>NIT IPS</t>
  </si>
  <si>
    <t xml:space="preserve"> ENTIDAD</t>
  </si>
  <si>
    <t>Prefijo Factura</t>
  </si>
  <si>
    <t>NUMERO FACTURA</t>
  </si>
  <si>
    <t>FACTURA</t>
  </si>
  <si>
    <t>LLAVE</t>
  </si>
  <si>
    <t>PREFIJO SASS</t>
  </si>
  <si>
    <t>NUMERO FACT SASSS</t>
  </si>
  <si>
    <t>DOC CONTABLE</t>
  </si>
  <si>
    <t>FECHA FACT IPS</t>
  </si>
  <si>
    <t>VALOR FACT IPS</t>
  </si>
  <si>
    <t>SALDO FACT IPS</t>
  </si>
  <si>
    <t>OBSERVACION SASS</t>
  </si>
  <si>
    <t>ESTADO EPS 31/03/2022</t>
  </si>
  <si>
    <t>POR PAGAR SAP</t>
  </si>
  <si>
    <t>FUERA DE CIERRE</t>
  </si>
  <si>
    <t>VALOR VAGLO</t>
  </si>
  <si>
    <t>ESTADO DE VAGLO</t>
  </si>
  <si>
    <t>VALIDACION ALFA FACT</t>
  </si>
  <si>
    <t>VALOR RADICADO FACT</t>
  </si>
  <si>
    <t>VALOR NOTA CREDITO</t>
  </si>
  <si>
    <t>VALOR NOTA DEBITO</t>
  </si>
  <si>
    <t>VALOR DESCCOMERCIAL</t>
  </si>
  <si>
    <t>VALOR CRUZADO SASS</t>
  </si>
  <si>
    <t>SALDO SASS</t>
  </si>
  <si>
    <t>VALO CANCELADO SAP</t>
  </si>
  <si>
    <t>DOC COMPENSACION SAP</t>
  </si>
  <si>
    <t>FECHA COMPENSACION SAP</t>
  </si>
  <si>
    <t>VALOR TRANFERENCIA</t>
  </si>
  <si>
    <t>RETENCION</t>
  </si>
  <si>
    <t>AUTORIZACION</t>
  </si>
  <si>
    <t>ENTIDAD RESPONSABLE PAGO</t>
  </si>
  <si>
    <t>VALOR GLOSA ACEPTDA</t>
  </si>
  <si>
    <t>VALOR GLOSA DV</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</si>
  <si>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</si>
  <si>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</si>
  <si>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</si>
  <si>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</si>
  <si>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</si>
  <si>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</si>
  <si>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</si>
  <si>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</si>
  <si>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</si>
  <si>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</si>
  <si>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</si>
  <si>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</si>
  <si>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</si>
  <si>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DUMIAN MEDICAL SAS</t>
  </si>
  <si>
    <t>CMA_1030</t>
  </si>
  <si>
    <t>805027743_CMA_1030</t>
  </si>
  <si>
    <t>A)Factura no radicada en ERP</t>
  </si>
  <si>
    <t>no_cruza</t>
  </si>
  <si>
    <t>SI</t>
  </si>
  <si>
    <t>CMA_1149</t>
  </si>
  <si>
    <t>805027743_CMA_1149</t>
  </si>
  <si>
    <t>CMF_33939</t>
  </si>
  <si>
    <t>805027743_CMF_33939</t>
  </si>
  <si>
    <t>CMF_33949</t>
  </si>
  <si>
    <t>805027743_CMF_33949</t>
  </si>
  <si>
    <t>CMF_36376</t>
  </si>
  <si>
    <t>805027743_CMF_36376</t>
  </si>
  <si>
    <t>CMF_40785</t>
  </si>
  <si>
    <t>805027743_CMF_40785</t>
  </si>
  <si>
    <t>CMF_41193</t>
  </si>
  <si>
    <t>805027743_CMF_41193</t>
  </si>
  <si>
    <t>CMF_41969</t>
  </si>
  <si>
    <t>805027743_CMF_41969</t>
  </si>
  <si>
    <t>CMF_42772</t>
  </si>
  <si>
    <t>805027743_CMF_42772</t>
  </si>
  <si>
    <t>CMF_48941</t>
  </si>
  <si>
    <t>805027743_CMF_48941</t>
  </si>
  <si>
    <t>CMF_48943</t>
  </si>
  <si>
    <t>805027743_CMF_48943</t>
  </si>
  <si>
    <t>CMF_48944</t>
  </si>
  <si>
    <t>805027743_CMF_48944</t>
  </si>
  <si>
    <t>CMF_48947</t>
  </si>
  <si>
    <t>805027743_CMF_48947</t>
  </si>
  <si>
    <t>TMA_401056</t>
  </si>
  <si>
    <t>805027743_TMA_401056</t>
  </si>
  <si>
    <t>TMA_870634</t>
  </si>
  <si>
    <t>805027743_TMA_870634</t>
  </si>
  <si>
    <t>TMA_1440537</t>
  </si>
  <si>
    <t>805027743_TMA_1440537</t>
  </si>
  <si>
    <t>TMA_1449811</t>
  </si>
  <si>
    <t>805027743_TMA_1449811</t>
  </si>
  <si>
    <t>CMF_26397</t>
  </si>
  <si>
    <t>805027743_CMF_26397</t>
  </si>
  <si>
    <t>B)Factura sin saldo ERP</t>
  </si>
  <si>
    <t>OK</t>
  </si>
  <si>
    <t>SRF_190261</t>
  </si>
  <si>
    <t>805027743_SRF_190261</t>
  </si>
  <si>
    <t>SRF_193831</t>
  </si>
  <si>
    <t>805027743_SRF_193831</t>
  </si>
  <si>
    <t>CMF_28213</t>
  </si>
  <si>
    <t>805027743_CMF_28213</t>
  </si>
  <si>
    <t>C)Glosas total pendiente por respuesta de IPS</t>
  </si>
  <si>
    <t>DEVOLUCION</t>
  </si>
  <si>
    <t>SE DEVUELVE FACTURA NO PBS, NO APTA PARA PAGO NO REPORTADAEN LA WEB SERVICE, NO REPORTADA EN EL MODULO DE FACTURACION.FAVOR REPORTAR PARA CONTINUAR CON EL MODULO DE FACTURACION.GLADYS VIVAS.</t>
  </si>
  <si>
    <t>CMF_51211</t>
  </si>
  <si>
    <t>805027743_CMF_51211</t>
  </si>
  <si>
    <t>SE DEVUELVE FACTURA NO POS SE VALIDA NO APTA PARA PAGOVALIDAR CANTIDAD DE ENTREGA, VALOR BRUTO, FECHA DE SUMINISTRRO, CODIGO DE TECNOLOGIA.MILENA</t>
  </si>
  <si>
    <t>CMF_51213</t>
  </si>
  <si>
    <t>805027743_CMF_51213</t>
  </si>
  <si>
    <t>CMF_51214</t>
  </si>
  <si>
    <t>805027743_CMF_51214</t>
  </si>
  <si>
    <t>SE DEVUELVE FACTURA NO POS SE VALIDA NO APTA PARA PAGO VALIDAR EN WEB SERVICE CANTIDAD DE ENTREGA,FECHA DE SUMINISTRO, CCODIGO DE TECNOLOGIA MILENA</t>
  </si>
  <si>
    <t>CMF_51215</t>
  </si>
  <si>
    <t>805027743_CMF_51215</t>
  </si>
  <si>
    <t>SE DEVUELVE FACTURA NO POS MIPRES 20210511133027695494NO EXITOSO VALIDAR CON EL AREA ENCARGADA OBERVACION EN SISTEMA NO EXITOSO INDICACION INVIMA, GESTIONAR CON EL AREA ENCARGADA.MILENA</t>
  </si>
  <si>
    <t>CMF_71651</t>
  </si>
  <si>
    <t>805027743_CMF_71651</t>
  </si>
  <si>
    <t>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t>
  </si>
  <si>
    <t>CMA_14586</t>
  </si>
  <si>
    <t>805027743_CMA_14586</t>
  </si>
  <si>
    <t>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t>
  </si>
  <si>
    <t>CMF_3171</t>
  </si>
  <si>
    <t>805027743_CMF_3171</t>
  </si>
  <si>
    <t>SE DEVUELVE FACTURA, FAVOR FACTURAR MEDICAMENTOS NO PBS APARTE, REPORTAR EN LA WEB SERVIS INMUNOGLOBULINA HEPATITIS B,AZITROMICINA MTO CONDICIONADO POR DIAGNOSTICO.GLADYS VIVAS.</t>
  </si>
  <si>
    <t>FACTURA NO RADICADA</t>
  </si>
  <si>
    <t>FACTURA DEVUELTA</t>
  </si>
  <si>
    <t>FACTURA PENDIENTE DE PAGO</t>
  </si>
  <si>
    <t>Total general</t>
  </si>
  <si>
    <t>ESTADO</t>
  </si>
  <si>
    <t xml:space="preserve">FACTURAS </t>
  </si>
  <si>
    <t xml:space="preserve">SALDO FACT IPS </t>
  </si>
  <si>
    <t xml:space="preserve">VALOR GLOSA DV </t>
  </si>
  <si>
    <t>FOR-CSA-018</t>
  </si>
  <si>
    <t>HOJA 1 DE 2</t>
  </si>
  <si>
    <t>RESUMEN DE CARTERA REVISADA POR LA EPS</t>
  </si>
  <si>
    <t>VERSION 1</t>
  </si>
  <si>
    <t>A continuacion me permito remitir   nuestra respuesta al estado de cartera presentado en la fecha: 17/02/2022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</si>
  <si>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</si>
  <si>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</si>
  <si>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</si>
  <si>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</si>
  <si>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</si>
  <si>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</si>
  <si>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</si>
  <si>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</si>
  <si>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</si>
  <si>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</si>
  <si>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</si>
  <si>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</si>
  <si>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</si>
  <si>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SUB TOTAL  CARTERA A CARGO DE LA EPS</t>
  </si>
  <si>
    <t>FACTURACIÓN COVID</t>
  </si>
  <si>
    <t>SUB TOTAL CARTERA COVID</t>
  </si>
  <si>
    <t>TOTAL CARTERA REVISADA</t>
  </si>
  <si>
    <t>DIEGO FERNANDEZ</t>
  </si>
  <si>
    <t>IPS.</t>
  </si>
  <si>
    <t>AUXILIAR DE CARTERA CUENTAS SALUD</t>
  </si>
  <si>
    <t>NIT: 805027743</t>
  </si>
  <si>
    <t>SANTIAGO DE CALI , MARZO 31 DE 2022</t>
  </si>
  <si>
    <t>Señores  DUMIAN MEDICAL SAS</t>
  </si>
  <si>
    <t>Con Corte al dia :28/02/2022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</si>
</sst>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3" formatCode="_-* #,##0.00_-;\-* #,##0.00_-;_-* &quot;-&quot;??_-;_-@_-"/>
    <numFmt numFmtId="164" formatCode="_-&quot;$&quot;* #,##0_-;\-&quot;$&quot;* #,##0_-;_-&quot;$&quot;* &quot;-&quot;_-;_-@_-"/>
    <numFmt numFmtId="165" formatCode="_-&quot;$&quot;* #,##0.00_-;\-&quot;$&quot;* #,##0.00_-;_-&quot;$&quot;* &quot;-&quot;??_-;_-@_-"/>
    <numFmt numFmtId="166" formatCode="_-&quot;$&quot;\ * #,##0_-;\-&quot;$&quot;\ * #,##0_-;_-&quot;$&quot;\ * &quot;-&quot;??_-;_-@_-"/>
    <numFmt numFmtId="167" formatCode="_-* #,##0_-;\-* #,##0_-;_-* &quot;-&quot;??_-;_-@_-"/>
    <numFmt numFmtId="169" formatCode="_-* #,##0\ _€_-;\-* #,##0\ _€_-;_-* &quot;-&quot;??\ _€_-;_-@_-"/>
    <numFmt numFmtId="171" formatCode="&quot;$&quot;\ #,##0;[Red]&quot;$&quot;\ #,##0"/>
  </numFmts>
  <fonts count="10" x14ac:knownFonts="1">
    <font>
      <sz val="11"/>
      <color theme="1"/>
      <name val="Calibri"/>
      <family val="2"/>
      <scheme val="minor"/>
    </font>
    <font>
      <sz val="11"/>
      <color theme="1"/>
      <name val="Calibri"/>
      <family val="2"/>
      <scheme val="minor"/>
    </font>
    <font>
      <b/>
      <sz val="11"/>
      <color theme="0"/>
      <name val="Calibri"/>
      <family val="2"/>
      <scheme val="minor"/>
    </font>
    <font>
      <b/>
      <i/>
      <sz val="11"/>
      <color theme="1"/>
      <name val="Calibri"/>
      <family val="2"/>
      <scheme val="minor"/>
    </font>
    <font>
      <b/>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s>
  <fills count="9">
    <fill>
      <patternFill patternType="none"/>
    </fill>
    <fill>
      <patternFill patternType="gray125"/>
    </fill>
    <fill>
      <patternFill patternType="solid">
        <fgColor theme="4"/>
        <bgColor theme="4"/>
      </patternFill>
    </fill>
    <fill>
      <patternFill patternType="solid">
        <fgColor theme="5" tint="-0.249977111117893"/>
        <bgColor indexed="64"/>
      </patternFill>
    </fill>
    <fill>
      <patternFill patternType="solid">
        <fgColor rgb="FFFF0000"/>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92D050"/>
        <bgColor indexed="64"/>
      </patternFill>
    </fill>
    <fill>
      <patternFill patternType="solid">
        <fgColor theme="4" tint="0.79998168889431442"/>
        <bgColor indexed="64"/>
      </patternFill>
    </fill>
  </fills>
  <borders count="26">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style="thin">
        <color rgb="FF999999"/>
      </left>
      <right/>
      <top style="thin">
        <color rgb="FF999999"/>
      </top>
      <bottom style="thin">
        <color rgb="FF999999"/>
      </bottom>
      <diagonal/>
    </border>
    <border>
      <left/>
      <right style="thin">
        <color rgb="FF999999"/>
      </right>
      <top style="thin">
        <color rgb="FF999999"/>
      </top>
      <bottom/>
      <diagonal/>
    </border>
    <border>
      <left/>
      <right style="thin">
        <color rgb="FF999999"/>
      </right>
      <top style="thin">
        <color indexed="65"/>
      </top>
      <bottom/>
      <diagonal/>
    </border>
    <border>
      <left/>
      <right style="thin">
        <color rgb="FF999999"/>
      </right>
      <top style="thin">
        <color rgb="FF999999"/>
      </top>
      <bottom style="thin">
        <color rgb="FF999999"/>
      </bottom>
      <diagonal/>
    </border>
    <border>
      <left/>
      <right/>
      <top style="thin">
        <color rgb="FF999999"/>
      </top>
      <bottom/>
      <diagonal/>
    </border>
    <border>
      <left/>
      <right/>
      <top style="thin">
        <color indexed="65"/>
      </top>
      <bottom/>
      <diagonal/>
    </border>
    <border>
      <left/>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cellStyleXfs>
  <cellXfs count="94">
    <xf numFmtId="0" fontId="0" fillId="0" borderId="0" xfId="0"/>
    <xf numFmtId="0" fontId="0" fillId="5" borderId="1" xfId="0" applyFill="1" applyBorder="1"/>
    <xf numFmtId="0" fontId="0" fillId="5" borderId="2" xfId="0" applyFill="1" applyBorder="1"/>
    <xf numFmtId="14" fontId="0" fillId="5" borderId="2" xfId="0" applyNumberFormat="1" applyFill="1" applyBorder="1"/>
    <xf numFmtId="3" fontId="0" fillId="5" borderId="2" xfId="0" applyNumberFormat="1" applyFill="1" applyBorder="1"/>
    <xf numFmtId="0" fontId="0" fillId="0" borderId="1" xfId="0" applyBorder="1"/>
    <xf numFmtId="0" fontId="0" fillId="0" borderId="2" xfId="0" applyBorder="1"/>
    <xf numFmtId="14" fontId="0" fillId="0" borderId="2" xfId="0" applyNumberFormat="1" applyBorder="1"/>
    <xf numFmtId="3" fontId="0" fillId="0" borderId="2" xfId="0" applyNumberFormat="1" applyBorder="1"/>
    <xf numFmtId="167" fontId="0" fillId="5" borderId="2" xfId="0" applyNumberFormat="1" applyFill="1" applyBorder="1"/>
    <xf numFmtId="3" fontId="0" fillId="5" borderId="2" xfId="1" applyNumberFormat="1" applyFont="1" applyFill="1" applyBorder="1"/>
    <xf numFmtId="167" fontId="0" fillId="0" borderId="2" xfId="0" applyNumberFormat="1" applyBorder="1"/>
    <xf numFmtId="3" fontId="0" fillId="0" borderId="2" xfId="1"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4" fontId="2" fillId="2" borderId="2" xfId="0" applyNumberFormat="1" applyFont="1" applyFill="1" applyBorder="1" applyAlignment="1">
      <alignment horizontal="center" vertical="center" wrapText="1"/>
    </xf>
    <xf numFmtId="166" fontId="2" fillId="2" borderId="2" xfId="1" applyNumberFormat="1" applyFont="1" applyFill="1" applyBorder="1" applyAlignment="1">
      <alignment horizontal="center" vertical="center" wrapText="1"/>
    </xf>
    <xf numFmtId="166" fontId="2" fillId="3" borderId="2" xfId="1" applyNumberFormat="1" applyFont="1" applyFill="1" applyBorder="1" applyAlignment="1">
      <alignment horizontal="center" vertical="center" wrapText="1"/>
    </xf>
    <xf numFmtId="166" fontId="2" fillId="4" borderId="2" xfId="1" applyNumberFormat="1" applyFont="1" applyFill="1" applyBorder="1" applyAlignment="1">
      <alignment horizontal="center" vertical="center" wrapText="1"/>
    </xf>
    <xf numFmtId="0" fontId="0" fillId="0" borderId="0" xfId="0" applyAlignment="1">
      <alignment horizontal="center" vertical="center" wrapText="1"/>
    </xf>
    <xf numFmtId="3" fontId="3" fillId="5" borderId="2" xfId="0" applyNumberFormat="1" applyFont="1" applyFill="1" applyBorder="1"/>
    <xf numFmtId="3" fontId="3" fillId="0" borderId="2" xfId="0" applyNumberFormat="1" applyFont="1" applyBorder="1"/>
    <xf numFmtId="3" fontId="3" fillId="5" borderId="2" xfId="1" applyNumberFormat="1" applyFont="1" applyFill="1" applyBorder="1"/>
    <xf numFmtId="3" fontId="3" fillId="0" borderId="2" xfId="1" applyNumberFormat="1" applyFont="1" applyBorder="1"/>
    <xf numFmtId="164" fontId="3" fillId="0" borderId="0" xfId="2" applyFont="1"/>
    <xf numFmtId="0" fontId="3" fillId="0" borderId="0" xfId="0" applyFont="1" applyAlignment="1">
      <alignment horizontal="center" vertical="center"/>
    </xf>
    <xf numFmtId="0" fontId="5" fillId="0" borderId="3" xfId="0" applyFont="1" applyBorder="1" applyAlignment="1">
      <alignment horizontal="center" vertical="center" wrapText="1"/>
    </xf>
    <xf numFmtId="0" fontId="5" fillId="6" borderId="3" xfId="0" applyFont="1" applyFill="1" applyBorder="1" applyAlignment="1">
      <alignment horizontal="center" vertical="center" wrapText="1"/>
    </xf>
    <xf numFmtId="169" fontId="5" fillId="0" borderId="3" xfId="4" applyNumberFormat="1" applyFont="1" applyBorder="1" applyAlignment="1">
      <alignment horizontal="center" vertical="center" wrapText="1"/>
    </xf>
    <xf numFmtId="0" fontId="5" fillId="7" borderId="3" xfId="0" applyFont="1" applyFill="1" applyBorder="1" applyAlignment="1">
      <alignment horizontal="center" vertical="center" wrapText="1"/>
    </xf>
    <xf numFmtId="0" fontId="5" fillId="8" borderId="3" xfId="0" applyFont="1" applyFill="1" applyBorder="1" applyAlignment="1">
      <alignment horizontal="center" vertical="center" wrapText="1"/>
    </xf>
    <xf numFmtId="169" fontId="5" fillId="6" borderId="3" xfId="4"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0" borderId="3" xfId="0" applyFont="1" applyBorder="1"/>
    <xf numFmtId="14" fontId="6" fillId="0" borderId="3" xfId="0" applyNumberFormat="1" applyFont="1" applyBorder="1"/>
    <xf numFmtId="169" fontId="6" fillId="0" borderId="3" xfId="4" applyNumberFormat="1" applyFont="1" applyBorder="1"/>
    <xf numFmtId="0" fontId="6" fillId="0" borderId="0" xfId="0" applyFont="1"/>
    <xf numFmtId="0" fontId="0" fillId="0" borderId="4" xfId="0" applyBorder="1" applyAlignment="1">
      <alignment horizontal="left"/>
    </xf>
    <xf numFmtId="0" fontId="0" fillId="0" borderId="5" xfId="0" applyBorder="1" applyAlignment="1">
      <alignment horizontal="left"/>
    </xf>
    <xf numFmtId="167" fontId="0" fillId="0" borderId="10" xfId="0" applyNumberFormat="1" applyBorder="1"/>
    <xf numFmtId="167" fontId="0" fillId="0" borderId="7" xfId="0" applyNumberFormat="1" applyBorder="1"/>
    <xf numFmtId="167" fontId="0" fillId="0" borderId="11" xfId="0" applyNumberFormat="1" applyBorder="1"/>
    <xf numFmtId="167" fontId="0" fillId="0" borderId="8" xfId="0" applyNumberFormat="1" applyBorder="1"/>
    <xf numFmtId="0" fontId="4" fillId="0" borderId="4" xfId="0" pivotButton="1" applyFont="1" applyBorder="1"/>
    <xf numFmtId="0" fontId="4" fillId="0" borderId="10" xfId="0" applyFont="1" applyBorder="1"/>
    <xf numFmtId="0" fontId="4" fillId="0" borderId="7" xfId="0" applyFont="1" applyBorder="1"/>
    <xf numFmtId="0" fontId="4" fillId="0" borderId="6" xfId="0" applyFont="1" applyBorder="1" applyAlignment="1">
      <alignment horizontal="left"/>
    </xf>
    <xf numFmtId="167" fontId="4" fillId="0" borderId="12" xfId="0" applyNumberFormat="1" applyFont="1" applyBorder="1"/>
    <xf numFmtId="167" fontId="4" fillId="0" borderId="9" xfId="0" applyNumberFormat="1" applyFont="1" applyBorder="1"/>
    <xf numFmtId="0" fontId="4" fillId="0" borderId="4" xfId="0" applyFont="1" applyBorder="1" applyAlignment="1">
      <alignment horizontal="center"/>
    </xf>
    <xf numFmtId="0" fontId="0" fillId="0" borderId="4" xfId="0" applyNumberFormat="1" applyBorder="1" applyAlignment="1">
      <alignment horizontal="center"/>
    </xf>
    <xf numFmtId="0" fontId="0" fillId="0" borderId="5" xfId="0" applyNumberFormat="1" applyBorder="1" applyAlignment="1">
      <alignment horizontal="center"/>
    </xf>
    <xf numFmtId="0" fontId="4" fillId="0" borderId="6" xfId="0" applyNumberFormat="1" applyFont="1" applyBorder="1" applyAlignment="1">
      <alignment horizontal="center"/>
    </xf>
    <xf numFmtId="0" fontId="8" fillId="0" borderId="0" xfId="5" applyFont="1"/>
    <xf numFmtId="0" fontId="8" fillId="0" borderId="13" xfId="5" applyFont="1" applyBorder="1" applyAlignment="1">
      <alignment horizontal="centerContinuous"/>
    </xf>
    <xf numFmtId="0" fontId="8" fillId="0" borderId="14" xfId="5" applyFont="1" applyBorder="1" applyAlignment="1">
      <alignment horizontal="centerContinuous"/>
    </xf>
    <xf numFmtId="0" fontId="9" fillId="0" borderId="13" xfId="5" applyFont="1" applyBorder="1" applyAlignment="1">
      <alignment horizontal="centerContinuous" vertical="center"/>
    </xf>
    <xf numFmtId="0" fontId="9" fillId="0" borderId="15" xfId="5" applyFont="1" applyBorder="1" applyAlignment="1">
      <alignment horizontal="centerContinuous" vertical="center"/>
    </xf>
    <xf numFmtId="0" fontId="9" fillId="0" borderId="14" xfId="5" applyFont="1" applyBorder="1" applyAlignment="1">
      <alignment horizontal="centerContinuous" vertical="center"/>
    </xf>
    <xf numFmtId="0" fontId="9" fillId="0" borderId="16" xfId="5" applyFont="1" applyBorder="1" applyAlignment="1">
      <alignment horizontal="centerContinuous" vertical="center"/>
    </xf>
    <xf numFmtId="0" fontId="8" fillId="0" borderId="17" xfId="5" applyFont="1" applyBorder="1" applyAlignment="1">
      <alignment horizontal="centerContinuous"/>
    </xf>
    <xf numFmtId="0" fontId="8" fillId="0" borderId="18" xfId="5" applyFont="1" applyBorder="1" applyAlignment="1">
      <alignment horizontal="centerContinuous"/>
    </xf>
    <xf numFmtId="0" fontId="9" fillId="0" borderId="19" xfId="5" applyFont="1" applyBorder="1" applyAlignment="1">
      <alignment horizontal="centerContinuous" vertical="center"/>
    </xf>
    <xf numFmtId="0" fontId="9" fillId="0" borderId="20" xfId="5" applyFont="1" applyBorder="1" applyAlignment="1">
      <alignment horizontal="centerContinuous" vertical="center"/>
    </xf>
    <xf numFmtId="0" fontId="9" fillId="0" borderId="21" xfId="5" applyFont="1" applyBorder="1" applyAlignment="1">
      <alignment horizontal="centerContinuous" vertical="center"/>
    </xf>
    <xf numFmtId="0" fontId="9" fillId="0" borderId="22" xfId="5" applyFont="1" applyBorder="1" applyAlignment="1">
      <alignment horizontal="centerContinuous" vertical="center"/>
    </xf>
    <xf numFmtId="0" fontId="9" fillId="0" borderId="17" xfId="5" applyFont="1" applyBorder="1" applyAlignment="1">
      <alignment horizontal="centerContinuous" vertical="center"/>
    </xf>
    <xf numFmtId="0" fontId="9" fillId="0" borderId="0" xfId="5" applyFont="1" applyAlignment="1">
      <alignment horizontal="centerContinuous" vertical="center"/>
    </xf>
    <xf numFmtId="0" fontId="9" fillId="0" borderId="18" xfId="5" applyFont="1" applyBorder="1" applyAlignment="1">
      <alignment horizontal="centerContinuous" vertical="center"/>
    </xf>
    <xf numFmtId="0" fontId="9" fillId="0" borderId="23" xfId="5" applyFont="1" applyBorder="1" applyAlignment="1">
      <alignment horizontal="centerContinuous" vertical="center"/>
    </xf>
    <xf numFmtId="0" fontId="8" fillId="0" borderId="19" xfId="5" applyFont="1" applyBorder="1" applyAlignment="1">
      <alignment horizontal="centerContinuous"/>
    </xf>
    <xf numFmtId="0" fontId="8" fillId="0" borderId="21" xfId="5" applyFont="1" applyBorder="1" applyAlignment="1">
      <alignment horizontal="centerContinuous"/>
    </xf>
    <xf numFmtId="0" fontId="8" fillId="0" borderId="17" xfId="5" applyFont="1" applyBorder="1"/>
    <xf numFmtId="0" fontId="8" fillId="0" borderId="18" xfId="5" applyFont="1" applyBorder="1"/>
    <xf numFmtId="14" fontId="8" fillId="0" borderId="0" xfId="5" applyNumberFormat="1" applyFont="1"/>
    <xf numFmtId="14" fontId="8" fillId="0" borderId="0" xfId="5" applyNumberFormat="1" applyFont="1" applyAlignment="1">
      <alignment horizontal="left"/>
    </xf>
    <xf numFmtId="0" fontId="9" fillId="0" borderId="0" xfId="5" applyFont="1" applyAlignment="1">
      <alignment horizontal="center"/>
    </xf>
    <xf numFmtId="0" fontId="9" fillId="0" borderId="0" xfId="5" applyFont="1"/>
    <xf numFmtId="42" fontId="9" fillId="0" borderId="0" xfId="5" applyNumberFormat="1" applyFont="1" applyAlignment="1">
      <alignment horizontal="right"/>
    </xf>
    <xf numFmtId="1" fontId="8" fillId="0" borderId="0" xfId="5" applyNumberFormat="1" applyFont="1" applyAlignment="1">
      <alignment horizontal="center"/>
    </xf>
    <xf numFmtId="171" fontId="8" fillId="0" borderId="0" xfId="5" applyNumberFormat="1" applyFont="1" applyAlignment="1">
      <alignment horizontal="right"/>
    </xf>
    <xf numFmtId="1" fontId="8" fillId="0" borderId="24" xfId="5" applyNumberFormat="1" applyFont="1" applyBorder="1" applyAlignment="1">
      <alignment horizontal="center"/>
    </xf>
    <xf numFmtId="171" fontId="8" fillId="0" borderId="24" xfId="5" applyNumberFormat="1" applyFont="1" applyBorder="1" applyAlignment="1">
      <alignment horizontal="right"/>
    </xf>
    <xf numFmtId="171" fontId="9" fillId="0" borderId="0" xfId="5" applyNumberFormat="1" applyFont="1" applyAlignment="1">
      <alignment horizontal="right"/>
    </xf>
    <xf numFmtId="1" fontId="8" fillId="0" borderId="20" xfId="5" applyNumberFormat="1" applyFont="1" applyBorder="1" applyAlignment="1">
      <alignment horizontal="center"/>
    </xf>
    <xf numFmtId="171" fontId="8" fillId="0" borderId="20" xfId="5" applyNumberFormat="1" applyFont="1" applyBorder="1" applyAlignment="1">
      <alignment horizontal="right"/>
    </xf>
    <xf numFmtId="0" fontId="8" fillId="0" borderId="24" xfId="5" applyFont="1" applyBorder="1" applyAlignment="1">
      <alignment horizontal="center"/>
    </xf>
    <xf numFmtId="0" fontId="8" fillId="0" borderId="25" xfId="5" applyFont="1" applyBorder="1" applyAlignment="1">
      <alignment horizontal="center"/>
    </xf>
    <xf numFmtId="171" fontId="8" fillId="0" borderId="25" xfId="5" applyNumberFormat="1" applyFont="1" applyBorder="1" applyAlignment="1">
      <alignment horizontal="right"/>
    </xf>
    <xf numFmtId="171" fontId="8" fillId="0" borderId="0" xfId="5" applyNumberFormat="1" applyFont="1"/>
    <xf numFmtId="171" fontId="8" fillId="0" borderId="20" xfId="5" applyNumberFormat="1" applyFont="1" applyBorder="1"/>
    <xf numFmtId="0" fontId="8" fillId="0" borderId="19" xfId="5" applyFont="1" applyBorder="1"/>
    <xf numFmtId="0" fontId="8" fillId="0" borderId="20" xfId="5" applyFont="1" applyBorder="1"/>
    <xf numFmtId="0" fontId="8" fillId="0" borderId="21" xfId="5" applyFont="1" applyBorder="1"/>
  </cellXfs>
  <cellStyles count="6">
    <cellStyle name="Millares" xfId="4" builtinId="3"/>
    <cellStyle name="Millares 10 2 3" xfId="3" xr:uid="{BB0AE76A-A907-4DE1-8016-0F33CF84534A}"/>
    <cellStyle name="Moneda" xfId="1" builtinId="4"/>
    <cellStyle name="Moneda [0]" xfId="2" builtinId="7"/>
    <cellStyle name="Normal" xfId="0" builtinId="0"/>
    <cellStyle name="Normal 2" xfId="5" xr:uid="{251E343E-AABA-4EF0-9DEB-263D62BEFF14}"/>
  </cellStyles>
  <dxfs count="15">
    <dxf>
      <alignment horizontal="center"/>
    </dxf>
    <dxf>
      <alignment horizontal="center"/>
    </dxf>
    <dxf>
      <font>
        <b/>
      </font>
    </dxf>
    <dxf>
      <font>
        <b/>
      </font>
    </dxf>
    <dxf>
      <font>
        <b/>
      </font>
    </dxf>
    <dxf>
      <font>
        <b/>
      </font>
    </dxf>
    <dxf>
      <numFmt numFmtId="167" formatCode="_-* #,##0_-;\-* #,##0_-;_-* &quot;-&quot;??_-;_-@_-"/>
    </dxf>
    <dxf>
      <numFmt numFmtId="167" formatCode="_-* #,##0_-;\-* #,##0_-;_-* &quot;-&quot;??_-;_-@_-"/>
    </dxf>
    <dxf>
      <numFmt numFmtId="167" formatCode="_-* #,##0_-;\-* #,##0_-;_-* &quot;-&quot;??_-;_-@_-"/>
    </dxf>
    <dxf>
      <numFmt numFmtId="167" formatCode="_-* #,##0_-;\-* #,##0_-;_-* &quot;-&quot;??_-;_-@_-"/>
    </dxf>
    <dxf>
      <numFmt numFmtId="170" formatCode="_-* #,##0.0_-;\-* #,##0.0_-;_-* &quot;-&quot;??_-;_-@_-"/>
    </dxf>
    <dxf>
      <numFmt numFmtId="167" formatCode="_-* #,##0_-;\-* #,##0_-;_-* &quot;-&quot;??_-;_-@_-"/>
    </dxf>
    <dxf>
      <numFmt numFmtId="170" formatCode="_-* #,##0.0_-;\-* #,##0.0_-;_-* &quot;-&quot;??_-;_-@_-"/>
    </dxf>
    <dxf>
      <numFmt numFmtId="35" formatCode="_-* #,##0.00_-;\-* #,##0.00_-;_-* &quot;-&quot;??_-;_-@_-"/>
    </dxf>
    <dxf>
      <numFmt numFmtId="35" formatCode="_-* #,##0.00_-;\-* #,##0.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34</xdr:row>
      <xdr:rowOff>9525</xdr:rowOff>
    </xdr:from>
    <xdr:to>
      <xdr:col>7</xdr:col>
      <xdr:colOff>742950</xdr:colOff>
      <xdr:row>36</xdr:row>
      <xdr:rowOff>152400</xdr:rowOff>
    </xdr:to>
    <xdr:pic>
      <xdr:nvPicPr>
        <xdr:cNvPr id="2" name="Imagen 3">
          <a:extLst>
            <a:ext uri="{FF2B5EF4-FFF2-40B4-BE49-F238E27FC236}">
              <a16:creationId xmlns:a16="http://schemas.microsoft.com/office/drawing/2014/main" id="{D9A83A6E-6E5A-4475-BF28-46E1F5A5D0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71500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651.643403125003" createdVersion="7" refreshedVersion="7" minRefreshableVersion="3" recordCount="28" xr:uid="{BA1D99EC-233D-489B-9BA2-2376AAE408DC}">
  <cacheSource type="worksheet">
    <worksheetSource ref="A2:AZ30" sheet="ESTADO DE CADA FACTURA"/>
  </cacheSource>
  <cacheFields count="52">
    <cacheField name="NIT IPS" numFmtId="0">
      <sharedItems containsSemiMixedTypes="0" containsString="0" containsNumber="1" containsInteger="1" minValue="805027743" maxValue="805027743"/>
    </cacheField>
    <cacheField name=" ENTIDAD" numFmtId="0">
      <sharedItems/>
    </cacheField>
    <cacheField name="Prefijo Factura" numFmtId="0">
      <sharedItems/>
    </cacheField>
    <cacheField name="NUMERO FACTURA" numFmtId="0">
      <sharedItems containsSemiMixedTypes="0" containsString="0" containsNumber="1" containsInteger="1" minValue="1030" maxValue="1449811"/>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3171" maxValue="193831"/>
    </cacheField>
    <cacheField name="DOC CONTABLE" numFmtId="0">
      <sharedItems containsNonDate="0" containsString="0" containsBlank="1"/>
    </cacheField>
    <cacheField name="FECHA FACT IPS" numFmtId="14">
      <sharedItems containsSemiMixedTypes="0" containsNonDate="0" containsDate="1" containsString="0" minDate="2015-07-16T00:00:00" maxDate="2021-11-18T00:00:00"/>
    </cacheField>
    <cacheField name="VALOR FACT IPS" numFmtId="169">
      <sharedItems containsSemiMixedTypes="0" containsString="0" containsNumber="1" containsInteger="1" minValue="8775" maxValue="61517395"/>
    </cacheField>
    <cacheField name="SALDO FACT IPS" numFmtId="169">
      <sharedItems containsSemiMixedTypes="0" containsString="0" containsNumber="1" containsInteger="1" minValue="8775" maxValue="61517395"/>
    </cacheField>
    <cacheField name="OBSERVACION SASS" numFmtId="0">
      <sharedItems/>
    </cacheField>
    <cacheField name="ESTADO EPS 31/03/2022" numFmtId="0">
      <sharedItems count="3">
        <s v="FACTURA NO RADICADA"/>
        <s v="FACTURA PENDIENTE DE PAGO"/>
        <s v="FACTURA DEVUELTA"/>
      </sharedItems>
    </cacheField>
    <cacheField name="POR PAGAR SAP" numFmtId="0">
      <sharedItems containsNonDate="0" containsString="0" containsBlank="1"/>
    </cacheField>
    <cacheField name="DOC CONTABLE2" numFmtId="0">
      <sharedItems containsNonDate="0" containsString="0" containsBlank="1"/>
    </cacheField>
    <cacheField name="FUERA DE CIERRE" numFmtId="0">
      <sharedItems containsNonDate="0" containsString="0" containsBlank="1"/>
    </cacheField>
    <cacheField name="VALOR VAGLO" numFmtId="0">
      <sharedItems containsSemiMixedTypes="0" containsString="0" containsNumber="1" containsInteger="1" minValue="0" maxValue="61517395"/>
    </cacheField>
    <cacheField name="ESTADO DE VAGLO" numFmtId="0">
      <sharedItems containsBlank="1"/>
    </cacheField>
    <cacheField name="VALIDACION ALFA FACT" numFmtId="0">
      <sharedItems/>
    </cacheField>
    <cacheField name="VALOR RADICADO FACT" numFmtId="169">
      <sharedItems containsSemiMixedTypes="0" containsString="0" containsNumber="1" containsInteger="1" minValue="0" maxValue="61517395"/>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1181139"/>
    </cacheField>
    <cacheField name="SALDO SASS" numFmtId="169">
      <sharedItems containsSemiMixedTypes="0" containsString="0" containsNumber="1" containsInteger="1" minValue="0" maxValue="61517395"/>
    </cacheField>
    <cacheField name="VALO CANCELADO SAP" numFmtId="0">
      <sharedItems containsNonDate="0" containsString="0" containsBlank="1"/>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0">
      <sharedItems containsNonDate="0" containsString="0" containsBlank="1"/>
    </cacheField>
    <cacheField name="VALO CANCELADO SAP2" numFmtId="169">
      <sharedItems containsSemiMixedTypes="0" containsString="0" containsNumber="1" containsInteger="1" minValue="0" maxValue="0"/>
    </cacheField>
    <cacheField name="RETENCION" numFmtId="169">
      <sharedItems containsSemiMixedTypes="0" containsString="0" containsNumber="1" containsInteger="1" minValue="0" maxValue="0"/>
    </cacheField>
    <cacheField name="DOC COMPENSACION SAP2" numFmtId="0">
      <sharedItems containsNonDate="0" containsString="0" containsBlank="1"/>
    </cacheField>
    <cacheField name="FECHA COMPENSACION SAP2" numFmtId="0">
      <sharedItems containsNonDate="0" containsString="0" containsBlank="1"/>
    </cacheField>
    <cacheField name="VALOR TRANFERENCIA2" numFmtId="169">
      <sharedItems containsSemiMixedTypes="0" containsString="0" containsNumber="1" containsInteger="1" minValue="0" maxValue="0"/>
    </cacheField>
    <cacheField name="AUTORIZACION" numFmtId="0">
      <sharedItems containsNonDate="0" containsString="0" containsBlank="1"/>
    </cacheField>
    <cacheField name="ENTIDAD RESPONSABLE PAGO" numFmtId="0">
      <sharedItems containsNonDate="0" containsString="0" containsBlank="1"/>
    </cacheField>
    <cacheField name="VALOR GLOSA ACEPTDA" numFmtId="169">
      <sharedItems containsSemiMixedTypes="0" containsString="0" containsNumber="1" containsInteger="1" minValue="0" maxValue="0"/>
    </cacheField>
    <cacheField name="VALOR GLOSA DV" numFmtId="169">
      <sharedItems containsSemiMixedTypes="0" containsString="0" containsNumber="1" containsInteger="1" minValue="0" maxValue="61517395"/>
    </cacheField>
    <cacheField name="OBSERVACION GLOSA DV" numFmtId="0">
      <sharedItems containsBlank="1" longText="1"/>
    </cacheField>
    <cacheField name="FECHA RAD IPS" numFmtId="14">
      <sharedItems containsSemiMixedTypes="0" containsNonDate="0" containsDate="1" containsString="0" minDate="2015-08-19T00:00:00" maxDate="2022-01-12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211230" maxValue="21001231"/>
    </cacheField>
    <cacheField name="F RAD SASS" numFmtId="0">
      <sharedItems containsString="0" containsBlank="1" containsNumber="1" containsInteger="1" minValue="20191218" maxValue="20220111"/>
    </cacheField>
    <cacheField name="VALOR REPORTADO CRICULAR 030" numFmtId="169">
      <sharedItems containsSemiMixedTypes="0" containsString="0" containsNumber="1" containsInteger="1" minValue="0" maxValue="61517395"/>
    </cacheField>
    <cacheField name="VALOR GLOSA ACEPTADA REPORTADO CIRCULAR 030" numFmtId="169">
      <sharedItems containsSemiMixedTypes="0" containsString="0" containsNumber="1" containsInteger="1" minValue="0" maxValue="0"/>
    </cacheField>
    <cacheField name="OBSERVACION GLOSA ACEPTADA" numFmtId="0">
      <sharedItems containsNonDate="0" containsString="0" containsBlank="1"/>
    </cacheField>
    <cacheField name="F CORTE" numFmtId="14">
      <sharedItems containsSemiMixedTypes="0" containsNonDate="0" containsDate="1" containsString="0" minDate="2022-03-31T00:00:00" maxDate="2022-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
  <r>
    <n v="805027743"/>
    <s v="DUMIAN MEDICAL SAS"/>
    <s v="CMA"/>
    <n v="1030"/>
    <s v="CMA_1030"/>
    <s v="805027743_CMA_1030"/>
    <m/>
    <m/>
    <m/>
    <d v="2019-06-08T00:00:00"/>
    <n v="94193"/>
    <n v="94193"/>
    <s v="A)Factura no radicada en ERP"/>
    <x v="0"/>
    <m/>
    <m/>
    <m/>
    <n v="0"/>
    <m/>
    <s v="no_cruza"/>
    <n v="0"/>
    <n v="0"/>
    <n v="0"/>
    <n v="0"/>
    <n v="0"/>
    <n v="0"/>
    <m/>
    <m/>
    <m/>
    <m/>
    <n v="0"/>
    <n v="0"/>
    <m/>
    <m/>
    <n v="0"/>
    <m/>
    <m/>
    <n v="0"/>
    <n v="0"/>
    <m/>
    <d v="2019-12-02T00:00:00"/>
    <m/>
    <m/>
    <m/>
    <s v="SI"/>
    <m/>
    <m/>
    <m/>
    <n v="0"/>
    <n v="0"/>
    <m/>
    <d v="2022-03-31T00:00:00"/>
  </r>
  <r>
    <n v="805027743"/>
    <s v="DUMIAN MEDICAL SAS"/>
    <s v="CMA"/>
    <n v="1149"/>
    <s v="CMA_1149"/>
    <s v="805027743_CMA_1149"/>
    <m/>
    <m/>
    <m/>
    <d v="2019-06-10T00:00:00"/>
    <n v="697480"/>
    <n v="697480"/>
    <s v="A)Factura no radicada en ERP"/>
    <x v="0"/>
    <m/>
    <m/>
    <m/>
    <n v="0"/>
    <m/>
    <s v="no_cruza"/>
    <n v="0"/>
    <n v="0"/>
    <n v="0"/>
    <n v="0"/>
    <n v="0"/>
    <n v="0"/>
    <m/>
    <m/>
    <m/>
    <m/>
    <n v="0"/>
    <n v="0"/>
    <m/>
    <m/>
    <n v="0"/>
    <m/>
    <m/>
    <n v="0"/>
    <n v="0"/>
    <m/>
    <d v="2019-12-02T00:00:00"/>
    <m/>
    <m/>
    <m/>
    <s v="SI"/>
    <m/>
    <m/>
    <m/>
    <n v="0"/>
    <n v="0"/>
    <m/>
    <d v="2022-03-31T00:00:00"/>
  </r>
  <r>
    <n v="805027743"/>
    <s v="DUMIAN MEDICAL SAS"/>
    <s v="CMF"/>
    <n v="33939"/>
    <s v="CMF_33939"/>
    <s v="805027743_CMF_33939"/>
    <m/>
    <m/>
    <m/>
    <d v="2021-02-06T00:00:00"/>
    <n v="595330"/>
    <n v="595330"/>
    <s v="A)Factura no radicada en ERP"/>
    <x v="0"/>
    <m/>
    <m/>
    <m/>
    <n v="0"/>
    <m/>
    <s v="no_cruza"/>
    <n v="0"/>
    <n v="0"/>
    <n v="0"/>
    <n v="0"/>
    <n v="0"/>
    <n v="0"/>
    <m/>
    <m/>
    <m/>
    <m/>
    <n v="0"/>
    <n v="0"/>
    <m/>
    <m/>
    <n v="0"/>
    <m/>
    <m/>
    <n v="0"/>
    <n v="0"/>
    <m/>
    <d v="2021-02-24T00:00:00"/>
    <m/>
    <m/>
    <m/>
    <s v="SI"/>
    <m/>
    <m/>
    <m/>
    <n v="0"/>
    <n v="0"/>
    <m/>
    <d v="2022-03-31T00:00:00"/>
  </r>
  <r>
    <n v="805027743"/>
    <s v="DUMIAN MEDICAL SAS"/>
    <s v="CMF"/>
    <n v="33949"/>
    <s v="CMF_33949"/>
    <s v="805027743_CMF_33949"/>
    <m/>
    <m/>
    <m/>
    <d v="2021-02-07T00:00:00"/>
    <n v="59700"/>
    <n v="59700"/>
    <s v="A)Factura no radicada en ERP"/>
    <x v="0"/>
    <m/>
    <m/>
    <m/>
    <n v="0"/>
    <m/>
    <s v="no_cruza"/>
    <n v="0"/>
    <n v="0"/>
    <n v="0"/>
    <n v="0"/>
    <n v="0"/>
    <n v="0"/>
    <m/>
    <m/>
    <m/>
    <m/>
    <n v="0"/>
    <n v="0"/>
    <m/>
    <m/>
    <n v="0"/>
    <m/>
    <m/>
    <n v="0"/>
    <n v="0"/>
    <m/>
    <d v="2021-02-24T00:00:00"/>
    <m/>
    <m/>
    <m/>
    <s v="SI"/>
    <m/>
    <m/>
    <m/>
    <n v="0"/>
    <n v="0"/>
    <m/>
    <d v="2022-03-31T00:00:00"/>
  </r>
  <r>
    <n v="805027743"/>
    <s v="DUMIAN MEDICAL SAS"/>
    <s v="CMF"/>
    <n v="36376"/>
    <s v="CMF_36376"/>
    <s v="805027743_CMF_36376"/>
    <m/>
    <m/>
    <m/>
    <d v="2021-02-24T00:00:00"/>
    <n v="16381110"/>
    <n v="16381110"/>
    <s v="A)Factura no radicada en ERP"/>
    <x v="0"/>
    <m/>
    <m/>
    <m/>
    <n v="0"/>
    <m/>
    <s v="no_cruza"/>
    <n v="0"/>
    <n v="0"/>
    <n v="0"/>
    <n v="0"/>
    <n v="0"/>
    <n v="0"/>
    <m/>
    <m/>
    <m/>
    <m/>
    <n v="0"/>
    <n v="0"/>
    <m/>
    <m/>
    <n v="0"/>
    <m/>
    <m/>
    <n v="0"/>
    <n v="0"/>
    <m/>
    <d v="2021-03-09T00:00:00"/>
    <m/>
    <m/>
    <m/>
    <s v="SI"/>
    <m/>
    <m/>
    <m/>
    <n v="0"/>
    <n v="0"/>
    <m/>
    <d v="2022-03-31T00:00:00"/>
  </r>
  <r>
    <n v="805027743"/>
    <s v="DUMIAN MEDICAL SAS"/>
    <s v="CMF"/>
    <n v="40785"/>
    <s v="CMF_40785"/>
    <s v="805027743_CMF_40785"/>
    <m/>
    <m/>
    <m/>
    <d v="2021-03-30T00:00:00"/>
    <n v="372544"/>
    <n v="372544"/>
    <s v="A)Factura no radicada en ERP"/>
    <x v="0"/>
    <m/>
    <m/>
    <m/>
    <n v="0"/>
    <m/>
    <s v="no_cruza"/>
    <n v="0"/>
    <n v="0"/>
    <n v="0"/>
    <n v="0"/>
    <n v="0"/>
    <n v="0"/>
    <m/>
    <m/>
    <m/>
    <m/>
    <n v="0"/>
    <n v="0"/>
    <m/>
    <m/>
    <n v="0"/>
    <m/>
    <m/>
    <n v="0"/>
    <n v="0"/>
    <m/>
    <d v="2021-05-03T00:00:00"/>
    <m/>
    <m/>
    <m/>
    <s v="SI"/>
    <m/>
    <m/>
    <m/>
    <n v="0"/>
    <n v="0"/>
    <m/>
    <d v="2022-03-31T00:00:00"/>
  </r>
  <r>
    <n v="805027743"/>
    <s v="DUMIAN MEDICAL SAS"/>
    <s v="CMF"/>
    <n v="41193"/>
    <s v="CMF_41193"/>
    <s v="805027743_CMF_41193"/>
    <m/>
    <m/>
    <m/>
    <d v="2021-04-02T00:00:00"/>
    <n v="172013"/>
    <n v="172013"/>
    <s v="A)Factura no radicada en ERP"/>
    <x v="0"/>
    <m/>
    <m/>
    <m/>
    <n v="0"/>
    <m/>
    <s v="no_cruza"/>
    <n v="0"/>
    <n v="0"/>
    <n v="0"/>
    <n v="0"/>
    <n v="0"/>
    <n v="0"/>
    <m/>
    <m/>
    <m/>
    <m/>
    <n v="0"/>
    <n v="0"/>
    <m/>
    <m/>
    <n v="0"/>
    <m/>
    <m/>
    <n v="0"/>
    <n v="0"/>
    <m/>
    <d v="2021-05-03T00:00:00"/>
    <m/>
    <m/>
    <m/>
    <s v="SI"/>
    <m/>
    <m/>
    <m/>
    <n v="0"/>
    <n v="0"/>
    <m/>
    <d v="2022-03-31T00:00:00"/>
  </r>
  <r>
    <n v="805027743"/>
    <s v="DUMIAN MEDICAL SAS"/>
    <s v="CMF"/>
    <n v="41969"/>
    <s v="CMF_41969"/>
    <s v="805027743_CMF_41969"/>
    <m/>
    <m/>
    <m/>
    <d v="2021-04-08T00:00:00"/>
    <n v="168210"/>
    <n v="168210"/>
    <s v="A)Factura no radicada en ERP"/>
    <x v="0"/>
    <m/>
    <m/>
    <m/>
    <n v="0"/>
    <m/>
    <s v="no_cruza"/>
    <n v="0"/>
    <n v="0"/>
    <n v="0"/>
    <n v="0"/>
    <n v="0"/>
    <n v="0"/>
    <m/>
    <m/>
    <m/>
    <m/>
    <n v="0"/>
    <n v="0"/>
    <m/>
    <m/>
    <n v="0"/>
    <m/>
    <m/>
    <n v="0"/>
    <n v="0"/>
    <m/>
    <d v="2021-05-03T00:00:00"/>
    <m/>
    <m/>
    <m/>
    <s v="SI"/>
    <m/>
    <m/>
    <m/>
    <n v="0"/>
    <n v="0"/>
    <m/>
    <d v="2022-03-31T00:00:00"/>
  </r>
  <r>
    <n v="805027743"/>
    <s v="DUMIAN MEDICAL SAS"/>
    <s v="CMF"/>
    <n v="42772"/>
    <s v="CMF_42772"/>
    <s v="805027743_CMF_42772"/>
    <m/>
    <m/>
    <m/>
    <d v="2021-04-13T00:00:00"/>
    <n v="149624"/>
    <n v="149624"/>
    <s v="A)Factura no radicada en ERP"/>
    <x v="0"/>
    <m/>
    <m/>
    <m/>
    <n v="0"/>
    <m/>
    <s v="no_cruza"/>
    <n v="0"/>
    <n v="0"/>
    <n v="0"/>
    <n v="0"/>
    <n v="0"/>
    <n v="0"/>
    <m/>
    <m/>
    <m/>
    <m/>
    <n v="0"/>
    <n v="0"/>
    <m/>
    <m/>
    <n v="0"/>
    <m/>
    <m/>
    <n v="0"/>
    <n v="0"/>
    <m/>
    <d v="2021-07-01T00:00:00"/>
    <m/>
    <m/>
    <m/>
    <s v="SI"/>
    <m/>
    <m/>
    <m/>
    <n v="0"/>
    <n v="0"/>
    <m/>
    <d v="2022-03-31T00:00:00"/>
  </r>
  <r>
    <n v="805027743"/>
    <s v="DUMIAN MEDICAL SAS"/>
    <s v="CMF"/>
    <n v="48941"/>
    <s v="CMF_48941"/>
    <s v="805027743_CMF_48941"/>
    <m/>
    <m/>
    <m/>
    <d v="2021-06-02T00:00:00"/>
    <n v="9835392"/>
    <n v="9835392"/>
    <s v="A)Factura no radicada en ERP"/>
    <x v="0"/>
    <m/>
    <m/>
    <m/>
    <n v="0"/>
    <m/>
    <s v="no_cruza"/>
    <n v="0"/>
    <n v="0"/>
    <n v="0"/>
    <n v="0"/>
    <n v="0"/>
    <n v="0"/>
    <m/>
    <m/>
    <m/>
    <m/>
    <n v="0"/>
    <n v="0"/>
    <m/>
    <m/>
    <n v="0"/>
    <m/>
    <m/>
    <n v="0"/>
    <n v="0"/>
    <m/>
    <d v="2021-07-01T00:00:00"/>
    <m/>
    <m/>
    <m/>
    <s v="SI"/>
    <m/>
    <m/>
    <m/>
    <n v="0"/>
    <n v="0"/>
    <m/>
    <d v="2022-03-31T00:00:00"/>
  </r>
  <r>
    <n v="805027743"/>
    <s v="DUMIAN MEDICAL SAS"/>
    <s v="CMF"/>
    <n v="48943"/>
    <s v="CMF_48943"/>
    <s v="805027743_CMF_48943"/>
    <m/>
    <m/>
    <m/>
    <d v="2021-06-02T00:00:00"/>
    <n v="1578188"/>
    <n v="1578188"/>
    <s v="A)Factura no radicada en ERP"/>
    <x v="0"/>
    <m/>
    <m/>
    <m/>
    <n v="0"/>
    <m/>
    <s v="no_cruza"/>
    <n v="0"/>
    <n v="0"/>
    <n v="0"/>
    <n v="0"/>
    <n v="0"/>
    <n v="0"/>
    <m/>
    <m/>
    <m/>
    <m/>
    <n v="0"/>
    <n v="0"/>
    <m/>
    <m/>
    <n v="0"/>
    <m/>
    <m/>
    <n v="0"/>
    <n v="0"/>
    <m/>
    <d v="2021-07-01T00:00:00"/>
    <m/>
    <m/>
    <m/>
    <s v="SI"/>
    <m/>
    <m/>
    <m/>
    <n v="0"/>
    <n v="0"/>
    <m/>
    <d v="2022-03-31T00:00:00"/>
  </r>
  <r>
    <n v="805027743"/>
    <s v="DUMIAN MEDICAL SAS"/>
    <s v="CMF"/>
    <n v="48944"/>
    <s v="CMF_48944"/>
    <s v="805027743_CMF_48944"/>
    <m/>
    <m/>
    <m/>
    <d v="2021-06-02T00:00:00"/>
    <n v="36882720"/>
    <n v="36882720"/>
    <s v="A)Factura no radicada en ERP"/>
    <x v="0"/>
    <m/>
    <m/>
    <m/>
    <n v="0"/>
    <m/>
    <s v="no_cruza"/>
    <n v="0"/>
    <n v="0"/>
    <n v="0"/>
    <n v="0"/>
    <n v="0"/>
    <n v="0"/>
    <m/>
    <m/>
    <m/>
    <m/>
    <n v="0"/>
    <n v="0"/>
    <m/>
    <m/>
    <n v="0"/>
    <m/>
    <m/>
    <n v="0"/>
    <n v="0"/>
    <m/>
    <d v="2021-07-01T00:00:00"/>
    <m/>
    <m/>
    <m/>
    <s v="SI"/>
    <m/>
    <m/>
    <m/>
    <n v="0"/>
    <n v="0"/>
    <m/>
    <d v="2022-03-31T00:00:00"/>
  </r>
  <r>
    <n v="805027743"/>
    <s v="DUMIAN MEDICAL SAS"/>
    <s v="CMF"/>
    <n v="48947"/>
    <s v="CMF_48947"/>
    <s v="805027743_CMF_48947"/>
    <m/>
    <m/>
    <m/>
    <d v="2021-06-02T00:00:00"/>
    <n v="9048507"/>
    <n v="9048507"/>
    <s v="A)Factura no radicada en ERP"/>
    <x v="0"/>
    <m/>
    <m/>
    <m/>
    <n v="0"/>
    <m/>
    <s v="no_cruza"/>
    <n v="0"/>
    <n v="0"/>
    <n v="0"/>
    <n v="0"/>
    <n v="0"/>
    <n v="0"/>
    <m/>
    <m/>
    <m/>
    <m/>
    <n v="0"/>
    <n v="0"/>
    <m/>
    <m/>
    <n v="0"/>
    <m/>
    <m/>
    <n v="0"/>
    <n v="0"/>
    <m/>
    <d v="2021-07-01T00:00:00"/>
    <m/>
    <m/>
    <m/>
    <s v="SI"/>
    <m/>
    <m/>
    <m/>
    <n v="0"/>
    <n v="0"/>
    <m/>
    <d v="2022-03-31T00:00:00"/>
  </r>
  <r>
    <n v="805027743"/>
    <s v="DUMIAN MEDICAL SAS"/>
    <s v="TMA"/>
    <n v="401056"/>
    <s v="TMA_401056"/>
    <s v="805027743_TMA_401056"/>
    <m/>
    <m/>
    <m/>
    <d v="2015-07-16T00:00:00"/>
    <n v="60085"/>
    <n v="60085"/>
    <s v="A)Factura no radicada en ERP"/>
    <x v="0"/>
    <m/>
    <m/>
    <m/>
    <n v="0"/>
    <m/>
    <s v="no_cruza"/>
    <n v="0"/>
    <n v="0"/>
    <n v="0"/>
    <n v="0"/>
    <n v="0"/>
    <n v="0"/>
    <m/>
    <m/>
    <m/>
    <m/>
    <n v="0"/>
    <n v="0"/>
    <m/>
    <m/>
    <n v="0"/>
    <m/>
    <m/>
    <n v="0"/>
    <n v="0"/>
    <m/>
    <d v="2015-08-19T00:00:00"/>
    <m/>
    <m/>
    <m/>
    <s v="SI"/>
    <m/>
    <m/>
    <m/>
    <n v="0"/>
    <n v="0"/>
    <m/>
    <d v="2022-03-31T00:00:00"/>
  </r>
  <r>
    <n v="805027743"/>
    <s v="DUMIAN MEDICAL SAS"/>
    <s v="TMA"/>
    <n v="870634"/>
    <s v="TMA_870634"/>
    <s v="805027743_TMA_870634"/>
    <m/>
    <m/>
    <m/>
    <d v="2017-03-26T00:00:00"/>
    <n v="737128"/>
    <n v="737128"/>
    <s v="A)Factura no radicada en ERP"/>
    <x v="0"/>
    <m/>
    <m/>
    <m/>
    <n v="0"/>
    <m/>
    <s v="no_cruza"/>
    <n v="0"/>
    <n v="0"/>
    <n v="0"/>
    <n v="0"/>
    <n v="0"/>
    <n v="0"/>
    <m/>
    <m/>
    <m/>
    <m/>
    <n v="0"/>
    <n v="0"/>
    <m/>
    <m/>
    <n v="0"/>
    <m/>
    <m/>
    <n v="0"/>
    <n v="0"/>
    <m/>
    <d v="2017-11-29T00:00:00"/>
    <m/>
    <m/>
    <m/>
    <s v="SI"/>
    <m/>
    <m/>
    <m/>
    <n v="0"/>
    <n v="0"/>
    <m/>
    <d v="2022-03-31T00:00:00"/>
  </r>
  <r>
    <n v="805027743"/>
    <s v="DUMIAN MEDICAL SAS"/>
    <s v="TMA"/>
    <n v="1440537"/>
    <s v="TMA_1440537"/>
    <s v="805027743_TMA_1440537"/>
    <m/>
    <m/>
    <m/>
    <d v="2019-05-14T00:00:00"/>
    <n v="884462"/>
    <n v="884462"/>
    <s v="A)Factura no radicada en ERP"/>
    <x v="0"/>
    <m/>
    <m/>
    <m/>
    <n v="0"/>
    <m/>
    <s v="no_cruza"/>
    <n v="0"/>
    <n v="0"/>
    <n v="0"/>
    <n v="0"/>
    <n v="0"/>
    <n v="0"/>
    <m/>
    <m/>
    <m/>
    <m/>
    <n v="0"/>
    <n v="0"/>
    <m/>
    <m/>
    <n v="0"/>
    <m/>
    <m/>
    <n v="0"/>
    <n v="0"/>
    <m/>
    <d v="2019-12-02T00:00:00"/>
    <m/>
    <m/>
    <m/>
    <s v="SI"/>
    <m/>
    <m/>
    <m/>
    <n v="0"/>
    <n v="0"/>
    <m/>
    <d v="2022-03-31T00:00:00"/>
  </r>
  <r>
    <n v="805027743"/>
    <s v="DUMIAN MEDICAL SAS"/>
    <s v="TMA"/>
    <n v="1449811"/>
    <s v="TMA_1449811"/>
    <s v="805027743_TMA_1449811"/>
    <m/>
    <m/>
    <m/>
    <d v="2019-05-23T00:00:00"/>
    <n v="3791913"/>
    <n v="3791913"/>
    <s v="A)Factura no radicada en ERP"/>
    <x v="0"/>
    <m/>
    <m/>
    <m/>
    <n v="0"/>
    <m/>
    <s v="no_cruza"/>
    <n v="0"/>
    <n v="0"/>
    <n v="0"/>
    <n v="0"/>
    <n v="0"/>
    <n v="0"/>
    <m/>
    <m/>
    <m/>
    <m/>
    <n v="0"/>
    <n v="0"/>
    <m/>
    <m/>
    <n v="0"/>
    <m/>
    <m/>
    <n v="0"/>
    <n v="0"/>
    <m/>
    <d v="2019-12-02T00:00:00"/>
    <m/>
    <m/>
    <m/>
    <s v="SI"/>
    <m/>
    <m/>
    <m/>
    <n v="0"/>
    <n v="0"/>
    <m/>
    <d v="2022-03-31T00:00:00"/>
  </r>
  <r>
    <n v="805027743"/>
    <s v="DUMIAN MEDICAL SAS"/>
    <s v="CMF"/>
    <n v="26397"/>
    <s v="CMF_26397"/>
    <s v="805027743_CMF_26397"/>
    <s v="CMF"/>
    <n v="26397"/>
    <m/>
    <d v="2020-11-25T00:00:00"/>
    <n v="291956"/>
    <n v="291956"/>
    <s v="B)Factura sin saldo ERP"/>
    <x v="1"/>
    <m/>
    <m/>
    <m/>
    <n v="0"/>
    <m/>
    <s v="OK"/>
    <n v="291956"/>
    <n v="0"/>
    <n v="0"/>
    <n v="0"/>
    <n v="291956"/>
    <n v="0"/>
    <m/>
    <m/>
    <m/>
    <m/>
    <n v="0"/>
    <n v="0"/>
    <m/>
    <m/>
    <n v="0"/>
    <m/>
    <m/>
    <n v="0"/>
    <n v="0"/>
    <m/>
    <d v="2021-12-15T00:00:00"/>
    <m/>
    <n v="2"/>
    <m/>
    <s v="SI"/>
    <n v="1"/>
    <n v="20211230"/>
    <n v="20211215"/>
    <n v="291956"/>
    <n v="0"/>
    <m/>
    <d v="2022-03-31T00:00:00"/>
  </r>
  <r>
    <n v="805027743"/>
    <s v="DUMIAN MEDICAL SAS"/>
    <s v="SRF"/>
    <n v="190261"/>
    <s v="SRF_190261"/>
    <s v="805027743_SRF_190261"/>
    <s v="SRF"/>
    <n v="190261"/>
    <m/>
    <d v="2021-09-07T00:00:00"/>
    <n v="134150"/>
    <n v="134150"/>
    <s v="B)Factura sin saldo ERP"/>
    <x v="1"/>
    <m/>
    <m/>
    <m/>
    <n v="0"/>
    <m/>
    <s v="OK"/>
    <n v="134150"/>
    <n v="0"/>
    <n v="0"/>
    <n v="0"/>
    <n v="134150"/>
    <n v="0"/>
    <m/>
    <m/>
    <m/>
    <m/>
    <n v="0"/>
    <n v="0"/>
    <m/>
    <m/>
    <n v="0"/>
    <m/>
    <m/>
    <n v="0"/>
    <n v="0"/>
    <m/>
    <d v="2021-12-06T00:00:00"/>
    <m/>
    <n v="2"/>
    <m/>
    <s v="SI"/>
    <n v="1"/>
    <n v="20211230"/>
    <n v="20211206"/>
    <n v="134150"/>
    <n v="0"/>
    <m/>
    <d v="2022-03-31T00:00:00"/>
  </r>
  <r>
    <n v="805027743"/>
    <s v="DUMIAN MEDICAL SAS"/>
    <s v="SRF"/>
    <n v="193831"/>
    <s v="SRF_193831"/>
    <s v="805027743_SRF_193831"/>
    <s v="SRF"/>
    <n v="193831"/>
    <m/>
    <d v="2021-09-14T00:00:00"/>
    <n v="1181139"/>
    <n v="1181139"/>
    <s v="B)Factura sin saldo ERP"/>
    <x v="1"/>
    <m/>
    <m/>
    <m/>
    <n v="0"/>
    <m/>
    <s v="OK"/>
    <n v="1181139"/>
    <n v="0"/>
    <n v="0"/>
    <n v="0"/>
    <n v="1181139"/>
    <n v="0"/>
    <m/>
    <m/>
    <m/>
    <m/>
    <n v="0"/>
    <n v="0"/>
    <m/>
    <m/>
    <n v="0"/>
    <m/>
    <m/>
    <n v="0"/>
    <n v="0"/>
    <m/>
    <d v="2021-12-06T00:00:00"/>
    <m/>
    <n v="2"/>
    <m/>
    <s v="SI"/>
    <n v="1"/>
    <n v="20211230"/>
    <n v="20211206"/>
    <n v="1181139"/>
    <n v="0"/>
    <m/>
    <d v="2022-03-31T00:00:00"/>
  </r>
  <r>
    <n v="805027743"/>
    <s v="DUMIAN MEDICAL SAS"/>
    <s v="CMF"/>
    <n v="28213"/>
    <s v="CMF_28213"/>
    <s v="805027743_CMF_28213"/>
    <s v="CMF"/>
    <n v="28213"/>
    <m/>
    <d v="2020-12-15T00:00:00"/>
    <n v="8775"/>
    <n v="8775"/>
    <s v="C)Glosas total pendiente por respuesta de IPS"/>
    <x v="2"/>
    <m/>
    <m/>
    <m/>
    <n v="8775"/>
    <s v="DEVOLUCION"/>
    <s v="OK"/>
    <n v="8775"/>
    <n v="0"/>
    <n v="0"/>
    <n v="0"/>
    <n v="0"/>
    <n v="8775"/>
    <m/>
    <m/>
    <m/>
    <m/>
    <n v="0"/>
    <n v="0"/>
    <m/>
    <m/>
    <n v="0"/>
    <m/>
    <m/>
    <n v="0"/>
    <n v="8775"/>
    <s v="SE DEVUELVE FACTURA NO PBS, NO APTA PARA PAGO NO REPORTADAEN LA WEB SERVICE, NO REPORTADA EN EL MODULO DE FACTURACION.FAVOR REPORTAR PARA CONTINUAR CON EL MODULO DE FACTURACION.GLADYS VIVAS."/>
    <d v="2021-01-08T00:00:00"/>
    <m/>
    <n v="9"/>
    <m/>
    <s v="SI"/>
    <n v="1"/>
    <n v="21001231"/>
    <n v="20210108"/>
    <n v="8775"/>
    <n v="0"/>
    <m/>
    <d v="2022-03-31T00:00:00"/>
  </r>
  <r>
    <n v="805027743"/>
    <s v="DUMIAN MEDICAL SAS"/>
    <s v="CMF"/>
    <n v="51211"/>
    <s v="CMF_51211"/>
    <s v="805027743_CMF_51211"/>
    <s v="CMF"/>
    <n v="51211"/>
    <m/>
    <d v="2021-06-22T00:00:00"/>
    <n v="237330"/>
    <n v="237330"/>
    <s v="C)Glosas total pendiente por respuesta de IPS"/>
    <x v="2"/>
    <m/>
    <m/>
    <m/>
    <n v="237330"/>
    <s v="DEVOLUCION"/>
    <s v="OK"/>
    <n v="237330"/>
    <n v="0"/>
    <n v="0"/>
    <n v="0"/>
    <n v="0"/>
    <n v="237330"/>
    <m/>
    <m/>
    <m/>
    <m/>
    <n v="0"/>
    <n v="0"/>
    <m/>
    <m/>
    <n v="0"/>
    <m/>
    <m/>
    <n v="0"/>
    <n v="237330"/>
    <s v="SE DEVUELVE FACTURA NO POS SE VALIDA NO APTA PARA PAGOVALIDAR CANTIDAD DE ENTREGA, VALOR BRUTO, FECHA DE SUMINISTRRO, CODIGO DE TECNOLOGIA.MILENA"/>
    <d v="2022-01-11T00:00:00"/>
    <m/>
    <n v="9"/>
    <m/>
    <s v="SI"/>
    <n v="1"/>
    <n v="21001231"/>
    <n v="20220111"/>
    <n v="237330"/>
    <n v="0"/>
    <m/>
    <d v="2022-03-31T00:00:00"/>
  </r>
  <r>
    <n v="805027743"/>
    <s v="DUMIAN MEDICAL SAS"/>
    <s v="CMF"/>
    <n v="51213"/>
    <s v="CMF_51213"/>
    <s v="805027743_CMF_51213"/>
    <s v="CMF"/>
    <n v="51213"/>
    <m/>
    <d v="2021-06-22T00:00:00"/>
    <n v="8775"/>
    <n v="8775"/>
    <s v="C)Glosas total pendiente por respuesta de IPS"/>
    <x v="2"/>
    <m/>
    <m/>
    <m/>
    <n v="8775"/>
    <s v="DEVOLUCION"/>
    <s v="OK"/>
    <n v="8775"/>
    <n v="0"/>
    <n v="0"/>
    <n v="0"/>
    <n v="0"/>
    <n v="8775"/>
    <m/>
    <m/>
    <m/>
    <m/>
    <n v="0"/>
    <n v="0"/>
    <m/>
    <m/>
    <n v="0"/>
    <m/>
    <m/>
    <n v="0"/>
    <n v="8775"/>
    <s v="SE DEVUELVE FACTURA NO POS SE VALIDA NO APTA PARA PAGOVALIDAR CANTIDAD DE ENTREGA, VALOR BRUTO, FECHA DE SUMINISTRRO, CODIGO DE TECNOLOGIA.MILENA"/>
    <d v="2022-01-11T00:00:00"/>
    <m/>
    <n v="9"/>
    <m/>
    <s v="SI"/>
    <n v="1"/>
    <n v="21001231"/>
    <n v="20220111"/>
    <n v="8775"/>
    <n v="0"/>
    <m/>
    <d v="2022-03-31T00:00:00"/>
  </r>
  <r>
    <n v="805027743"/>
    <s v="DUMIAN MEDICAL SAS"/>
    <s v="CMF"/>
    <n v="51214"/>
    <s v="CMF_51214"/>
    <s v="805027743_CMF_51214"/>
    <s v="CMF"/>
    <n v="51214"/>
    <m/>
    <d v="2021-06-22T00:00:00"/>
    <n v="70320"/>
    <n v="70320"/>
    <s v="C)Glosas total pendiente por respuesta de IPS"/>
    <x v="2"/>
    <m/>
    <m/>
    <m/>
    <n v="70320"/>
    <s v="DEVOLUCION"/>
    <s v="OK"/>
    <n v="70320"/>
    <n v="0"/>
    <n v="0"/>
    <n v="0"/>
    <n v="0"/>
    <n v="70320"/>
    <m/>
    <m/>
    <m/>
    <m/>
    <n v="0"/>
    <n v="0"/>
    <m/>
    <m/>
    <n v="0"/>
    <m/>
    <m/>
    <n v="0"/>
    <n v="70320"/>
    <s v="SE DEVUELVE FACTURA NO POS SE VALIDA NO APTA PARA PAGO VALIDAR EN WEB SERVICE CANTIDAD DE ENTREGA,FECHA DE SUMINISTRO, CCODIGO DE TECNOLOGIA MILENA"/>
    <d v="2022-01-11T00:00:00"/>
    <m/>
    <n v="9"/>
    <m/>
    <s v="SI"/>
    <n v="1"/>
    <n v="21001231"/>
    <n v="20220111"/>
    <n v="70320"/>
    <n v="0"/>
    <m/>
    <d v="2022-03-31T00:00:00"/>
  </r>
  <r>
    <n v="805027743"/>
    <s v="DUMIAN MEDICAL SAS"/>
    <s v="CMF"/>
    <n v="51215"/>
    <s v="CMF_51215"/>
    <s v="805027743_CMF_51215"/>
    <s v="CMF"/>
    <n v="51215"/>
    <m/>
    <d v="2021-06-22T00:00:00"/>
    <n v="810000"/>
    <n v="810000"/>
    <s v="C)Glosas total pendiente por respuesta de IPS"/>
    <x v="2"/>
    <m/>
    <m/>
    <m/>
    <n v="810000"/>
    <s v="DEVOLUCION"/>
    <s v="OK"/>
    <n v="810000"/>
    <n v="0"/>
    <n v="0"/>
    <n v="0"/>
    <n v="0"/>
    <n v="810000"/>
    <m/>
    <m/>
    <m/>
    <m/>
    <n v="0"/>
    <n v="0"/>
    <m/>
    <m/>
    <n v="0"/>
    <m/>
    <m/>
    <n v="0"/>
    <n v="810000"/>
    <s v="SE DEVUELVE FACTURA NO POS MIPRES 20210511133027695494NO EXITOSO VALIDAR CON EL AREA ENCARGADA OBERVACION EN SISTEMA NO EXITOSO INDICACION INVIMA, GESTIONAR CON EL AREA ENCARGADA.MILENA"/>
    <d v="2022-01-11T00:00:00"/>
    <m/>
    <n v="9"/>
    <m/>
    <s v="SI"/>
    <n v="1"/>
    <n v="21001231"/>
    <n v="20220111"/>
    <n v="810000"/>
    <n v="0"/>
    <m/>
    <d v="2022-03-31T00:00:00"/>
  </r>
  <r>
    <n v="805027743"/>
    <s v="DUMIAN MEDICAL SAS"/>
    <s v="CMF"/>
    <n v="71651"/>
    <s v="CMF_71651"/>
    <s v="805027743_CMF_71651"/>
    <s v="CMF"/>
    <n v="71651"/>
    <m/>
    <d v="2021-11-17T00:00:00"/>
    <n v="9311635"/>
    <n v="9311635"/>
    <s v="C)Glosas total pendiente por respuesta de IPS"/>
    <x v="2"/>
    <m/>
    <m/>
    <m/>
    <n v="9311635"/>
    <s v="DEVOLUCION"/>
    <s v="OK"/>
    <n v="9311635"/>
    <n v="0"/>
    <n v="0"/>
    <n v="0"/>
    <n v="0"/>
    <n v="9311635"/>
    <m/>
    <m/>
    <m/>
    <m/>
    <n v="0"/>
    <n v="0"/>
    <m/>
    <m/>
    <n v="0"/>
    <m/>
    <m/>
    <n v="0"/>
    <n v="9311635"/>
    <s v="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
    <d v="2021-12-21T00:00:00"/>
    <m/>
    <n v="9"/>
    <m/>
    <s v="SI"/>
    <n v="1"/>
    <n v="21001231"/>
    <n v="20211221"/>
    <n v="9311635"/>
    <n v="0"/>
    <m/>
    <d v="2022-03-31T00:00:00"/>
  </r>
  <r>
    <n v="805027743"/>
    <s v="DUMIAN MEDICAL SAS"/>
    <s v="CMA"/>
    <n v="14586"/>
    <s v="CMA_14586"/>
    <s v="805027743_CMA_14586"/>
    <s v="CMA"/>
    <n v="14586"/>
    <m/>
    <d v="2019-09-25T00:00:00"/>
    <n v="61517395"/>
    <n v="61517395"/>
    <s v="C)Glosas total pendiente por respuesta de IPS"/>
    <x v="2"/>
    <m/>
    <m/>
    <m/>
    <n v="61517395"/>
    <s v="DEVOLUCION"/>
    <s v="OK"/>
    <n v="61517395"/>
    <n v="0"/>
    <n v="0"/>
    <n v="0"/>
    <n v="0"/>
    <n v="61517395"/>
    <m/>
    <m/>
    <m/>
    <m/>
    <n v="0"/>
    <n v="0"/>
    <m/>
    <m/>
    <n v="0"/>
    <m/>
    <m/>
    <n v="0"/>
    <n v="61517395"/>
    <s v="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
    <d v="2021-01-19T00:00:00"/>
    <m/>
    <n v="9"/>
    <m/>
    <s v="SI"/>
    <n v="2"/>
    <n v="21001231"/>
    <n v="20191218"/>
    <n v="61517395"/>
    <n v="0"/>
    <m/>
    <d v="2022-03-31T00:00:00"/>
  </r>
  <r>
    <n v="805027743"/>
    <s v="DUMIAN MEDICAL SAS"/>
    <s v="CMF"/>
    <n v="3171"/>
    <s v="CMF_3171"/>
    <s v="805027743_CMF_3171"/>
    <s v="CMF"/>
    <n v="3171"/>
    <m/>
    <d v="2020-02-25T00:00:00"/>
    <n v="4836239"/>
    <n v="4836239"/>
    <s v="C)Glosas total pendiente por respuesta de IPS"/>
    <x v="2"/>
    <m/>
    <m/>
    <m/>
    <n v="4836239"/>
    <s v="DEVOLUCION"/>
    <s v="OK"/>
    <n v="4836239"/>
    <n v="0"/>
    <n v="0"/>
    <n v="0"/>
    <n v="0"/>
    <n v="4836239"/>
    <m/>
    <m/>
    <m/>
    <m/>
    <n v="0"/>
    <n v="0"/>
    <m/>
    <m/>
    <n v="0"/>
    <m/>
    <m/>
    <n v="0"/>
    <n v="4836239"/>
    <s v="SE DEVUELVE FACTURA, FAVOR FACTURAR MEDICAMENTOS NO PBS APARTE, REPORTAR EN LA WEB SERVIS INMUNOGLOBULINA HEPATITIS B,AZITROMICINA MTO CONDICIONADO POR DIAGNOSTICO.GLADYS VIVAS."/>
    <d v="2021-01-07T00:00:00"/>
    <m/>
    <n v="9"/>
    <m/>
    <s v="SI"/>
    <n v="1"/>
    <n v="21001231"/>
    <n v="20210107"/>
    <n v="4836239"/>
    <n v="0"/>
    <m/>
    <d v="2022-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01DD526-1465-41DD-9F76-4B9137740CC4}" name="TablaDinámica4" cacheId="44"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rowHeaderCaption="ESTADO">
  <location ref="A3:D7" firstHeaderRow="0" firstDataRow="1" firstDataCol="1"/>
  <pivotFields count="52">
    <pivotField showAll="0"/>
    <pivotField showAll="0"/>
    <pivotField showAll="0"/>
    <pivotField showAll="0"/>
    <pivotField dataField="1" showAll="0"/>
    <pivotField showAll="0"/>
    <pivotField showAll="0"/>
    <pivotField showAll="0"/>
    <pivotField showAll="0"/>
    <pivotField numFmtId="14" showAll="0"/>
    <pivotField numFmtId="169" showAll="0"/>
    <pivotField dataField="1" numFmtId="169" showAll="0"/>
    <pivotField showAll="0"/>
    <pivotField axis="axisRow" showAll="0">
      <items count="4">
        <item x="2"/>
        <item x="0"/>
        <item x="1"/>
        <item t="default"/>
      </items>
    </pivotField>
    <pivotField showAll="0"/>
    <pivotField showAll="0"/>
    <pivotField showAll="0"/>
    <pivotField showAll="0"/>
    <pivotField showAll="0"/>
    <pivotField showAll="0"/>
    <pivotField numFmtId="169" showAll="0"/>
    <pivotField numFmtId="169" showAll="0"/>
    <pivotField numFmtId="169" showAll="0"/>
    <pivotField numFmtId="169" showAll="0"/>
    <pivotField numFmtId="169" showAll="0"/>
    <pivotField numFmtId="169" showAll="0"/>
    <pivotField showAll="0"/>
    <pivotField showAll="0"/>
    <pivotField showAll="0"/>
    <pivotField showAll="0"/>
    <pivotField numFmtId="169" showAll="0"/>
    <pivotField numFmtId="169" showAll="0"/>
    <pivotField showAll="0"/>
    <pivotField showAll="0"/>
    <pivotField numFmtId="169" showAll="0"/>
    <pivotField showAll="0"/>
    <pivotField showAll="0"/>
    <pivotField numFmtId="169" showAll="0"/>
    <pivotField dataField="1" numFmtId="169" showAll="0"/>
    <pivotField showAll="0"/>
    <pivotField numFmtId="14" showAll="0"/>
    <pivotField showAll="0"/>
    <pivotField showAll="0"/>
    <pivotField showAll="0"/>
    <pivotField showAll="0"/>
    <pivotField showAll="0"/>
    <pivotField showAll="0"/>
    <pivotField showAll="0"/>
    <pivotField numFmtId="169" showAll="0"/>
    <pivotField numFmtId="169" showAll="0"/>
    <pivotField showAll="0"/>
    <pivotField numFmtId="14" showAll="0"/>
  </pivotFields>
  <rowFields count="1">
    <field x="13"/>
  </rowFields>
  <rowItems count="4">
    <i>
      <x/>
    </i>
    <i>
      <x v="1"/>
    </i>
    <i>
      <x v="2"/>
    </i>
    <i t="grand">
      <x/>
    </i>
  </rowItems>
  <colFields count="1">
    <field x="-2"/>
  </colFields>
  <colItems count="3">
    <i>
      <x/>
    </i>
    <i i="1">
      <x v="1"/>
    </i>
    <i i="2">
      <x v="2"/>
    </i>
  </colItems>
  <dataFields count="3">
    <dataField name="FACTURAS " fld="4" subtotal="count" baseField="0" baseItem="0"/>
    <dataField name="SALDO FACT IPS " fld="11" baseField="0" baseItem="0" numFmtId="167"/>
    <dataField name="VALOR GLOSA DV " fld="38" baseField="0" baseItem="0" numFmtId="167"/>
  </dataFields>
  <formats count="7">
    <format dxfId="11">
      <pivotArea outline="0" collapsedLevelsAreSubtotals="1" fieldPosition="0">
        <references count="1">
          <reference field="4294967294" count="2" selected="0">
            <x v="1"/>
            <x v="2"/>
          </reference>
        </references>
      </pivotArea>
    </format>
    <format dxfId="5">
      <pivotArea field="13" type="button" dataOnly="0" labelOnly="1" outline="0" axis="axisRow" fieldPosition="0"/>
    </format>
    <format dxfId="4">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7EB50-BC02-480B-A40B-F63E74924BC0}">
  <dimension ref="A1:K30"/>
  <sheetViews>
    <sheetView showGridLines="0" topLeftCell="D1" workbookViewId="0">
      <pane ySplit="2" topLeftCell="A3" activePane="bottomLeft" state="frozen"/>
      <selection pane="bottomLeft" activeCell="K19" sqref="K19"/>
    </sheetView>
  </sheetViews>
  <sheetFormatPr baseColWidth="10" defaultColWidth="11.5703125" defaultRowHeight="15" x14ac:dyDescent="0.25"/>
  <cols>
    <col min="1" max="1" width="12" bestFit="1" customWidth="1"/>
    <col min="2" max="2" width="10.28515625" bestFit="1" customWidth="1"/>
    <col min="3" max="3" width="8" bestFit="1" customWidth="1"/>
    <col min="4" max="4" width="10.85546875" customWidth="1"/>
    <col min="5" max="5" width="12" bestFit="1" customWidth="1"/>
    <col min="6" max="6" width="15" customWidth="1"/>
    <col min="7" max="7" width="17.140625" customWidth="1"/>
    <col min="8" max="8" width="16" customWidth="1"/>
    <col min="9" max="9" width="20.42578125" customWidth="1"/>
    <col min="10" max="10" width="18.85546875" customWidth="1"/>
    <col min="11" max="11" width="17.42578125" customWidth="1"/>
  </cols>
  <sheetData>
    <row r="1" spans="1:11" x14ac:dyDescent="0.25">
      <c r="J1" s="25">
        <v>28</v>
      </c>
      <c r="K1" s="24">
        <v>159916313</v>
      </c>
    </row>
    <row r="2" spans="1:11" s="19" customFormat="1" ht="30" customHeight="1" x14ac:dyDescent="0.25">
      <c r="A2" s="13" t="s">
        <v>0</v>
      </c>
      <c r="B2" s="14" t="s">
        <v>1</v>
      </c>
      <c r="C2" s="14" t="s">
        <v>2</v>
      </c>
      <c r="D2" s="14" t="s">
        <v>3</v>
      </c>
      <c r="E2" s="15" t="s">
        <v>4</v>
      </c>
      <c r="F2" s="15" t="s">
        <v>5</v>
      </c>
      <c r="G2" s="16" t="s">
        <v>6</v>
      </c>
      <c r="H2" s="17" t="s">
        <v>7</v>
      </c>
      <c r="I2" s="17" t="s">
        <v>8</v>
      </c>
      <c r="J2" s="17" t="s">
        <v>9</v>
      </c>
      <c r="K2" s="18" t="s">
        <v>10</v>
      </c>
    </row>
    <row r="3" spans="1:11" x14ac:dyDescent="0.25">
      <c r="A3" s="1" t="s">
        <v>11</v>
      </c>
      <c r="B3" s="2">
        <v>38726</v>
      </c>
      <c r="C3" s="2" t="s">
        <v>12</v>
      </c>
      <c r="D3" s="2">
        <v>401056</v>
      </c>
      <c r="E3" s="3">
        <v>42201</v>
      </c>
      <c r="F3" s="3">
        <v>42235</v>
      </c>
      <c r="G3" s="4">
        <v>60085</v>
      </c>
      <c r="H3" s="4">
        <v>0</v>
      </c>
      <c r="I3" s="4">
        <v>0</v>
      </c>
      <c r="J3" s="4">
        <v>0</v>
      </c>
      <c r="K3" s="20">
        <v>60085</v>
      </c>
    </row>
    <row r="4" spans="1:11" x14ac:dyDescent="0.25">
      <c r="A4" s="5" t="s">
        <v>13</v>
      </c>
      <c r="B4" s="6">
        <v>71611</v>
      </c>
      <c r="C4" s="6" t="s">
        <v>12</v>
      </c>
      <c r="D4" s="6">
        <v>870634</v>
      </c>
      <c r="E4" s="7">
        <v>42820</v>
      </c>
      <c r="F4" s="7">
        <v>43068</v>
      </c>
      <c r="G4" s="8">
        <v>737128</v>
      </c>
      <c r="H4" s="8">
        <v>0</v>
      </c>
      <c r="I4" s="8">
        <v>0</v>
      </c>
      <c r="J4" s="8">
        <v>0</v>
      </c>
      <c r="K4" s="21">
        <v>737128</v>
      </c>
    </row>
    <row r="5" spans="1:11" x14ac:dyDescent="0.25">
      <c r="A5" s="1" t="s">
        <v>14</v>
      </c>
      <c r="B5" s="2">
        <v>106925</v>
      </c>
      <c r="C5" s="2" t="s">
        <v>12</v>
      </c>
      <c r="D5" s="2">
        <v>1449811</v>
      </c>
      <c r="E5" s="3">
        <v>43608</v>
      </c>
      <c r="F5" s="3">
        <v>43801</v>
      </c>
      <c r="G5" s="4">
        <v>3791913</v>
      </c>
      <c r="H5" s="4">
        <v>0</v>
      </c>
      <c r="I5" s="4">
        <v>0</v>
      </c>
      <c r="J5" s="4">
        <v>0</v>
      </c>
      <c r="K5" s="20">
        <v>3791913</v>
      </c>
    </row>
    <row r="6" spans="1:11" x14ac:dyDescent="0.25">
      <c r="A6" s="5" t="s">
        <v>15</v>
      </c>
      <c r="B6" s="6">
        <v>108039</v>
      </c>
      <c r="C6" s="6" t="s">
        <v>16</v>
      </c>
      <c r="D6" s="6">
        <v>1030</v>
      </c>
      <c r="E6" s="7">
        <v>43624</v>
      </c>
      <c r="F6" s="7">
        <v>43801</v>
      </c>
      <c r="G6" s="8">
        <v>94193</v>
      </c>
      <c r="H6" s="8">
        <v>0</v>
      </c>
      <c r="I6" s="8">
        <v>0</v>
      </c>
      <c r="J6" s="8">
        <v>0</v>
      </c>
      <c r="K6" s="21">
        <v>94193</v>
      </c>
    </row>
    <row r="7" spans="1:11" x14ac:dyDescent="0.25">
      <c r="A7" s="1" t="s">
        <v>17</v>
      </c>
      <c r="B7" s="2">
        <v>108039</v>
      </c>
      <c r="C7" s="2" t="s">
        <v>16</v>
      </c>
      <c r="D7" s="2">
        <v>1149</v>
      </c>
      <c r="E7" s="3">
        <v>43626</v>
      </c>
      <c r="F7" s="3">
        <v>43801</v>
      </c>
      <c r="G7" s="4">
        <v>697480</v>
      </c>
      <c r="H7" s="4">
        <v>0</v>
      </c>
      <c r="I7" s="4">
        <v>0</v>
      </c>
      <c r="J7" s="4">
        <v>0</v>
      </c>
      <c r="K7" s="20">
        <v>697480</v>
      </c>
    </row>
    <row r="8" spans="1:11" x14ac:dyDescent="0.25">
      <c r="A8" s="5" t="s">
        <v>18</v>
      </c>
      <c r="B8" s="6">
        <v>108039</v>
      </c>
      <c r="C8" s="6" t="s">
        <v>12</v>
      </c>
      <c r="D8" s="6">
        <v>1440537</v>
      </c>
      <c r="E8" s="7">
        <v>43599</v>
      </c>
      <c r="F8" s="7">
        <v>43801</v>
      </c>
      <c r="G8" s="8">
        <v>884462</v>
      </c>
      <c r="H8" s="8">
        <v>0</v>
      </c>
      <c r="I8" s="8">
        <v>0</v>
      </c>
      <c r="J8" s="8">
        <v>0</v>
      </c>
      <c r="K8" s="21">
        <v>884462</v>
      </c>
    </row>
    <row r="9" spans="1:11" x14ac:dyDescent="0.25">
      <c r="A9" s="1" t="s">
        <v>19</v>
      </c>
      <c r="B9" s="2">
        <v>134360</v>
      </c>
      <c r="C9" s="2" t="s">
        <v>20</v>
      </c>
      <c r="D9" s="2">
        <v>3171</v>
      </c>
      <c r="E9" s="3">
        <v>43886</v>
      </c>
      <c r="F9" s="3">
        <v>44203</v>
      </c>
      <c r="G9" s="4">
        <v>4836239</v>
      </c>
      <c r="H9" s="4">
        <v>0</v>
      </c>
      <c r="I9" s="4">
        <v>0</v>
      </c>
      <c r="J9" s="4">
        <v>0</v>
      </c>
      <c r="K9" s="20">
        <v>4836239</v>
      </c>
    </row>
    <row r="10" spans="1:11" x14ac:dyDescent="0.25">
      <c r="A10" s="5" t="s">
        <v>21</v>
      </c>
      <c r="B10" s="6">
        <v>136617</v>
      </c>
      <c r="C10" s="6" t="s">
        <v>20</v>
      </c>
      <c r="D10" s="6">
        <v>28213</v>
      </c>
      <c r="E10" s="7">
        <v>44180</v>
      </c>
      <c r="F10" s="7">
        <v>44204</v>
      </c>
      <c r="G10" s="8">
        <v>8775</v>
      </c>
      <c r="H10" s="8">
        <v>0</v>
      </c>
      <c r="I10" s="8">
        <v>0</v>
      </c>
      <c r="J10" s="8">
        <v>0</v>
      </c>
      <c r="K10" s="21">
        <v>8775</v>
      </c>
    </row>
    <row r="11" spans="1:11" x14ac:dyDescent="0.25">
      <c r="A11" s="1" t="s">
        <v>22</v>
      </c>
      <c r="B11" s="2">
        <v>129448</v>
      </c>
      <c r="C11" s="2" t="s">
        <v>16</v>
      </c>
      <c r="D11" s="2">
        <v>14586</v>
      </c>
      <c r="E11" s="3">
        <v>43733</v>
      </c>
      <c r="F11" s="3">
        <v>44215</v>
      </c>
      <c r="G11" s="4">
        <v>61517395</v>
      </c>
      <c r="H11" s="4">
        <v>0</v>
      </c>
      <c r="I11" s="4">
        <v>0</v>
      </c>
      <c r="J11" s="4">
        <v>0</v>
      </c>
      <c r="K11" s="20">
        <v>61517395</v>
      </c>
    </row>
    <row r="12" spans="1:11" x14ac:dyDescent="0.25">
      <c r="A12" s="5" t="s">
        <v>23</v>
      </c>
      <c r="B12" s="6">
        <v>139404</v>
      </c>
      <c r="C12" s="6" t="s">
        <v>20</v>
      </c>
      <c r="D12" s="6">
        <v>33949</v>
      </c>
      <c r="E12" s="7">
        <v>44234</v>
      </c>
      <c r="F12" s="7">
        <v>44251</v>
      </c>
      <c r="G12" s="8">
        <v>59700</v>
      </c>
      <c r="H12" s="8">
        <v>0</v>
      </c>
      <c r="I12" s="8">
        <v>0</v>
      </c>
      <c r="J12" s="8">
        <v>0</v>
      </c>
      <c r="K12" s="21">
        <v>59700</v>
      </c>
    </row>
    <row r="13" spans="1:11" x14ac:dyDescent="0.25">
      <c r="A13" s="1" t="s">
        <v>24</v>
      </c>
      <c r="B13" s="2">
        <v>139953</v>
      </c>
      <c r="C13" s="2" t="s">
        <v>20</v>
      </c>
      <c r="D13" s="2">
        <v>33939</v>
      </c>
      <c r="E13" s="3">
        <v>44233</v>
      </c>
      <c r="F13" s="3">
        <v>44251</v>
      </c>
      <c r="G13" s="4">
        <v>595330</v>
      </c>
      <c r="H13" s="4">
        <v>0</v>
      </c>
      <c r="I13" s="4">
        <v>0</v>
      </c>
      <c r="J13" s="4">
        <v>0</v>
      </c>
      <c r="K13" s="20">
        <v>595330</v>
      </c>
    </row>
    <row r="14" spans="1:11" x14ac:dyDescent="0.25">
      <c r="A14" s="5" t="s">
        <v>25</v>
      </c>
      <c r="B14" s="6">
        <v>140484</v>
      </c>
      <c r="C14" s="6" t="s">
        <v>20</v>
      </c>
      <c r="D14" s="6">
        <v>36376</v>
      </c>
      <c r="E14" s="7">
        <v>44251</v>
      </c>
      <c r="F14" s="7">
        <v>44264</v>
      </c>
      <c r="G14" s="8">
        <v>16381110</v>
      </c>
      <c r="H14" s="8">
        <v>0</v>
      </c>
      <c r="I14" s="8">
        <v>0</v>
      </c>
      <c r="J14" s="8">
        <v>0</v>
      </c>
      <c r="K14" s="21">
        <v>16381110</v>
      </c>
    </row>
    <row r="15" spans="1:11" x14ac:dyDescent="0.25">
      <c r="A15" s="1" t="s">
        <v>26</v>
      </c>
      <c r="B15" s="2">
        <v>142613</v>
      </c>
      <c r="C15" s="2" t="s">
        <v>20</v>
      </c>
      <c r="D15" s="2">
        <v>40785</v>
      </c>
      <c r="E15" s="3">
        <v>44285</v>
      </c>
      <c r="F15" s="3">
        <v>44319</v>
      </c>
      <c r="G15" s="4">
        <v>372544</v>
      </c>
      <c r="H15" s="4">
        <v>0</v>
      </c>
      <c r="I15" s="4">
        <v>0</v>
      </c>
      <c r="J15" s="4">
        <v>0</v>
      </c>
      <c r="K15" s="20">
        <v>372544</v>
      </c>
    </row>
    <row r="16" spans="1:11" x14ac:dyDescent="0.25">
      <c r="A16" s="5" t="s">
        <v>27</v>
      </c>
      <c r="B16" s="6">
        <v>142613</v>
      </c>
      <c r="C16" s="6" t="s">
        <v>20</v>
      </c>
      <c r="D16" s="6">
        <v>41193</v>
      </c>
      <c r="E16" s="7">
        <v>44288</v>
      </c>
      <c r="F16" s="7">
        <v>44319</v>
      </c>
      <c r="G16" s="8">
        <v>172013</v>
      </c>
      <c r="H16" s="8">
        <v>0</v>
      </c>
      <c r="I16" s="8">
        <v>0</v>
      </c>
      <c r="J16" s="8">
        <v>0</v>
      </c>
      <c r="K16" s="21">
        <v>172013</v>
      </c>
    </row>
    <row r="17" spans="1:11" x14ac:dyDescent="0.25">
      <c r="A17" s="1" t="s">
        <v>28</v>
      </c>
      <c r="B17" s="2">
        <v>142613</v>
      </c>
      <c r="C17" s="2" t="s">
        <v>20</v>
      </c>
      <c r="D17" s="2">
        <v>41969</v>
      </c>
      <c r="E17" s="3">
        <v>44294</v>
      </c>
      <c r="F17" s="3">
        <v>44319</v>
      </c>
      <c r="G17" s="4">
        <v>168210</v>
      </c>
      <c r="H17" s="4">
        <v>0</v>
      </c>
      <c r="I17" s="4">
        <v>0</v>
      </c>
      <c r="J17" s="4">
        <v>0</v>
      </c>
      <c r="K17" s="20">
        <v>168210</v>
      </c>
    </row>
    <row r="18" spans="1:11" x14ac:dyDescent="0.25">
      <c r="A18" s="5" t="s">
        <v>29</v>
      </c>
      <c r="B18" s="6">
        <v>145723</v>
      </c>
      <c r="C18" s="6" t="s">
        <v>20</v>
      </c>
      <c r="D18" s="6">
        <v>42772</v>
      </c>
      <c r="E18" s="7">
        <v>44299</v>
      </c>
      <c r="F18" s="7">
        <v>44378</v>
      </c>
      <c r="G18" s="8">
        <v>149624</v>
      </c>
      <c r="H18" s="8">
        <v>0</v>
      </c>
      <c r="I18" s="8">
        <v>0</v>
      </c>
      <c r="J18" s="8">
        <v>0</v>
      </c>
      <c r="K18" s="21">
        <v>149624</v>
      </c>
    </row>
    <row r="19" spans="1:11" x14ac:dyDescent="0.25">
      <c r="A19" s="1" t="s">
        <v>30</v>
      </c>
      <c r="B19" s="2">
        <v>145723</v>
      </c>
      <c r="C19" s="2" t="s">
        <v>20</v>
      </c>
      <c r="D19" s="2">
        <v>48947</v>
      </c>
      <c r="E19" s="3">
        <v>44349</v>
      </c>
      <c r="F19" s="3">
        <v>44378</v>
      </c>
      <c r="G19" s="4">
        <v>9048507</v>
      </c>
      <c r="H19" s="4">
        <v>0</v>
      </c>
      <c r="I19" s="4">
        <v>0</v>
      </c>
      <c r="J19" s="4">
        <v>0</v>
      </c>
      <c r="K19" s="20">
        <v>9048507</v>
      </c>
    </row>
    <row r="20" spans="1:11" x14ac:dyDescent="0.25">
      <c r="A20" s="5" t="s">
        <v>31</v>
      </c>
      <c r="B20" s="6">
        <v>145724</v>
      </c>
      <c r="C20" s="6" t="s">
        <v>20</v>
      </c>
      <c r="D20" s="6">
        <v>48941</v>
      </c>
      <c r="E20" s="7">
        <v>44349</v>
      </c>
      <c r="F20" s="7">
        <v>44378</v>
      </c>
      <c r="G20" s="8">
        <v>9835392</v>
      </c>
      <c r="H20" s="8">
        <v>0</v>
      </c>
      <c r="I20" s="8">
        <v>0</v>
      </c>
      <c r="J20" s="8">
        <v>0</v>
      </c>
      <c r="K20" s="21">
        <v>9835392</v>
      </c>
    </row>
    <row r="21" spans="1:11" x14ac:dyDescent="0.25">
      <c r="A21" s="1" t="s">
        <v>32</v>
      </c>
      <c r="B21" s="2">
        <v>145724</v>
      </c>
      <c r="C21" s="2" t="s">
        <v>20</v>
      </c>
      <c r="D21" s="2">
        <v>48944</v>
      </c>
      <c r="E21" s="3">
        <v>44349</v>
      </c>
      <c r="F21" s="3">
        <v>44378</v>
      </c>
      <c r="G21" s="4">
        <v>36882720</v>
      </c>
      <c r="H21" s="4">
        <v>0</v>
      </c>
      <c r="I21" s="4">
        <v>0</v>
      </c>
      <c r="J21" s="4">
        <v>0</v>
      </c>
      <c r="K21" s="20">
        <v>36882720</v>
      </c>
    </row>
    <row r="22" spans="1:11" x14ac:dyDescent="0.25">
      <c r="A22" s="5" t="s">
        <v>33</v>
      </c>
      <c r="B22" s="6">
        <v>145725</v>
      </c>
      <c r="C22" s="6" t="s">
        <v>20</v>
      </c>
      <c r="D22" s="6">
        <v>48943</v>
      </c>
      <c r="E22" s="7">
        <v>44349</v>
      </c>
      <c r="F22" s="7">
        <v>44378</v>
      </c>
      <c r="G22" s="8">
        <v>1578188</v>
      </c>
      <c r="H22" s="8">
        <v>0</v>
      </c>
      <c r="I22" s="8">
        <v>0</v>
      </c>
      <c r="J22" s="8">
        <v>0</v>
      </c>
      <c r="K22" s="21">
        <v>1578188</v>
      </c>
    </row>
    <row r="23" spans="1:11" x14ac:dyDescent="0.25">
      <c r="A23" s="1" t="s">
        <v>34</v>
      </c>
      <c r="B23" s="2">
        <v>150958</v>
      </c>
      <c r="C23" s="9" t="s">
        <v>35</v>
      </c>
      <c r="D23" s="2">
        <v>193831</v>
      </c>
      <c r="E23" s="3">
        <v>44453</v>
      </c>
      <c r="F23" s="3">
        <v>44536</v>
      </c>
      <c r="G23" s="10">
        <v>1181139</v>
      </c>
      <c r="H23" s="10">
        <v>0</v>
      </c>
      <c r="I23" s="10">
        <v>0</v>
      </c>
      <c r="J23" s="10">
        <v>0</v>
      </c>
      <c r="K23" s="22">
        <v>1181139</v>
      </c>
    </row>
    <row r="24" spans="1:11" x14ac:dyDescent="0.25">
      <c r="A24" s="5" t="s">
        <v>36</v>
      </c>
      <c r="B24" s="6">
        <v>150958</v>
      </c>
      <c r="C24" s="11" t="s">
        <v>35</v>
      </c>
      <c r="D24" s="6">
        <v>190261</v>
      </c>
      <c r="E24" s="7">
        <v>44446</v>
      </c>
      <c r="F24" s="7">
        <v>44536</v>
      </c>
      <c r="G24" s="12">
        <v>134150</v>
      </c>
      <c r="H24" s="12">
        <v>0</v>
      </c>
      <c r="I24" s="12">
        <v>0</v>
      </c>
      <c r="J24" s="12">
        <v>0</v>
      </c>
      <c r="K24" s="23">
        <v>134150</v>
      </c>
    </row>
    <row r="25" spans="1:11" x14ac:dyDescent="0.25">
      <c r="A25" s="1" t="s">
        <v>37</v>
      </c>
      <c r="B25" s="2">
        <v>135526</v>
      </c>
      <c r="C25" s="9" t="s">
        <v>20</v>
      </c>
      <c r="D25" s="2">
        <v>26397</v>
      </c>
      <c r="E25" s="3">
        <v>44160</v>
      </c>
      <c r="F25" s="3">
        <v>44545</v>
      </c>
      <c r="G25" s="10">
        <v>291956</v>
      </c>
      <c r="H25" s="10">
        <v>0</v>
      </c>
      <c r="I25" s="10">
        <v>0</v>
      </c>
      <c r="J25" s="10">
        <v>0</v>
      </c>
      <c r="K25" s="22">
        <v>291956</v>
      </c>
    </row>
    <row r="26" spans="1:11" x14ac:dyDescent="0.25">
      <c r="A26" s="5" t="s">
        <v>38</v>
      </c>
      <c r="B26" s="6">
        <v>153735</v>
      </c>
      <c r="C26" s="11" t="s">
        <v>20</v>
      </c>
      <c r="D26" s="6">
        <v>71651</v>
      </c>
      <c r="E26" s="7">
        <v>44517</v>
      </c>
      <c r="F26" s="7">
        <v>44551</v>
      </c>
      <c r="G26" s="12">
        <v>9311635</v>
      </c>
      <c r="H26" s="12">
        <v>0</v>
      </c>
      <c r="I26" s="12">
        <v>0</v>
      </c>
      <c r="J26" s="12">
        <v>0</v>
      </c>
      <c r="K26" s="23">
        <v>9311635</v>
      </c>
    </row>
    <row r="27" spans="1:11" x14ac:dyDescent="0.25">
      <c r="A27" s="1" t="s">
        <v>39</v>
      </c>
      <c r="B27" s="2">
        <v>146878</v>
      </c>
      <c r="C27" s="9" t="s">
        <v>20</v>
      </c>
      <c r="D27" s="2">
        <v>51211</v>
      </c>
      <c r="E27" s="3">
        <v>44369</v>
      </c>
      <c r="F27" s="3">
        <v>44572</v>
      </c>
      <c r="G27" s="10">
        <v>237330</v>
      </c>
      <c r="H27" s="10">
        <v>0</v>
      </c>
      <c r="I27" s="10">
        <v>0</v>
      </c>
      <c r="J27" s="10">
        <v>0</v>
      </c>
      <c r="K27" s="22">
        <v>237330</v>
      </c>
    </row>
    <row r="28" spans="1:11" x14ac:dyDescent="0.25">
      <c r="A28" s="5" t="s">
        <v>40</v>
      </c>
      <c r="B28" s="6">
        <v>146878</v>
      </c>
      <c r="C28" s="11" t="s">
        <v>20</v>
      </c>
      <c r="D28" s="6">
        <v>51213</v>
      </c>
      <c r="E28" s="7">
        <v>44369</v>
      </c>
      <c r="F28" s="7">
        <v>44572</v>
      </c>
      <c r="G28" s="12">
        <v>8775</v>
      </c>
      <c r="H28" s="12">
        <v>0</v>
      </c>
      <c r="I28" s="12">
        <v>0</v>
      </c>
      <c r="J28" s="12">
        <v>0</v>
      </c>
      <c r="K28" s="23">
        <v>8775</v>
      </c>
    </row>
    <row r="29" spans="1:11" x14ac:dyDescent="0.25">
      <c r="A29" s="1" t="s">
        <v>41</v>
      </c>
      <c r="B29" s="2">
        <v>146878</v>
      </c>
      <c r="C29" s="9" t="s">
        <v>20</v>
      </c>
      <c r="D29" s="2">
        <v>51214</v>
      </c>
      <c r="E29" s="3">
        <v>44369</v>
      </c>
      <c r="F29" s="3">
        <v>44572</v>
      </c>
      <c r="G29" s="10">
        <v>70320</v>
      </c>
      <c r="H29" s="10">
        <v>0</v>
      </c>
      <c r="I29" s="10">
        <v>0</v>
      </c>
      <c r="J29" s="10">
        <v>0</v>
      </c>
      <c r="K29" s="22">
        <v>70320</v>
      </c>
    </row>
    <row r="30" spans="1:11" x14ac:dyDescent="0.25">
      <c r="A30" s="5" t="s">
        <v>42</v>
      </c>
      <c r="B30" s="6">
        <v>146878</v>
      </c>
      <c r="C30" s="11" t="s">
        <v>20</v>
      </c>
      <c r="D30" s="6">
        <v>51215</v>
      </c>
      <c r="E30" s="7">
        <v>44369</v>
      </c>
      <c r="F30" s="7">
        <v>44572</v>
      </c>
      <c r="G30" s="12">
        <v>810000</v>
      </c>
      <c r="H30" s="12">
        <v>0</v>
      </c>
      <c r="I30" s="12">
        <v>0</v>
      </c>
      <c r="J30" s="12">
        <v>0</v>
      </c>
      <c r="K30" s="23">
        <v>810000</v>
      </c>
    </row>
  </sheetData>
  <autoFilter ref="A2:K30" xr:uid="{48D7EB50-BC02-480B-A40B-F63E74924BC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6DA92-6AF6-446C-8764-40676BC14FD6}">
  <dimension ref="A3:D7"/>
  <sheetViews>
    <sheetView showGridLines="0" workbookViewId="0">
      <selection activeCell="C17" sqref="C17"/>
    </sheetView>
  </sheetViews>
  <sheetFormatPr baseColWidth="10" defaultRowHeight="15" x14ac:dyDescent="0.25"/>
  <cols>
    <col min="1" max="1" width="28.140625" bestFit="1" customWidth="1"/>
    <col min="2" max="2" width="18.7109375" bestFit="1" customWidth="1"/>
    <col min="3" max="3" width="23.140625" bestFit="1" customWidth="1"/>
    <col min="4" max="4" width="24.5703125" bestFit="1" customWidth="1"/>
  </cols>
  <sheetData>
    <row r="3" spans="1:4" x14ac:dyDescent="0.25">
      <c r="A3" s="43" t="s">
        <v>165</v>
      </c>
      <c r="B3" s="49" t="s">
        <v>166</v>
      </c>
      <c r="C3" s="44" t="s">
        <v>167</v>
      </c>
      <c r="D3" s="45" t="s">
        <v>168</v>
      </c>
    </row>
    <row r="4" spans="1:4" x14ac:dyDescent="0.25">
      <c r="A4" s="37" t="s">
        <v>162</v>
      </c>
      <c r="B4" s="50">
        <v>8</v>
      </c>
      <c r="C4" s="39">
        <v>76800469</v>
      </c>
      <c r="D4" s="40">
        <v>76800469</v>
      </c>
    </row>
    <row r="5" spans="1:4" x14ac:dyDescent="0.25">
      <c r="A5" s="38" t="s">
        <v>161</v>
      </c>
      <c r="B5" s="51">
        <v>17</v>
      </c>
      <c r="C5" s="41">
        <v>81508599</v>
      </c>
      <c r="D5" s="42">
        <v>0</v>
      </c>
    </row>
    <row r="6" spans="1:4" x14ac:dyDescent="0.25">
      <c r="A6" s="38" t="s">
        <v>163</v>
      </c>
      <c r="B6" s="51">
        <v>3</v>
      </c>
      <c r="C6" s="41">
        <v>1607245</v>
      </c>
      <c r="D6" s="42">
        <v>0</v>
      </c>
    </row>
    <row r="7" spans="1:4" x14ac:dyDescent="0.25">
      <c r="A7" s="46" t="s">
        <v>164</v>
      </c>
      <c r="B7" s="52">
        <v>28</v>
      </c>
      <c r="C7" s="47">
        <v>159916313</v>
      </c>
      <c r="D7" s="48">
        <v>76800469</v>
      </c>
    </row>
  </sheetData>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1E6F0-3562-4F2F-AE3B-87EE9B22D4F3}">
  <dimension ref="A2:AZ30"/>
  <sheetViews>
    <sheetView topLeftCell="D1" workbookViewId="0">
      <selection activeCell="P17" sqref="P17"/>
    </sheetView>
  </sheetViews>
  <sheetFormatPr baseColWidth="10" defaultRowHeight="15" x14ac:dyDescent="0.25"/>
  <cols>
    <col min="13" max="13" width="33.28515625" bestFit="1" customWidth="1"/>
    <col min="14" max="14" width="23" bestFit="1" customWidth="1"/>
  </cols>
  <sheetData>
    <row r="2" spans="1:52" s="32" customFormat="1" ht="39.950000000000003" customHeight="1" x14ac:dyDescent="0.25">
      <c r="A2" s="26" t="s">
        <v>43</v>
      </c>
      <c r="B2" s="26" t="s">
        <v>44</v>
      </c>
      <c r="C2" s="26" t="s">
        <v>45</v>
      </c>
      <c r="D2" s="26" t="s">
        <v>46</v>
      </c>
      <c r="E2" s="27" t="s">
        <v>47</v>
      </c>
      <c r="F2" s="27" t="s">
        <v>48</v>
      </c>
      <c r="G2" s="26" t="s">
        <v>49</v>
      </c>
      <c r="H2" s="26" t="s">
        <v>50</v>
      </c>
      <c r="I2" s="26" t="s">
        <v>51</v>
      </c>
      <c r="J2" s="26" t="s">
        <v>52</v>
      </c>
      <c r="K2" s="28" t="s">
        <v>53</v>
      </c>
      <c r="L2" s="28" t="s">
        <v>54</v>
      </c>
      <c r="M2" s="26" t="s">
        <v>55</v>
      </c>
      <c r="N2" s="29" t="s">
        <v>56</v>
      </c>
      <c r="O2" s="29" t="s">
        <v>57</v>
      </c>
      <c r="P2" s="29" t="s">
        <v>51</v>
      </c>
      <c r="Q2" s="29" t="s">
        <v>58</v>
      </c>
      <c r="R2" s="29" t="s">
        <v>59</v>
      </c>
      <c r="S2" s="29" t="s">
        <v>60</v>
      </c>
      <c r="T2" s="26" t="s">
        <v>61</v>
      </c>
      <c r="U2" s="28" t="s">
        <v>62</v>
      </c>
      <c r="V2" s="28" t="s">
        <v>63</v>
      </c>
      <c r="W2" s="28" t="s">
        <v>64</v>
      </c>
      <c r="X2" s="28" t="s">
        <v>65</v>
      </c>
      <c r="Y2" s="28" t="s">
        <v>66</v>
      </c>
      <c r="Z2" s="28" t="s">
        <v>67</v>
      </c>
      <c r="AA2" s="30" t="s">
        <v>68</v>
      </c>
      <c r="AB2" s="30" t="s">
        <v>69</v>
      </c>
      <c r="AC2" s="30" t="s">
        <v>70</v>
      </c>
      <c r="AD2" s="30" t="s">
        <v>71</v>
      </c>
      <c r="AE2" s="31" t="s">
        <v>68</v>
      </c>
      <c r="AF2" s="31" t="s">
        <v>72</v>
      </c>
      <c r="AG2" s="27" t="s">
        <v>69</v>
      </c>
      <c r="AH2" s="27" t="s">
        <v>70</v>
      </c>
      <c r="AI2" s="31" t="s">
        <v>71</v>
      </c>
      <c r="AJ2" s="26" t="s">
        <v>73</v>
      </c>
      <c r="AK2" s="26" t="s">
        <v>74</v>
      </c>
      <c r="AL2" s="31" t="s">
        <v>75</v>
      </c>
      <c r="AM2" s="31" t="s">
        <v>76</v>
      </c>
      <c r="AN2" s="27" t="s">
        <v>77</v>
      </c>
      <c r="AO2" s="26" t="s">
        <v>78</v>
      </c>
      <c r="AP2" s="26" t="s">
        <v>79</v>
      </c>
      <c r="AQ2" s="27" t="s">
        <v>80</v>
      </c>
      <c r="AR2" s="26" t="s">
        <v>81</v>
      </c>
      <c r="AS2" s="26" t="s">
        <v>82</v>
      </c>
      <c r="AT2" s="26" t="s">
        <v>83</v>
      </c>
      <c r="AU2" s="27" t="s">
        <v>84</v>
      </c>
      <c r="AV2" s="27" t="s">
        <v>85</v>
      </c>
      <c r="AW2" s="28" t="s">
        <v>86</v>
      </c>
      <c r="AX2" s="28" t="s">
        <v>87</v>
      </c>
      <c r="AY2" s="26" t="s">
        <v>88</v>
      </c>
      <c r="AZ2" s="26" t="s">
        <v>89</v>
      </c>
    </row>
    <row r="3" spans="1:52" s="36" customFormat="1" ht="10.5" x14ac:dyDescent="0.15">
      <c r="A3" s="33">
        <v>805027743</v>
      </c>
      <c r="B3" s="33" t="s">
        <v>90</v>
      </c>
      <c r="C3" s="33" t="s">
        <v>16</v>
      </c>
      <c r="D3" s="33">
        <v>1030</v>
      </c>
      <c r="E3" s="33" t="s">
        <v>91</v>
      </c>
      <c r="F3" s="33" t="s">
        <v>92</v>
      </c>
      <c r="G3" s="33"/>
      <c r="H3" s="33"/>
      <c r="I3" s="33"/>
      <c r="J3" s="34">
        <v>43624</v>
      </c>
      <c r="K3" s="35">
        <v>94193</v>
      </c>
      <c r="L3" s="35">
        <v>94193</v>
      </c>
      <c r="M3" s="33" t="s">
        <v>93</v>
      </c>
      <c r="N3" s="33" t="s">
        <v>161</v>
      </c>
      <c r="O3" s="33"/>
      <c r="P3" s="33"/>
      <c r="Q3" s="33"/>
      <c r="R3" s="33">
        <v>0</v>
      </c>
      <c r="S3" s="33"/>
      <c r="T3" s="33" t="s">
        <v>94</v>
      </c>
      <c r="U3" s="35">
        <v>0</v>
      </c>
      <c r="V3" s="35">
        <v>0</v>
      </c>
      <c r="W3" s="35">
        <v>0</v>
      </c>
      <c r="X3" s="35">
        <v>0</v>
      </c>
      <c r="Y3" s="35">
        <v>0</v>
      </c>
      <c r="Z3" s="35">
        <v>0</v>
      </c>
      <c r="AA3" s="33"/>
      <c r="AB3" s="33"/>
      <c r="AC3" s="33"/>
      <c r="AD3" s="33"/>
      <c r="AE3" s="35">
        <v>0</v>
      </c>
      <c r="AF3" s="35">
        <v>0</v>
      </c>
      <c r="AG3" s="33"/>
      <c r="AH3" s="33"/>
      <c r="AI3" s="35">
        <v>0</v>
      </c>
      <c r="AJ3" s="33"/>
      <c r="AK3" s="33"/>
      <c r="AL3" s="35">
        <v>0</v>
      </c>
      <c r="AM3" s="35">
        <v>0</v>
      </c>
      <c r="AN3" s="33"/>
      <c r="AO3" s="34">
        <v>43801</v>
      </c>
      <c r="AP3" s="33"/>
      <c r="AQ3" s="33"/>
      <c r="AR3" s="33"/>
      <c r="AS3" s="33" t="s">
        <v>95</v>
      </c>
      <c r="AT3" s="33"/>
      <c r="AU3" s="33"/>
      <c r="AV3" s="33"/>
      <c r="AW3" s="35">
        <v>0</v>
      </c>
      <c r="AX3" s="35">
        <v>0</v>
      </c>
      <c r="AY3" s="33"/>
      <c r="AZ3" s="34">
        <v>44651</v>
      </c>
    </row>
    <row r="4" spans="1:52" s="36" customFormat="1" ht="10.5" x14ac:dyDescent="0.15">
      <c r="A4" s="33">
        <v>805027743</v>
      </c>
      <c r="B4" s="33" t="s">
        <v>90</v>
      </c>
      <c r="C4" s="33" t="s">
        <v>16</v>
      </c>
      <c r="D4" s="33">
        <v>1149</v>
      </c>
      <c r="E4" s="33" t="s">
        <v>96</v>
      </c>
      <c r="F4" s="33" t="s">
        <v>97</v>
      </c>
      <c r="G4" s="33"/>
      <c r="H4" s="33"/>
      <c r="I4" s="33"/>
      <c r="J4" s="34">
        <v>43626</v>
      </c>
      <c r="K4" s="35">
        <v>697480</v>
      </c>
      <c r="L4" s="35">
        <v>697480</v>
      </c>
      <c r="M4" s="33" t="s">
        <v>93</v>
      </c>
      <c r="N4" s="33" t="s">
        <v>161</v>
      </c>
      <c r="O4" s="33"/>
      <c r="P4" s="33"/>
      <c r="Q4" s="33"/>
      <c r="R4" s="33">
        <v>0</v>
      </c>
      <c r="S4" s="33"/>
      <c r="T4" s="33" t="s">
        <v>94</v>
      </c>
      <c r="U4" s="35">
        <v>0</v>
      </c>
      <c r="V4" s="35">
        <v>0</v>
      </c>
      <c r="W4" s="35">
        <v>0</v>
      </c>
      <c r="X4" s="35">
        <v>0</v>
      </c>
      <c r="Y4" s="35">
        <v>0</v>
      </c>
      <c r="Z4" s="35">
        <v>0</v>
      </c>
      <c r="AA4" s="33"/>
      <c r="AB4" s="33"/>
      <c r="AC4" s="33"/>
      <c r="AD4" s="33"/>
      <c r="AE4" s="35">
        <v>0</v>
      </c>
      <c r="AF4" s="35">
        <v>0</v>
      </c>
      <c r="AG4" s="33"/>
      <c r="AH4" s="33"/>
      <c r="AI4" s="35">
        <v>0</v>
      </c>
      <c r="AJ4" s="33"/>
      <c r="AK4" s="33"/>
      <c r="AL4" s="35">
        <v>0</v>
      </c>
      <c r="AM4" s="35">
        <v>0</v>
      </c>
      <c r="AN4" s="33"/>
      <c r="AO4" s="34">
        <v>43801</v>
      </c>
      <c r="AP4" s="33"/>
      <c r="AQ4" s="33"/>
      <c r="AR4" s="33"/>
      <c r="AS4" s="33" t="s">
        <v>95</v>
      </c>
      <c r="AT4" s="33"/>
      <c r="AU4" s="33"/>
      <c r="AV4" s="33"/>
      <c r="AW4" s="35">
        <v>0</v>
      </c>
      <c r="AX4" s="35">
        <v>0</v>
      </c>
      <c r="AY4" s="33"/>
      <c r="AZ4" s="34">
        <v>44651</v>
      </c>
    </row>
    <row r="5" spans="1:52" s="36" customFormat="1" ht="10.5" x14ac:dyDescent="0.15">
      <c r="A5" s="33">
        <v>805027743</v>
      </c>
      <c r="B5" s="33" t="s">
        <v>90</v>
      </c>
      <c r="C5" s="33" t="s">
        <v>20</v>
      </c>
      <c r="D5" s="33">
        <v>33939</v>
      </c>
      <c r="E5" s="33" t="s">
        <v>98</v>
      </c>
      <c r="F5" s="33" t="s">
        <v>99</v>
      </c>
      <c r="G5" s="33"/>
      <c r="H5" s="33"/>
      <c r="I5" s="33"/>
      <c r="J5" s="34">
        <v>44233</v>
      </c>
      <c r="K5" s="35">
        <v>595330</v>
      </c>
      <c r="L5" s="35">
        <v>595330</v>
      </c>
      <c r="M5" s="33" t="s">
        <v>93</v>
      </c>
      <c r="N5" s="33" t="s">
        <v>161</v>
      </c>
      <c r="O5" s="33"/>
      <c r="P5" s="33"/>
      <c r="Q5" s="33"/>
      <c r="R5" s="33">
        <v>0</v>
      </c>
      <c r="S5" s="33"/>
      <c r="T5" s="33" t="s">
        <v>94</v>
      </c>
      <c r="U5" s="35">
        <v>0</v>
      </c>
      <c r="V5" s="35">
        <v>0</v>
      </c>
      <c r="W5" s="35">
        <v>0</v>
      </c>
      <c r="X5" s="35">
        <v>0</v>
      </c>
      <c r="Y5" s="35">
        <v>0</v>
      </c>
      <c r="Z5" s="35">
        <v>0</v>
      </c>
      <c r="AA5" s="33"/>
      <c r="AB5" s="33"/>
      <c r="AC5" s="33"/>
      <c r="AD5" s="33"/>
      <c r="AE5" s="35">
        <v>0</v>
      </c>
      <c r="AF5" s="35">
        <v>0</v>
      </c>
      <c r="AG5" s="33"/>
      <c r="AH5" s="33"/>
      <c r="AI5" s="35">
        <v>0</v>
      </c>
      <c r="AJ5" s="33"/>
      <c r="AK5" s="33"/>
      <c r="AL5" s="35">
        <v>0</v>
      </c>
      <c r="AM5" s="35">
        <v>0</v>
      </c>
      <c r="AN5" s="33"/>
      <c r="AO5" s="34">
        <v>44251</v>
      </c>
      <c r="AP5" s="33"/>
      <c r="AQ5" s="33"/>
      <c r="AR5" s="33"/>
      <c r="AS5" s="33" t="s">
        <v>95</v>
      </c>
      <c r="AT5" s="33"/>
      <c r="AU5" s="33"/>
      <c r="AV5" s="33"/>
      <c r="AW5" s="35">
        <v>0</v>
      </c>
      <c r="AX5" s="35">
        <v>0</v>
      </c>
      <c r="AY5" s="33"/>
      <c r="AZ5" s="34">
        <v>44651</v>
      </c>
    </row>
    <row r="6" spans="1:52" s="36" customFormat="1" ht="10.5" x14ac:dyDescent="0.15">
      <c r="A6" s="33">
        <v>805027743</v>
      </c>
      <c r="B6" s="33" t="s">
        <v>90</v>
      </c>
      <c r="C6" s="33" t="s">
        <v>20</v>
      </c>
      <c r="D6" s="33">
        <v>33949</v>
      </c>
      <c r="E6" s="33" t="s">
        <v>100</v>
      </c>
      <c r="F6" s="33" t="s">
        <v>101</v>
      </c>
      <c r="G6" s="33"/>
      <c r="H6" s="33"/>
      <c r="I6" s="33"/>
      <c r="J6" s="34">
        <v>44234</v>
      </c>
      <c r="K6" s="35">
        <v>59700</v>
      </c>
      <c r="L6" s="35">
        <v>59700</v>
      </c>
      <c r="M6" s="33" t="s">
        <v>93</v>
      </c>
      <c r="N6" s="33" t="s">
        <v>161</v>
      </c>
      <c r="O6" s="33"/>
      <c r="P6" s="33"/>
      <c r="Q6" s="33"/>
      <c r="R6" s="33">
        <v>0</v>
      </c>
      <c r="S6" s="33"/>
      <c r="T6" s="33" t="s">
        <v>94</v>
      </c>
      <c r="U6" s="35">
        <v>0</v>
      </c>
      <c r="V6" s="35">
        <v>0</v>
      </c>
      <c r="W6" s="35">
        <v>0</v>
      </c>
      <c r="X6" s="35">
        <v>0</v>
      </c>
      <c r="Y6" s="35">
        <v>0</v>
      </c>
      <c r="Z6" s="35">
        <v>0</v>
      </c>
      <c r="AA6" s="33"/>
      <c r="AB6" s="33"/>
      <c r="AC6" s="33"/>
      <c r="AD6" s="33"/>
      <c r="AE6" s="35">
        <v>0</v>
      </c>
      <c r="AF6" s="35">
        <v>0</v>
      </c>
      <c r="AG6" s="33"/>
      <c r="AH6" s="33"/>
      <c r="AI6" s="35">
        <v>0</v>
      </c>
      <c r="AJ6" s="33"/>
      <c r="AK6" s="33"/>
      <c r="AL6" s="35">
        <v>0</v>
      </c>
      <c r="AM6" s="35">
        <v>0</v>
      </c>
      <c r="AN6" s="33"/>
      <c r="AO6" s="34">
        <v>44251</v>
      </c>
      <c r="AP6" s="33"/>
      <c r="AQ6" s="33"/>
      <c r="AR6" s="33"/>
      <c r="AS6" s="33" t="s">
        <v>95</v>
      </c>
      <c r="AT6" s="33"/>
      <c r="AU6" s="33"/>
      <c r="AV6" s="33"/>
      <c r="AW6" s="35">
        <v>0</v>
      </c>
      <c r="AX6" s="35">
        <v>0</v>
      </c>
      <c r="AY6" s="33"/>
      <c r="AZ6" s="34">
        <v>44651</v>
      </c>
    </row>
    <row r="7" spans="1:52" s="36" customFormat="1" ht="10.5" x14ac:dyDescent="0.15">
      <c r="A7" s="33">
        <v>805027743</v>
      </c>
      <c r="B7" s="33" t="s">
        <v>90</v>
      </c>
      <c r="C7" s="33" t="s">
        <v>20</v>
      </c>
      <c r="D7" s="33">
        <v>36376</v>
      </c>
      <c r="E7" s="33" t="s">
        <v>102</v>
      </c>
      <c r="F7" s="33" t="s">
        <v>103</v>
      </c>
      <c r="G7" s="33"/>
      <c r="H7" s="33"/>
      <c r="I7" s="33"/>
      <c r="J7" s="34">
        <v>44251</v>
      </c>
      <c r="K7" s="35">
        <v>16381110</v>
      </c>
      <c r="L7" s="35">
        <v>16381110</v>
      </c>
      <c r="M7" s="33" t="s">
        <v>93</v>
      </c>
      <c r="N7" s="33" t="s">
        <v>161</v>
      </c>
      <c r="O7" s="33"/>
      <c r="P7" s="33"/>
      <c r="Q7" s="33"/>
      <c r="R7" s="33">
        <v>0</v>
      </c>
      <c r="S7" s="33"/>
      <c r="T7" s="33" t="s">
        <v>94</v>
      </c>
      <c r="U7" s="35">
        <v>0</v>
      </c>
      <c r="V7" s="35">
        <v>0</v>
      </c>
      <c r="W7" s="35">
        <v>0</v>
      </c>
      <c r="X7" s="35">
        <v>0</v>
      </c>
      <c r="Y7" s="35">
        <v>0</v>
      </c>
      <c r="Z7" s="35">
        <v>0</v>
      </c>
      <c r="AA7" s="33"/>
      <c r="AB7" s="33"/>
      <c r="AC7" s="33"/>
      <c r="AD7" s="33"/>
      <c r="AE7" s="35">
        <v>0</v>
      </c>
      <c r="AF7" s="35">
        <v>0</v>
      </c>
      <c r="AG7" s="33"/>
      <c r="AH7" s="33"/>
      <c r="AI7" s="35">
        <v>0</v>
      </c>
      <c r="AJ7" s="33"/>
      <c r="AK7" s="33"/>
      <c r="AL7" s="35">
        <v>0</v>
      </c>
      <c r="AM7" s="35">
        <v>0</v>
      </c>
      <c r="AN7" s="33"/>
      <c r="AO7" s="34">
        <v>44264</v>
      </c>
      <c r="AP7" s="33"/>
      <c r="AQ7" s="33"/>
      <c r="AR7" s="33"/>
      <c r="AS7" s="33" t="s">
        <v>95</v>
      </c>
      <c r="AT7" s="33"/>
      <c r="AU7" s="33"/>
      <c r="AV7" s="33"/>
      <c r="AW7" s="35">
        <v>0</v>
      </c>
      <c r="AX7" s="35">
        <v>0</v>
      </c>
      <c r="AY7" s="33"/>
      <c r="AZ7" s="34">
        <v>44651</v>
      </c>
    </row>
    <row r="8" spans="1:52" s="36" customFormat="1" ht="10.5" x14ac:dyDescent="0.15">
      <c r="A8" s="33">
        <v>805027743</v>
      </c>
      <c r="B8" s="33" t="s">
        <v>90</v>
      </c>
      <c r="C8" s="33" t="s">
        <v>20</v>
      </c>
      <c r="D8" s="33">
        <v>40785</v>
      </c>
      <c r="E8" s="33" t="s">
        <v>104</v>
      </c>
      <c r="F8" s="33" t="s">
        <v>105</v>
      </c>
      <c r="G8" s="33"/>
      <c r="H8" s="33"/>
      <c r="I8" s="33"/>
      <c r="J8" s="34">
        <v>44285</v>
      </c>
      <c r="K8" s="35">
        <v>372544</v>
      </c>
      <c r="L8" s="35">
        <v>372544</v>
      </c>
      <c r="M8" s="33" t="s">
        <v>93</v>
      </c>
      <c r="N8" s="33" t="s">
        <v>161</v>
      </c>
      <c r="O8" s="33"/>
      <c r="P8" s="33"/>
      <c r="Q8" s="33"/>
      <c r="R8" s="33">
        <v>0</v>
      </c>
      <c r="S8" s="33"/>
      <c r="T8" s="33" t="s">
        <v>94</v>
      </c>
      <c r="U8" s="35">
        <v>0</v>
      </c>
      <c r="V8" s="35">
        <v>0</v>
      </c>
      <c r="W8" s="35">
        <v>0</v>
      </c>
      <c r="X8" s="35">
        <v>0</v>
      </c>
      <c r="Y8" s="35">
        <v>0</v>
      </c>
      <c r="Z8" s="35">
        <v>0</v>
      </c>
      <c r="AA8" s="33"/>
      <c r="AB8" s="33"/>
      <c r="AC8" s="33"/>
      <c r="AD8" s="33"/>
      <c r="AE8" s="35">
        <v>0</v>
      </c>
      <c r="AF8" s="35">
        <v>0</v>
      </c>
      <c r="AG8" s="33"/>
      <c r="AH8" s="33"/>
      <c r="AI8" s="35">
        <v>0</v>
      </c>
      <c r="AJ8" s="33"/>
      <c r="AK8" s="33"/>
      <c r="AL8" s="35">
        <v>0</v>
      </c>
      <c r="AM8" s="35">
        <v>0</v>
      </c>
      <c r="AN8" s="33"/>
      <c r="AO8" s="34">
        <v>44319</v>
      </c>
      <c r="AP8" s="33"/>
      <c r="AQ8" s="33"/>
      <c r="AR8" s="33"/>
      <c r="AS8" s="33" t="s">
        <v>95</v>
      </c>
      <c r="AT8" s="33"/>
      <c r="AU8" s="33"/>
      <c r="AV8" s="33"/>
      <c r="AW8" s="35">
        <v>0</v>
      </c>
      <c r="AX8" s="35">
        <v>0</v>
      </c>
      <c r="AY8" s="33"/>
      <c r="AZ8" s="34">
        <v>44651</v>
      </c>
    </row>
    <row r="9" spans="1:52" s="36" customFormat="1" ht="10.5" x14ac:dyDescent="0.15">
      <c r="A9" s="33">
        <v>805027743</v>
      </c>
      <c r="B9" s="33" t="s">
        <v>90</v>
      </c>
      <c r="C9" s="33" t="s">
        <v>20</v>
      </c>
      <c r="D9" s="33">
        <v>41193</v>
      </c>
      <c r="E9" s="33" t="s">
        <v>106</v>
      </c>
      <c r="F9" s="33" t="s">
        <v>107</v>
      </c>
      <c r="G9" s="33"/>
      <c r="H9" s="33"/>
      <c r="I9" s="33"/>
      <c r="J9" s="34">
        <v>44288</v>
      </c>
      <c r="K9" s="35">
        <v>172013</v>
      </c>
      <c r="L9" s="35">
        <v>172013</v>
      </c>
      <c r="M9" s="33" t="s">
        <v>93</v>
      </c>
      <c r="N9" s="33" t="s">
        <v>161</v>
      </c>
      <c r="O9" s="33"/>
      <c r="P9" s="33"/>
      <c r="Q9" s="33"/>
      <c r="R9" s="33">
        <v>0</v>
      </c>
      <c r="S9" s="33"/>
      <c r="T9" s="33" t="s">
        <v>94</v>
      </c>
      <c r="U9" s="35">
        <v>0</v>
      </c>
      <c r="V9" s="35">
        <v>0</v>
      </c>
      <c r="W9" s="35">
        <v>0</v>
      </c>
      <c r="X9" s="35">
        <v>0</v>
      </c>
      <c r="Y9" s="35">
        <v>0</v>
      </c>
      <c r="Z9" s="35">
        <v>0</v>
      </c>
      <c r="AA9" s="33"/>
      <c r="AB9" s="33"/>
      <c r="AC9" s="33"/>
      <c r="AD9" s="33"/>
      <c r="AE9" s="35">
        <v>0</v>
      </c>
      <c r="AF9" s="35">
        <v>0</v>
      </c>
      <c r="AG9" s="33"/>
      <c r="AH9" s="33"/>
      <c r="AI9" s="35">
        <v>0</v>
      </c>
      <c r="AJ9" s="33"/>
      <c r="AK9" s="33"/>
      <c r="AL9" s="35">
        <v>0</v>
      </c>
      <c r="AM9" s="35">
        <v>0</v>
      </c>
      <c r="AN9" s="33"/>
      <c r="AO9" s="34">
        <v>44319</v>
      </c>
      <c r="AP9" s="33"/>
      <c r="AQ9" s="33"/>
      <c r="AR9" s="33"/>
      <c r="AS9" s="33" t="s">
        <v>95</v>
      </c>
      <c r="AT9" s="33"/>
      <c r="AU9" s="33"/>
      <c r="AV9" s="33"/>
      <c r="AW9" s="35">
        <v>0</v>
      </c>
      <c r="AX9" s="35">
        <v>0</v>
      </c>
      <c r="AY9" s="33"/>
      <c r="AZ9" s="34">
        <v>44651</v>
      </c>
    </row>
    <row r="10" spans="1:52" s="36" customFormat="1" ht="10.5" x14ac:dyDescent="0.15">
      <c r="A10" s="33">
        <v>805027743</v>
      </c>
      <c r="B10" s="33" t="s">
        <v>90</v>
      </c>
      <c r="C10" s="33" t="s">
        <v>20</v>
      </c>
      <c r="D10" s="33">
        <v>41969</v>
      </c>
      <c r="E10" s="33" t="s">
        <v>108</v>
      </c>
      <c r="F10" s="33" t="s">
        <v>109</v>
      </c>
      <c r="G10" s="33"/>
      <c r="H10" s="33"/>
      <c r="I10" s="33"/>
      <c r="J10" s="34">
        <v>44294</v>
      </c>
      <c r="K10" s="35">
        <v>168210</v>
      </c>
      <c r="L10" s="35">
        <v>168210</v>
      </c>
      <c r="M10" s="33" t="s">
        <v>93</v>
      </c>
      <c r="N10" s="33" t="s">
        <v>161</v>
      </c>
      <c r="O10" s="33"/>
      <c r="P10" s="33"/>
      <c r="Q10" s="33"/>
      <c r="R10" s="33">
        <v>0</v>
      </c>
      <c r="S10" s="33"/>
      <c r="T10" s="33" t="s">
        <v>94</v>
      </c>
      <c r="U10" s="35">
        <v>0</v>
      </c>
      <c r="V10" s="35">
        <v>0</v>
      </c>
      <c r="W10" s="35">
        <v>0</v>
      </c>
      <c r="X10" s="35">
        <v>0</v>
      </c>
      <c r="Y10" s="35">
        <v>0</v>
      </c>
      <c r="Z10" s="35">
        <v>0</v>
      </c>
      <c r="AA10" s="33"/>
      <c r="AB10" s="33"/>
      <c r="AC10" s="33"/>
      <c r="AD10" s="33"/>
      <c r="AE10" s="35">
        <v>0</v>
      </c>
      <c r="AF10" s="35">
        <v>0</v>
      </c>
      <c r="AG10" s="33"/>
      <c r="AH10" s="33"/>
      <c r="AI10" s="35">
        <v>0</v>
      </c>
      <c r="AJ10" s="33"/>
      <c r="AK10" s="33"/>
      <c r="AL10" s="35">
        <v>0</v>
      </c>
      <c r="AM10" s="35">
        <v>0</v>
      </c>
      <c r="AN10" s="33"/>
      <c r="AO10" s="34">
        <v>44319</v>
      </c>
      <c r="AP10" s="33"/>
      <c r="AQ10" s="33"/>
      <c r="AR10" s="33"/>
      <c r="AS10" s="33" t="s">
        <v>95</v>
      </c>
      <c r="AT10" s="33"/>
      <c r="AU10" s="33"/>
      <c r="AV10" s="33"/>
      <c r="AW10" s="35">
        <v>0</v>
      </c>
      <c r="AX10" s="35">
        <v>0</v>
      </c>
      <c r="AY10" s="33"/>
      <c r="AZ10" s="34">
        <v>44651</v>
      </c>
    </row>
    <row r="11" spans="1:52" s="36" customFormat="1" ht="10.5" x14ac:dyDescent="0.15">
      <c r="A11" s="33">
        <v>805027743</v>
      </c>
      <c r="B11" s="33" t="s">
        <v>90</v>
      </c>
      <c r="C11" s="33" t="s">
        <v>20</v>
      </c>
      <c r="D11" s="33">
        <v>42772</v>
      </c>
      <c r="E11" s="33" t="s">
        <v>110</v>
      </c>
      <c r="F11" s="33" t="s">
        <v>111</v>
      </c>
      <c r="G11" s="33"/>
      <c r="H11" s="33"/>
      <c r="I11" s="33"/>
      <c r="J11" s="34">
        <v>44299</v>
      </c>
      <c r="K11" s="35">
        <v>149624</v>
      </c>
      <c r="L11" s="35">
        <v>149624</v>
      </c>
      <c r="M11" s="33" t="s">
        <v>93</v>
      </c>
      <c r="N11" s="33" t="s">
        <v>161</v>
      </c>
      <c r="O11" s="33"/>
      <c r="P11" s="33"/>
      <c r="Q11" s="33"/>
      <c r="R11" s="33">
        <v>0</v>
      </c>
      <c r="S11" s="33"/>
      <c r="T11" s="33" t="s">
        <v>94</v>
      </c>
      <c r="U11" s="35">
        <v>0</v>
      </c>
      <c r="V11" s="35">
        <v>0</v>
      </c>
      <c r="W11" s="35">
        <v>0</v>
      </c>
      <c r="X11" s="35">
        <v>0</v>
      </c>
      <c r="Y11" s="35">
        <v>0</v>
      </c>
      <c r="Z11" s="35">
        <v>0</v>
      </c>
      <c r="AA11" s="33"/>
      <c r="AB11" s="33"/>
      <c r="AC11" s="33"/>
      <c r="AD11" s="33"/>
      <c r="AE11" s="35">
        <v>0</v>
      </c>
      <c r="AF11" s="35">
        <v>0</v>
      </c>
      <c r="AG11" s="33"/>
      <c r="AH11" s="33"/>
      <c r="AI11" s="35">
        <v>0</v>
      </c>
      <c r="AJ11" s="33"/>
      <c r="AK11" s="33"/>
      <c r="AL11" s="35">
        <v>0</v>
      </c>
      <c r="AM11" s="35">
        <v>0</v>
      </c>
      <c r="AN11" s="33"/>
      <c r="AO11" s="34">
        <v>44378</v>
      </c>
      <c r="AP11" s="33"/>
      <c r="AQ11" s="33"/>
      <c r="AR11" s="33"/>
      <c r="AS11" s="33" t="s">
        <v>95</v>
      </c>
      <c r="AT11" s="33"/>
      <c r="AU11" s="33"/>
      <c r="AV11" s="33"/>
      <c r="AW11" s="35">
        <v>0</v>
      </c>
      <c r="AX11" s="35">
        <v>0</v>
      </c>
      <c r="AY11" s="33"/>
      <c r="AZ11" s="34">
        <v>44651</v>
      </c>
    </row>
    <row r="12" spans="1:52" s="36" customFormat="1" ht="10.5" x14ac:dyDescent="0.15">
      <c r="A12" s="33">
        <v>805027743</v>
      </c>
      <c r="B12" s="33" t="s">
        <v>90</v>
      </c>
      <c r="C12" s="33" t="s">
        <v>20</v>
      </c>
      <c r="D12" s="33">
        <v>48941</v>
      </c>
      <c r="E12" s="33" t="s">
        <v>112</v>
      </c>
      <c r="F12" s="33" t="s">
        <v>113</v>
      </c>
      <c r="G12" s="33"/>
      <c r="H12" s="33"/>
      <c r="I12" s="33"/>
      <c r="J12" s="34">
        <v>44349</v>
      </c>
      <c r="K12" s="35">
        <v>9835392</v>
      </c>
      <c r="L12" s="35">
        <v>9835392</v>
      </c>
      <c r="M12" s="33" t="s">
        <v>93</v>
      </c>
      <c r="N12" s="33" t="s">
        <v>161</v>
      </c>
      <c r="O12" s="33"/>
      <c r="P12" s="33"/>
      <c r="Q12" s="33"/>
      <c r="R12" s="33">
        <v>0</v>
      </c>
      <c r="S12" s="33"/>
      <c r="T12" s="33" t="s">
        <v>94</v>
      </c>
      <c r="U12" s="35">
        <v>0</v>
      </c>
      <c r="V12" s="35">
        <v>0</v>
      </c>
      <c r="W12" s="35">
        <v>0</v>
      </c>
      <c r="X12" s="35">
        <v>0</v>
      </c>
      <c r="Y12" s="35">
        <v>0</v>
      </c>
      <c r="Z12" s="35">
        <v>0</v>
      </c>
      <c r="AA12" s="33"/>
      <c r="AB12" s="33"/>
      <c r="AC12" s="33"/>
      <c r="AD12" s="33"/>
      <c r="AE12" s="35">
        <v>0</v>
      </c>
      <c r="AF12" s="35">
        <v>0</v>
      </c>
      <c r="AG12" s="33"/>
      <c r="AH12" s="33"/>
      <c r="AI12" s="35">
        <v>0</v>
      </c>
      <c r="AJ12" s="33"/>
      <c r="AK12" s="33"/>
      <c r="AL12" s="35">
        <v>0</v>
      </c>
      <c r="AM12" s="35">
        <v>0</v>
      </c>
      <c r="AN12" s="33"/>
      <c r="AO12" s="34">
        <v>44378</v>
      </c>
      <c r="AP12" s="33"/>
      <c r="AQ12" s="33"/>
      <c r="AR12" s="33"/>
      <c r="AS12" s="33" t="s">
        <v>95</v>
      </c>
      <c r="AT12" s="33"/>
      <c r="AU12" s="33"/>
      <c r="AV12" s="33"/>
      <c r="AW12" s="35">
        <v>0</v>
      </c>
      <c r="AX12" s="35">
        <v>0</v>
      </c>
      <c r="AY12" s="33"/>
      <c r="AZ12" s="34">
        <v>44651</v>
      </c>
    </row>
    <row r="13" spans="1:52" s="36" customFormat="1" ht="10.5" x14ac:dyDescent="0.15">
      <c r="A13" s="33">
        <v>805027743</v>
      </c>
      <c r="B13" s="33" t="s">
        <v>90</v>
      </c>
      <c r="C13" s="33" t="s">
        <v>20</v>
      </c>
      <c r="D13" s="33">
        <v>48943</v>
      </c>
      <c r="E13" s="33" t="s">
        <v>114</v>
      </c>
      <c r="F13" s="33" t="s">
        <v>115</v>
      </c>
      <c r="G13" s="33"/>
      <c r="H13" s="33"/>
      <c r="I13" s="33"/>
      <c r="J13" s="34">
        <v>44349</v>
      </c>
      <c r="K13" s="35">
        <v>1578188</v>
      </c>
      <c r="L13" s="35">
        <v>1578188</v>
      </c>
      <c r="M13" s="33" t="s">
        <v>93</v>
      </c>
      <c r="N13" s="33" t="s">
        <v>161</v>
      </c>
      <c r="O13" s="33"/>
      <c r="P13" s="33"/>
      <c r="Q13" s="33"/>
      <c r="R13" s="33">
        <v>0</v>
      </c>
      <c r="S13" s="33"/>
      <c r="T13" s="33" t="s">
        <v>94</v>
      </c>
      <c r="U13" s="35">
        <v>0</v>
      </c>
      <c r="V13" s="35">
        <v>0</v>
      </c>
      <c r="W13" s="35">
        <v>0</v>
      </c>
      <c r="X13" s="35">
        <v>0</v>
      </c>
      <c r="Y13" s="35">
        <v>0</v>
      </c>
      <c r="Z13" s="35">
        <v>0</v>
      </c>
      <c r="AA13" s="33"/>
      <c r="AB13" s="33"/>
      <c r="AC13" s="33"/>
      <c r="AD13" s="33"/>
      <c r="AE13" s="35">
        <v>0</v>
      </c>
      <c r="AF13" s="35">
        <v>0</v>
      </c>
      <c r="AG13" s="33"/>
      <c r="AH13" s="33"/>
      <c r="AI13" s="35">
        <v>0</v>
      </c>
      <c r="AJ13" s="33"/>
      <c r="AK13" s="33"/>
      <c r="AL13" s="35">
        <v>0</v>
      </c>
      <c r="AM13" s="35">
        <v>0</v>
      </c>
      <c r="AN13" s="33"/>
      <c r="AO13" s="34">
        <v>44378</v>
      </c>
      <c r="AP13" s="33"/>
      <c r="AQ13" s="33"/>
      <c r="AR13" s="33"/>
      <c r="AS13" s="33" t="s">
        <v>95</v>
      </c>
      <c r="AT13" s="33"/>
      <c r="AU13" s="33"/>
      <c r="AV13" s="33"/>
      <c r="AW13" s="35">
        <v>0</v>
      </c>
      <c r="AX13" s="35">
        <v>0</v>
      </c>
      <c r="AY13" s="33"/>
      <c r="AZ13" s="34">
        <v>44651</v>
      </c>
    </row>
    <row r="14" spans="1:52" s="36" customFormat="1" ht="10.5" x14ac:dyDescent="0.15">
      <c r="A14" s="33">
        <v>805027743</v>
      </c>
      <c r="B14" s="33" t="s">
        <v>90</v>
      </c>
      <c r="C14" s="33" t="s">
        <v>20</v>
      </c>
      <c r="D14" s="33">
        <v>48944</v>
      </c>
      <c r="E14" s="33" t="s">
        <v>116</v>
      </c>
      <c r="F14" s="33" t="s">
        <v>117</v>
      </c>
      <c r="G14" s="33"/>
      <c r="H14" s="33"/>
      <c r="I14" s="33"/>
      <c r="J14" s="34">
        <v>44349</v>
      </c>
      <c r="K14" s="35">
        <v>36882720</v>
      </c>
      <c r="L14" s="35">
        <v>36882720</v>
      </c>
      <c r="M14" s="33" t="s">
        <v>93</v>
      </c>
      <c r="N14" s="33" t="s">
        <v>161</v>
      </c>
      <c r="O14" s="33"/>
      <c r="P14" s="33"/>
      <c r="Q14" s="33"/>
      <c r="R14" s="33">
        <v>0</v>
      </c>
      <c r="S14" s="33"/>
      <c r="T14" s="33" t="s">
        <v>94</v>
      </c>
      <c r="U14" s="35">
        <v>0</v>
      </c>
      <c r="V14" s="35">
        <v>0</v>
      </c>
      <c r="W14" s="35">
        <v>0</v>
      </c>
      <c r="X14" s="35">
        <v>0</v>
      </c>
      <c r="Y14" s="35">
        <v>0</v>
      </c>
      <c r="Z14" s="35">
        <v>0</v>
      </c>
      <c r="AA14" s="33"/>
      <c r="AB14" s="33"/>
      <c r="AC14" s="33"/>
      <c r="AD14" s="33"/>
      <c r="AE14" s="35">
        <v>0</v>
      </c>
      <c r="AF14" s="35">
        <v>0</v>
      </c>
      <c r="AG14" s="33"/>
      <c r="AH14" s="33"/>
      <c r="AI14" s="35">
        <v>0</v>
      </c>
      <c r="AJ14" s="33"/>
      <c r="AK14" s="33"/>
      <c r="AL14" s="35">
        <v>0</v>
      </c>
      <c r="AM14" s="35">
        <v>0</v>
      </c>
      <c r="AN14" s="33"/>
      <c r="AO14" s="34">
        <v>44378</v>
      </c>
      <c r="AP14" s="33"/>
      <c r="AQ14" s="33"/>
      <c r="AR14" s="33"/>
      <c r="AS14" s="33" t="s">
        <v>95</v>
      </c>
      <c r="AT14" s="33"/>
      <c r="AU14" s="33"/>
      <c r="AV14" s="33"/>
      <c r="AW14" s="35">
        <v>0</v>
      </c>
      <c r="AX14" s="35">
        <v>0</v>
      </c>
      <c r="AY14" s="33"/>
      <c r="AZ14" s="34">
        <v>44651</v>
      </c>
    </row>
    <row r="15" spans="1:52" s="36" customFormat="1" ht="10.5" x14ac:dyDescent="0.15">
      <c r="A15" s="33">
        <v>805027743</v>
      </c>
      <c r="B15" s="33" t="s">
        <v>90</v>
      </c>
      <c r="C15" s="33" t="s">
        <v>20</v>
      </c>
      <c r="D15" s="33">
        <v>48947</v>
      </c>
      <c r="E15" s="33" t="s">
        <v>118</v>
      </c>
      <c r="F15" s="33" t="s">
        <v>119</v>
      </c>
      <c r="G15" s="33"/>
      <c r="H15" s="33"/>
      <c r="I15" s="33"/>
      <c r="J15" s="34">
        <v>44349</v>
      </c>
      <c r="K15" s="35">
        <v>9048507</v>
      </c>
      <c r="L15" s="35">
        <v>9048507</v>
      </c>
      <c r="M15" s="33" t="s">
        <v>93</v>
      </c>
      <c r="N15" s="33" t="s">
        <v>161</v>
      </c>
      <c r="O15" s="33"/>
      <c r="P15" s="33"/>
      <c r="Q15" s="33"/>
      <c r="R15" s="33">
        <v>0</v>
      </c>
      <c r="S15" s="33"/>
      <c r="T15" s="33" t="s">
        <v>94</v>
      </c>
      <c r="U15" s="35">
        <v>0</v>
      </c>
      <c r="V15" s="35">
        <v>0</v>
      </c>
      <c r="W15" s="35">
        <v>0</v>
      </c>
      <c r="X15" s="35">
        <v>0</v>
      </c>
      <c r="Y15" s="35">
        <v>0</v>
      </c>
      <c r="Z15" s="35">
        <v>0</v>
      </c>
      <c r="AA15" s="33"/>
      <c r="AB15" s="33"/>
      <c r="AC15" s="33"/>
      <c r="AD15" s="33"/>
      <c r="AE15" s="35">
        <v>0</v>
      </c>
      <c r="AF15" s="35">
        <v>0</v>
      </c>
      <c r="AG15" s="33"/>
      <c r="AH15" s="33"/>
      <c r="AI15" s="35">
        <v>0</v>
      </c>
      <c r="AJ15" s="33"/>
      <c r="AK15" s="33"/>
      <c r="AL15" s="35">
        <v>0</v>
      </c>
      <c r="AM15" s="35">
        <v>0</v>
      </c>
      <c r="AN15" s="33"/>
      <c r="AO15" s="34">
        <v>44378</v>
      </c>
      <c r="AP15" s="33"/>
      <c r="AQ15" s="33"/>
      <c r="AR15" s="33"/>
      <c r="AS15" s="33" t="s">
        <v>95</v>
      </c>
      <c r="AT15" s="33"/>
      <c r="AU15" s="33"/>
      <c r="AV15" s="33"/>
      <c r="AW15" s="35">
        <v>0</v>
      </c>
      <c r="AX15" s="35">
        <v>0</v>
      </c>
      <c r="AY15" s="33"/>
      <c r="AZ15" s="34">
        <v>44651</v>
      </c>
    </row>
    <row r="16" spans="1:52" s="36" customFormat="1" ht="10.5" x14ac:dyDescent="0.15">
      <c r="A16" s="33">
        <v>805027743</v>
      </c>
      <c r="B16" s="33" t="s">
        <v>90</v>
      </c>
      <c r="C16" s="33" t="s">
        <v>12</v>
      </c>
      <c r="D16" s="33">
        <v>401056</v>
      </c>
      <c r="E16" s="33" t="s">
        <v>120</v>
      </c>
      <c r="F16" s="33" t="s">
        <v>121</v>
      </c>
      <c r="G16" s="33"/>
      <c r="H16" s="33"/>
      <c r="I16" s="33"/>
      <c r="J16" s="34">
        <v>42201</v>
      </c>
      <c r="K16" s="35">
        <v>60085</v>
      </c>
      <c r="L16" s="35">
        <v>60085</v>
      </c>
      <c r="M16" s="33" t="s">
        <v>93</v>
      </c>
      <c r="N16" s="33" t="s">
        <v>161</v>
      </c>
      <c r="O16" s="33"/>
      <c r="P16" s="33"/>
      <c r="Q16" s="33"/>
      <c r="R16" s="33">
        <v>0</v>
      </c>
      <c r="S16" s="33"/>
      <c r="T16" s="33" t="s">
        <v>94</v>
      </c>
      <c r="U16" s="35">
        <v>0</v>
      </c>
      <c r="V16" s="35">
        <v>0</v>
      </c>
      <c r="W16" s="35">
        <v>0</v>
      </c>
      <c r="X16" s="35">
        <v>0</v>
      </c>
      <c r="Y16" s="35">
        <v>0</v>
      </c>
      <c r="Z16" s="35">
        <v>0</v>
      </c>
      <c r="AA16" s="33"/>
      <c r="AB16" s="33"/>
      <c r="AC16" s="33"/>
      <c r="AD16" s="33"/>
      <c r="AE16" s="35">
        <v>0</v>
      </c>
      <c r="AF16" s="35">
        <v>0</v>
      </c>
      <c r="AG16" s="33"/>
      <c r="AH16" s="33"/>
      <c r="AI16" s="35">
        <v>0</v>
      </c>
      <c r="AJ16" s="33"/>
      <c r="AK16" s="33"/>
      <c r="AL16" s="35">
        <v>0</v>
      </c>
      <c r="AM16" s="35">
        <v>0</v>
      </c>
      <c r="AN16" s="33"/>
      <c r="AO16" s="34">
        <v>42235</v>
      </c>
      <c r="AP16" s="33"/>
      <c r="AQ16" s="33"/>
      <c r="AR16" s="33"/>
      <c r="AS16" s="33" t="s">
        <v>95</v>
      </c>
      <c r="AT16" s="33"/>
      <c r="AU16" s="33"/>
      <c r="AV16" s="33"/>
      <c r="AW16" s="35">
        <v>0</v>
      </c>
      <c r="AX16" s="35">
        <v>0</v>
      </c>
      <c r="AY16" s="33"/>
      <c r="AZ16" s="34">
        <v>44651</v>
      </c>
    </row>
    <row r="17" spans="1:52" s="36" customFormat="1" ht="10.5" x14ac:dyDescent="0.15">
      <c r="A17" s="33">
        <v>805027743</v>
      </c>
      <c r="B17" s="33" t="s">
        <v>90</v>
      </c>
      <c r="C17" s="33" t="s">
        <v>12</v>
      </c>
      <c r="D17" s="33">
        <v>870634</v>
      </c>
      <c r="E17" s="33" t="s">
        <v>122</v>
      </c>
      <c r="F17" s="33" t="s">
        <v>123</v>
      </c>
      <c r="G17" s="33"/>
      <c r="H17" s="33"/>
      <c r="I17" s="33"/>
      <c r="J17" s="34">
        <v>42820</v>
      </c>
      <c r="K17" s="35">
        <v>737128</v>
      </c>
      <c r="L17" s="35">
        <v>737128</v>
      </c>
      <c r="M17" s="33" t="s">
        <v>93</v>
      </c>
      <c r="N17" s="33" t="s">
        <v>161</v>
      </c>
      <c r="O17" s="33"/>
      <c r="P17" s="33"/>
      <c r="Q17" s="33"/>
      <c r="R17" s="33">
        <v>0</v>
      </c>
      <c r="S17" s="33"/>
      <c r="T17" s="33" t="s">
        <v>94</v>
      </c>
      <c r="U17" s="35">
        <v>0</v>
      </c>
      <c r="V17" s="35">
        <v>0</v>
      </c>
      <c r="W17" s="35">
        <v>0</v>
      </c>
      <c r="X17" s="35">
        <v>0</v>
      </c>
      <c r="Y17" s="35">
        <v>0</v>
      </c>
      <c r="Z17" s="35">
        <v>0</v>
      </c>
      <c r="AA17" s="33"/>
      <c r="AB17" s="33"/>
      <c r="AC17" s="33"/>
      <c r="AD17" s="33"/>
      <c r="AE17" s="35">
        <v>0</v>
      </c>
      <c r="AF17" s="35">
        <v>0</v>
      </c>
      <c r="AG17" s="33"/>
      <c r="AH17" s="33"/>
      <c r="AI17" s="35">
        <v>0</v>
      </c>
      <c r="AJ17" s="33"/>
      <c r="AK17" s="33"/>
      <c r="AL17" s="35">
        <v>0</v>
      </c>
      <c r="AM17" s="35">
        <v>0</v>
      </c>
      <c r="AN17" s="33"/>
      <c r="AO17" s="34">
        <v>43068</v>
      </c>
      <c r="AP17" s="33"/>
      <c r="AQ17" s="33"/>
      <c r="AR17" s="33"/>
      <c r="AS17" s="33" t="s">
        <v>95</v>
      </c>
      <c r="AT17" s="33"/>
      <c r="AU17" s="33"/>
      <c r="AV17" s="33"/>
      <c r="AW17" s="35">
        <v>0</v>
      </c>
      <c r="AX17" s="35">
        <v>0</v>
      </c>
      <c r="AY17" s="33"/>
      <c r="AZ17" s="34">
        <v>44651</v>
      </c>
    </row>
    <row r="18" spans="1:52" s="36" customFormat="1" ht="10.5" x14ac:dyDescent="0.15">
      <c r="A18" s="33">
        <v>805027743</v>
      </c>
      <c r="B18" s="33" t="s">
        <v>90</v>
      </c>
      <c r="C18" s="33" t="s">
        <v>12</v>
      </c>
      <c r="D18" s="33">
        <v>1440537</v>
      </c>
      <c r="E18" s="33" t="s">
        <v>124</v>
      </c>
      <c r="F18" s="33" t="s">
        <v>125</v>
      </c>
      <c r="G18" s="33"/>
      <c r="H18" s="33"/>
      <c r="I18" s="33"/>
      <c r="J18" s="34">
        <v>43599</v>
      </c>
      <c r="K18" s="35">
        <v>884462</v>
      </c>
      <c r="L18" s="35">
        <v>884462</v>
      </c>
      <c r="M18" s="33" t="s">
        <v>93</v>
      </c>
      <c r="N18" s="33" t="s">
        <v>161</v>
      </c>
      <c r="O18" s="33"/>
      <c r="P18" s="33"/>
      <c r="Q18" s="33"/>
      <c r="R18" s="33">
        <v>0</v>
      </c>
      <c r="S18" s="33"/>
      <c r="T18" s="33" t="s">
        <v>94</v>
      </c>
      <c r="U18" s="35">
        <v>0</v>
      </c>
      <c r="V18" s="35">
        <v>0</v>
      </c>
      <c r="W18" s="35">
        <v>0</v>
      </c>
      <c r="X18" s="35">
        <v>0</v>
      </c>
      <c r="Y18" s="35">
        <v>0</v>
      </c>
      <c r="Z18" s="35">
        <v>0</v>
      </c>
      <c r="AA18" s="33"/>
      <c r="AB18" s="33"/>
      <c r="AC18" s="33"/>
      <c r="AD18" s="33"/>
      <c r="AE18" s="35">
        <v>0</v>
      </c>
      <c r="AF18" s="35">
        <v>0</v>
      </c>
      <c r="AG18" s="33"/>
      <c r="AH18" s="33"/>
      <c r="AI18" s="35">
        <v>0</v>
      </c>
      <c r="AJ18" s="33"/>
      <c r="AK18" s="33"/>
      <c r="AL18" s="35">
        <v>0</v>
      </c>
      <c r="AM18" s="35">
        <v>0</v>
      </c>
      <c r="AN18" s="33"/>
      <c r="AO18" s="34">
        <v>43801</v>
      </c>
      <c r="AP18" s="33"/>
      <c r="AQ18" s="33"/>
      <c r="AR18" s="33"/>
      <c r="AS18" s="33" t="s">
        <v>95</v>
      </c>
      <c r="AT18" s="33"/>
      <c r="AU18" s="33"/>
      <c r="AV18" s="33"/>
      <c r="AW18" s="35">
        <v>0</v>
      </c>
      <c r="AX18" s="35">
        <v>0</v>
      </c>
      <c r="AY18" s="33"/>
      <c r="AZ18" s="34">
        <v>44651</v>
      </c>
    </row>
    <row r="19" spans="1:52" s="36" customFormat="1" ht="10.5" x14ac:dyDescent="0.15">
      <c r="A19" s="33">
        <v>805027743</v>
      </c>
      <c r="B19" s="33" t="s">
        <v>90</v>
      </c>
      <c r="C19" s="33" t="s">
        <v>12</v>
      </c>
      <c r="D19" s="33">
        <v>1449811</v>
      </c>
      <c r="E19" s="33" t="s">
        <v>126</v>
      </c>
      <c r="F19" s="33" t="s">
        <v>127</v>
      </c>
      <c r="G19" s="33"/>
      <c r="H19" s="33"/>
      <c r="I19" s="33"/>
      <c r="J19" s="34">
        <v>43608</v>
      </c>
      <c r="K19" s="35">
        <v>3791913</v>
      </c>
      <c r="L19" s="35">
        <v>3791913</v>
      </c>
      <c r="M19" s="33" t="s">
        <v>93</v>
      </c>
      <c r="N19" s="33" t="s">
        <v>161</v>
      </c>
      <c r="O19" s="33"/>
      <c r="P19" s="33"/>
      <c r="Q19" s="33"/>
      <c r="R19" s="33">
        <v>0</v>
      </c>
      <c r="S19" s="33"/>
      <c r="T19" s="33" t="s">
        <v>94</v>
      </c>
      <c r="U19" s="35">
        <v>0</v>
      </c>
      <c r="V19" s="35">
        <v>0</v>
      </c>
      <c r="W19" s="35">
        <v>0</v>
      </c>
      <c r="X19" s="35">
        <v>0</v>
      </c>
      <c r="Y19" s="35">
        <v>0</v>
      </c>
      <c r="Z19" s="35">
        <v>0</v>
      </c>
      <c r="AA19" s="33"/>
      <c r="AB19" s="33"/>
      <c r="AC19" s="33"/>
      <c r="AD19" s="33"/>
      <c r="AE19" s="35">
        <v>0</v>
      </c>
      <c r="AF19" s="35">
        <v>0</v>
      </c>
      <c r="AG19" s="33"/>
      <c r="AH19" s="33"/>
      <c r="AI19" s="35">
        <v>0</v>
      </c>
      <c r="AJ19" s="33"/>
      <c r="AK19" s="33"/>
      <c r="AL19" s="35">
        <v>0</v>
      </c>
      <c r="AM19" s="35">
        <v>0</v>
      </c>
      <c r="AN19" s="33"/>
      <c r="AO19" s="34">
        <v>43801</v>
      </c>
      <c r="AP19" s="33"/>
      <c r="AQ19" s="33"/>
      <c r="AR19" s="33"/>
      <c r="AS19" s="33" t="s">
        <v>95</v>
      </c>
      <c r="AT19" s="33"/>
      <c r="AU19" s="33"/>
      <c r="AV19" s="33"/>
      <c r="AW19" s="35">
        <v>0</v>
      </c>
      <c r="AX19" s="35">
        <v>0</v>
      </c>
      <c r="AY19" s="33"/>
      <c r="AZ19" s="34">
        <v>44651</v>
      </c>
    </row>
    <row r="20" spans="1:52" s="36" customFormat="1" ht="10.5" x14ac:dyDescent="0.15">
      <c r="A20" s="33">
        <v>805027743</v>
      </c>
      <c r="B20" s="33" t="s">
        <v>90</v>
      </c>
      <c r="C20" s="33" t="s">
        <v>20</v>
      </c>
      <c r="D20" s="33">
        <v>26397</v>
      </c>
      <c r="E20" s="33" t="s">
        <v>128</v>
      </c>
      <c r="F20" s="33" t="s">
        <v>129</v>
      </c>
      <c r="G20" s="33" t="s">
        <v>20</v>
      </c>
      <c r="H20" s="33">
        <v>26397</v>
      </c>
      <c r="I20" s="33"/>
      <c r="J20" s="34">
        <v>44160</v>
      </c>
      <c r="K20" s="35">
        <v>291956</v>
      </c>
      <c r="L20" s="35">
        <v>291956</v>
      </c>
      <c r="M20" s="33" t="s">
        <v>130</v>
      </c>
      <c r="N20" s="33" t="s">
        <v>163</v>
      </c>
      <c r="O20" s="33"/>
      <c r="P20" s="33"/>
      <c r="Q20" s="33"/>
      <c r="R20" s="33">
        <v>0</v>
      </c>
      <c r="S20" s="33"/>
      <c r="T20" s="33" t="s">
        <v>131</v>
      </c>
      <c r="U20" s="35">
        <v>291956</v>
      </c>
      <c r="V20" s="35">
        <v>0</v>
      </c>
      <c r="W20" s="35">
        <v>0</v>
      </c>
      <c r="X20" s="35">
        <v>0</v>
      </c>
      <c r="Y20" s="35">
        <v>291956</v>
      </c>
      <c r="Z20" s="35">
        <v>0</v>
      </c>
      <c r="AA20" s="33"/>
      <c r="AB20" s="33"/>
      <c r="AC20" s="33"/>
      <c r="AD20" s="33"/>
      <c r="AE20" s="35">
        <v>0</v>
      </c>
      <c r="AF20" s="35">
        <v>0</v>
      </c>
      <c r="AG20" s="33"/>
      <c r="AH20" s="33"/>
      <c r="AI20" s="35">
        <v>0</v>
      </c>
      <c r="AJ20" s="33"/>
      <c r="AK20" s="33"/>
      <c r="AL20" s="35">
        <v>0</v>
      </c>
      <c r="AM20" s="35">
        <v>0</v>
      </c>
      <c r="AN20" s="33"/>
      <c r="AO20" s="34">
        <v>44545</v>
      </c>
      <c r="AP20" s="33"/>
      <c r="AQ20" s="33">
        <v>2</v>
      </c>
      <c r="AR20" s="33"/>
      <c r="AS20" s="33" t="s">
        <v>95</v>
      </c>
      <c r="AT20" s="33">
        <v>1</v>
      </c>
      <c r="AU20" s="33">
        <v>20211230</v>
      </c>
      <c r="AV20" s="33">
        <v>20211215</v>
      </c>
      <c r="AW20" s="35">
        <v>291956</v>
      </c>
      <c r="AX20" s="35">
        <v>0</v>
      </c>
      <c r="AY20" s="33"/>
      <c r="AZ20" s="34">
        <v>44651</v>
      </c>
    </row>
    <row r="21" spans="1:52" s="36" customFormat="1" ht="10.5" x14ac:dyDescent="0.15">
      <c r="A21" s="33">
        <v>805027743</v>
      </c>
      <c r="B21" s="33" t="s">
        <v>90</v>
      </c>
      <c r="C21" s="33" t="s">
        <v>35</v>
      </c>
      <c r="D21" s="33">
        <v>190261</v>
      </c>
      <c r="E21" s="33" t="s">
        <v>132</v>
      </c>
      <c r="F21" s="33" t="s">
        <v>133</v>
      </c>
      <c r="G21" s="33" t="s">
        <v>35</v>
      </c>
      <c r="H21" s="33">
        <v>190261</v>
      </c>
      <c r="I21" s="33"/>
      <c r="J21" s="34">
        <v>44446</v>
      </c>
      <c r="K21" s="35">
        <v>134150</v>
      </c>
      <c r="L21" s="35">
        <v>134150</v>
      </c>
      <c r="M21" s="33" t="s">
        <v>130</v>
      </c>
      <c r="N21" s="33" t="s">
        <v>163</v>
      </c>
      <c r="O21" s="33"/>
      <c r="P21" s="33"/>
      <c r="Q21" s="33"/>
      <c r="R21" s="33">
        <v>0</v>
      </c>
      <c r="S21" s="33"/>
      <c r="T21" s="33" t="s">
        <v>131</v>
      </c>
      <c r="U21" s="35">
        <v>134150</v>
      </c>
      <c r="V21" s="35">
        <v>0</v>
      </c>
      <c r="W21" s="35">
        <v>0</v>
      </c>
      <c r="X21" s="35">
        <v>0</v>
      </c>
      <c r="Y21" s="35">
        <v>134150</v>
      </c>
      <c r="Z21" s="35">
        <v>0</v>
      </c>
      <c r="AA21" s="33"/>
      <c r="AB21" s="33"/>
      <c r="AC21" s="33"/>
      <c r="AD21" s="33"/>
      <c r="AE21" s="35">
        <v>0</v>
      </c>
      <c r="AF21" s="35">
        <v>0</v>
      </c>
      <c r="AG21" s="33"/>
      <c r="AH21" s="33"/>
      <c r="AI21" s="35">
        <v>0</v>
      </c>
      <c r="AJ21" s="33"/>
      <c r="AK21" s="33"/>
      <c r="AL21" s="35">
        <v>0</v>
      </c>
      <c r="AM21" s="35">
        <v>0</v>
      </c>
      <c r="AN21" s="33"/>
      <c r="AO21" s="34">
        <v>44536</v>
      </c>
      <c r="AP21" s="33"/>
      <c r="AQ21" s="33">
        <v>2</v>
      </c>
      <c r="AR21" s="33"/>
      <c r="AS21" s="33" t="s">
        <v>95</v>
      </c>
      <c r="AT21" s="33">
        <v>1</v>
      </c>
      <c r="AU21" s="33">
        <v>20211230</v>
      </c>
      <c r="AV21" s="33">
        <v>20211206</v>
      </c>
      <c r="AW21" s="35">
        <v>134150</v>
      </c>
      <c r="AX21" s="35">
        <v>0</v>
      </c>
      <c r="AY21" s="33"/>
      <c r="AZ21" s="34">
        <v>44651</v>
      </c>
    </row>
    <row r="22" spans="1:52" s="36" customFormat="1" ht="10.5" x14ac:dyDescent="0.15">
      <c r="A22" s="33">
        <v>805027743</v>
      </c>
      <c r="B22" s="33" t="s">
        <v>90</v>
      </c>
      <c r="C22" s="33" t="s">
        <v>35</v>
      </c>
      <c r="D22" s="33">
        <v>193831</v>
      </c>
      <c r="E22" s="33" t="s">
        <v>134</v>
      </c>
      <c r="F22" s="33" t="s">
        <v>135</v>
      </c>
      <c r="G22" s="33" t="s">
        <v>35</v>
      </c>
      <c r="H22" s="33">
        <v>193831</v>
      </c>
      <c r="I22" s="33"/>
      <c r="J22" s="34">
        <v>44453</v>
      </c>
      <c r="K22" s="35">
        <v>1181139</v>
      </c>
      <c r="L22" s="35">
        <v>1181139</v>
      </c>
      <c r="M22" s="33" t="s">
        <v>130</v>
      </c>
      <c r="N22" s="33" t="s">
        <v>163</v>
      </c>
      <c r="O22" s="33"/>
      <c r="P22" s="33"/>
      <c r="Q22" s="33"/>
      <c r="R22" s="33">
        <v>0</v>
      </c>
      <c r="S22" s="33"/>
      <c r="T22" s="33" t="s">
        <v>131</v>
      </c>
      <c r="U22" s="35">
        <v>1181139</v>
      </c>
      <c r="V22" s="35">
        <v>0</v>
      </c>
      <c r="W22" s="35">
        <v>0</v>
      </c>
      <c r="X22" s="35">
        <v>0</v>
      </c>
      <c r="Y22" s="35">
        <v>1181139</v>
      </c>
      <c r="Z22" s="35">
        <v>0</v>
      </c>
      <c r="AA22" s="33"/>
      <c r="AB22" s="33"/>
      <c r="AC22" s="33"/>
      <c r="AD22" s="33"/>
      <c r="AE22" s="35">
        <v>0</v>
      </c>
      <c r="AF22" s="35">
        <v>0</v>
      </c>
      <c r="AG22" s="33"/>
      <c r="AH22" s="33"/>
      <c r="AI22" s="35">
        <v>0</v>
      </c>
      <c r="AJ22" s="33"/>
      <c r="AK22" s="33"/>
      <c r="AL22" s="35">
        <v>0</v>
      </c>
      <c r="AM22" s="35">
        <v>0</v>
      </c>
      <c r="AN22" s="33"/>
      <c r="AO22" s="34">
        <v>44536</v>
      </c>
      <c r="AP22" s="33"/>
      <c r="AQ22" s="33">
        <v>2</v>
      </c>
      <c r="AR22" s="33"/>
      <c r="AS22" s="33" t="s">
        <v>95</v>
      </c>
      <c r="AT22" s="33">
        <v>1</v>
      </c>
      <c r="AU22" s="33">
        <v>20211230</v>
      </c>
      <c r="AV22" s="33">
        <v>20211206</v>
      </c>
      <c r="AW22" s="35">
        <v>1181139</v>
      </c>
      <c r="AX22" s="35">
        <v>0</v>
      </c>
      <c r="AY22" s="33"/>
      <c r="AZ22" s="34">
        <v>44651</v>
      </c>
    </row>
    <row r="23" spans="1:52" s="36" customFormat="1" ht="10.5" x14ac:dyDescent="0.15">
      <c r="A23" s="33">
        <v>805027743</v>
      </c>
      <c r="B23" s="33" t="s">
        <v>90</v>
      </c>
      <c r="C23" s="33" t="s">
        <v>20</v>
      </c>
      <c r="D23" s="33">
        <v>28213</v>
      </c>
      <c r="E23" s="33" t="s">
        <v>136</v>
      </c>
      <c r="F23" s="33" t="s">
        <v>137</v>
      </c>
      <c r="G23" s="33" t="s">
        <v>20</v>
      </c>
      <c r="H23" s="33">
        <v>28213</v>
      </c>
      <c r="I23" s="33"/>
      <c r="J23" s="34">
        <v>44180</v>
      </c>
      <c r="K23" s="35">
        <v>8775</v>
      </c>
      <c r="L23" s="35">
        <v>8775</v>
      </c>
      <c r="M23" s="33" t="s">
        <v>138</v>
      </c>
      <c r="N23" s="33" t="s">
        <v>162</v>
      </c>
      <c r="O23" s="33"/>
      <c r="P23" s="33"/>
      <c r="Q23" s="33"/>
      <c r="R23" s="33">
        <v>8775</v>
      </c>
      <c r="S23" s="33" t="s">
        <v>139</v>
      </c>
      <c r="T23" s="33" t="s">
        <v>131</v>
      </c>
      <c r="U23" s="35">
        <v>8775</v>
      </c>
      <c r="V23" s="35">
        <v>0</v>
      </c>
      <c r="W23" s="35">
        <v>0</v>
      </c>
      <c r="X23" s="35">
        <v>0</v>
      </c>
      <c r="Y23" s="35">
        <v>0</v>
      </c>
      <c r="Z23" s="35">
        <v>8775</v>
      </c>
      <c r="AA23" s="33"/>
      <c r="AB23" s="33"/>
      <c r="AC23" s="33"/>
      <c r="AD23" s="33"/>
      <c r="AE23" s="35">
        <v>0</v>
      </c>
      <c r="AF23" s="35">
        <v>0</v>
      </c>
      <c r="AG23" s="33"/>
      <c r="AH23" s="33"/>
      <c r="AI23" s="35">
        <v>0</v>
      </c>
      <c r="AJ23" s="33"/>
      <c r="AK23" s="33"/>
      <c r="AL23" s="35">
        <v>0</v>
      </c>
      <c r="AM23" s="35">
        <v>8775</v>
      </c>
      <c r="AN23" s="33" t="s">
        <v>140</v>
      </c>
      <c r="AO23" s="34">
        <v>44204</v>
      </c>
      <c r="AP23" s="33"/>
      <c r="AQ23" s="33">
        <v>9</v>
      </c>
      <c r="AR23" s="33"/>
      <c r="AS23" s="33" t="s">
        <v>95</v>
      </c>
      <c r="AT23" s="33">
        <v>1</v>
      </c>
      <c r="AU23" s="33">
        <v>21001231</v>
      </c>
      <c r="AV23" s="33">
        <v>20210108</v>
      </c>
      <c r="AW23" s="35">
        <v>8775</v>
      </c>
      <c r="AX23" s="35">
        <v>0</v>
      </c>
      <c r="AY23" s="33"/>
      <c r="AZ23" s="34">
        <v>44651</v>
      </c>
    </row>
    <row r="24" spans="1:52" s="36" customFormat="1" ht="10.5" x14ac:dyDescent="0.15">
      <c r="A24" s="33">
        <v>805027743</v>
      </c>
      <c r="B24" s="33" t="s">
        <v>90</v>
      </c>
      <c r="C24" s="33" t="s">
        <v>20</v>
      </c>
      <c r="D24" s="33">
        <v>51211</v>
      </c>
      <c r="E24" s="33" t="s">
        <v>141</v>
      </c>
      <c r="F24" s="33" t="s">
        <v>142</v>
      </c>
      <c r="G24" s="33" t="s">
        <v>20</v>
      </c>
      <c r="H24" s="33">
        <v>51211</v>
      </c>
      <c r="I24" s="33"/>
      <c r="J24" s="34">
        <v>44369</v>
      </c>
      <c r="K24" s="35">
        <v>237330</v>
      </c>
      <c r="L24" s="35">
        <v>237330</v>
      </c>
      <c r="M24" s="33" t="s">
        <v>138</v>
      </c>
      <c r="N24" s="33" t="s">
        <v>162</v>
      </c>
      <c r="O24" s="33"/>
      <c r="P24" s="33"/>
      <c r="Q24" s="33"/>
      <c r="R24" s="33">
        <v>237330</v>
      </c>
      <c r="S24" s="33" t="s">
        <v>139</v>
      </c>
      <c r="T24" s="33" t="s">
        <v>131</v>
      </c>
      <c r="U24" s="35">
        <v>237330</v>
      </c>
      <c r="V24" s="35">
        <v>0</v>
      </c>
      <c r="W24" s="35">
        <v>0</v>
      </c>
      <c r="X24" s="35">
        <v>0</v>
      </c>
      <c r="Y24" s="35">
        <v>0</v>
      </c>
      <c r="Z24" s="35">
        <v>237330</v>
      </c>
      <c r="AA24" s="33"/>
      <c r="AB24" s="33"/>
      <c r="AC24" s="33"/>
      <c r="AD24" s="33"/>
      <c r="AE24" s="35">
        <v>0</v>
      </c>
      <c r="AF24" s="35">
        <v>0</v>
      </c>
      <c r="AG24" s="33"/>
      <c r="AH24" s="33"/>
      <c r="AI24" s="35">
        <v>0</v>
      </c>
      <c r="AJ24" s="33"/>
      <c r="AK24" s="33"/>
      <c r="AL24" s="35">
        <v>0</v>
      </c>
      <c r="AM24" s="35">
        <v>237330</v>
      </c>
      <c r="AN24" s="33" t="s">
        <v>143</v>
      </c>
      <c r="AO24" s="34">
        <v>44572</v>
      </c>
      <c r="AP24" s="33"/>
      <c r="AQ24" s="33">
        <v>9</v>
      </c>
      <c r="AR24" s="33"/>
      <c r="AS24" s="33" t="s">
        <v>95</v>
      </c>
      <c r="AT24" s="33">
        <v>1</v>
      </c>
      <c r="AU24" s="33">
        <v>21001231</v>
      </c>
      <c r="AV24" s="33">
        <v>20220111</v>
      </c>
      <c r="AW24" s="35">
        <v>237330</v>
      </c>
      <c r="AX24" s="35">
        <v>0</v>
      </c>
      <c r="AY24" s="33"/>
      <c r="AZ24" s="34">
        <v>44651</v>
      </c>
    </row>
    <row r="25" spans="1:52" s="36" customFormat="1" ht="10.5" x14ac:dyDescent="0.15">
      <c r="A25" s="33">
        <v>805027743</v>
      </c>
      <c r="B25" s="33" t="s">
        <v>90</v>
      </c>
      <c r="C25" s="33" t="s">
        <v>20</v>
      </c>
      <c r="D25" s="33">
        <v>51213</v>
      </c>
      <c r="E25" s="33" t="s">
        <v>144</v>
      </c>
      <c r="F25" s="33" t="s">
        <v>145</v>
      </c>
      <c r="G25" s="33" t="s">
        <v>20</v>
      </c>
      <c r="H25" s="33">
        <v>51213</v>
      </c>
      <c r="I25" s="33"/>
      <c r="J25" s="34">
        <v>44369</v>
      </c>
      <c r="K25" s="35">
        <v>8775</v>
      </c>
      <c r="L25" s="35">
        <v>8775</v>
      </c>
      <c r="M25" s="33" t="s">
        <v>138</v>
      </c>
      <c r="N25" s="33" t="s">
        <v>162</v>
      </c>
      <c r="O25" s="33"/>
      <c r="P25" s="33"/>
      <c r="Q25" s="33"/>
      <c r="R25" s="33">
        <v>8775</v>
      </c>
      <c r="S25" s="33" t="s">
        <v>139</v>
      </c>
      <c r="T25" s="33" t="s">
        <v>131</v>
      </c>
      <c r="U25" s="35">
        <v>8775</v>
      </c>
      <c r="V25" s="35">
        <v>0</v>
      </c>
      <c r="W25" s="35">
        <v>0</v>
      </c>
      <c r="X25" s="35">
        <v>0</v>
      </c>
      <c r="Y25" s="35">
        <v>0</v>
      </c>
      <c r="Z25" s="35">
        <v>8775</v>
      </c>
      <c r="AA25" s="33"/>
      <c r="AB25" s="33"/>
      <c r="AC25" s="33"/>
      <c r="AD25" s="33"/>
      <c r="AE25" s="35">
        <v>0</v>
      </c>
      <c r="AF25" s="35">
        <v>0</v>
      </c>
      <c r="AG25" s="33"/>
      <c r="AH25" s="33"/>
      <c r="AI25" s="35">
        <v>0</v>
      </c>
      <c r="AJ25" s="33"/>
      <c r="AK25" s="33"/>
      <c r="AL25" s="35">
        <v>0</v>
      </c>
      <c r="AM25" s="35">
        <v>8775</v>
      </c>
      <c r="AN25" s="33" t="s">
        <v>143</v>
      </c>
      <c r="AO25" s="34">
        <v>44572</v>
      </c>
      <c r="AP25" s="33"/>
      <c r="AQ25" s="33">
        <v>9</v>
      </c>
      <c r="AR25" s="33"/>
      <c r="AS25" s="33" t="s">
        <v>95</v>
      </c>
      <c r="AT25" s="33">
        <v>1</v>
      </c>
      <c r="AU25" s="33">
        <v>21001231</v>
      </c>
      <c r="AV25" s="33">
        <v>20220111</v>
      </c>
      <c r="AW25" s="35">
        <v>8775</v>
      </c>
      <c r="AX25" s="35">
        <v>0</v>
      </c>
      <c r="AY25" s="33"/>
      <c r="AZ25" s="34">
        <v>44651</v>
      </c>
    </row>
    <row r="26" spans="1:52" s="36" customFormat="1" ht="10.5" x14ac:dyDescent="0.15">
      <c r="A26" s="33">
        <v>805027743</v>
      </c>
      <c r="B26" s="33" t="s">
        <v>90</v>
      </c>
      <c r="C26" s="33" t="s">
        <v>20</v>
      </c>
      <c r="D26" s="33">
        <v>51214</v>
      </c>
      <c r="E26" s="33" t="s">
        <v>146</v>
      </c>
      <c r="F26" s="33" t="s">
        <v>147</v>
      </c>
      <c r="G26" s="33" t="s">
        <v>20</v>
      </c>
      <c r="H26" s="33">
        <v>51214</v>
      </c>
      <c r="I26" s="33"/>
      <c r="J26" s="34">
        <v>44369</v>
      </c>
      <c r="K26" s="35">
        <v>70320</v>
      </c>
      <c r="L26" s="35">
        <v>70320</v>
      </c>
      <c r="M26" s="33" t="s">
        <v>138</v>
      </c>
      <c r="N26" s="33" t="s">
        <v>162</v>
      </c>
      <c r="O26" s="33"/>
      <c r="P26" s="33"/>
      <c r="Q26" s="33"/>
      <c r="R26" s="33">
        <v>70320</v>
      </c>
      <c r="S26" s="33" t="s">
        <v>139</v>
      </c>
      <c r="T26" s="33" t="s">
        <v>131</v>
      </c>
      <c r="U26" s="35">
        <v>70320</v>
      </c>
      <c r="V26" s="35">
        <v>0</v>
      </c>
      <c r="W26" s="35">
        <v>0</v>
      </c>
      <c r="X26" s="35">
        <v>0</v>
      </c>
      <c r="Y26" s="35">
        <v>0</v>
      </c>
      <c r="Z26" s="35">
        <v>70320</v>
      </c>
      <c r="AA26" s="33"/>
      <c r="AB26" s="33"/>
      <c r="AC26" s="33"/>
      <c r="AD26" s="33"/>
      <c r="AE26" s="35">
        <v>0</v>
      </c>
      <c r="AF26" s="35">
        <v>0</v>
      </c>
      <c r="AG26" s="33"/>
      <c r="AH26" s="33"/>
      <c r="AI26" s="35">
        <v>0</v>
      </c>
      <c r="AJ26" s="33"/>
      <c r="AK26" s="33"/>
      <c r="AL26" s="35">
        <v>0</v>
      </c>
      <c r="AM26" s="35">
        <v>70320</v>
      </c>
      <c r="AN26" s="33" t="s">
        <v>148</v>
      </c>
      <c r="AO26" s="34">
        <v>44572</v>
      </c>
      <c r="AP26" s="33"/>
      <c r="AQ26" s="33">
        <v>9</v>
      </c>
      <c r="AR26" s="33"/>
      <c r="AS26" s="33" t="s">
        <v>95</v>
      </c>
      <c r="AT26" s="33">
        <v>1</v>
      </c>
      <c r="AU26" s="33">
        <v>21001231</v>
      </c>
      <c r="AV26" s="33">
        <v>20220111</v>
      </c>
      <c r="AW26" s="35">
        <v>70320</v>
      </c>
      <c r="AX26" s="35">
        <v>0</v>
      </c>
      <c r="AY26" s="33"/>
      <c r="AZ26" s="34">
        <v>44651</v>
      </c>
    </row>
    <row r="27" spans="1:52" s="36" customFormat="1" ht="10.5" x14ac:dyDescent="0.15">
      <c r="A27" s="33">
        <v>805027743</v>
      </c>
      <c r="B27" s="33" t="s">
        <v>90</v>
      </c>
      <c r="C27" s="33" t="s">
        <v>20</v>
      </c>
      <c r="D27" s="33">
        <v>51215</v>
      </c>
      <c r="E27" s="33" t="s">
        <v>149</v>
      </c>
      <c r="F27" s="33" t="s">
        <v>150</v>
      </c>
      <c r="G27" s="33" t="s">
        <v>20</v>
      </c>
      <c r="H27" s="33">
        <v>51215</v>
      </c>
      <c r="I27" s="33"/>
      <c r="J27" s="34">
        <v>44369</v>
      </c>
      <c r="K27" s="35">
        <v>810000</v>
      </c>
      <c r="L27" s="35">
        <v>810000</v>
      </c>
      <c r="M27" s="33" t="s">
        <v>138</v>
      </c>
      <c r="N27" s="33" t="s">
        <v>162</v>
      </c>
      <c r="O27" s="33"/>
      <c r="P27" s="33"/>
      <c r="Q27" s="33"/>
      <c r="R27" s="33">
        <v>810000</v>
      </c>
      <c r="S27" s="33" t="s">
        <v>139</v>
      </c>
      <c r="T27" s="33" t="s">
        <v>131</v>
      </c>
      <c r="U27" s="35">
        <v>810000</v>
      </c>
      <c r="V27" s="35">
        <v>0</v>
      </c>
      <c r="W27" s="35">
        <v>0</v>
      </c>
      <c r="X27" s="35">
        <v>0</v>
      </c>
      <c r="Y27" s="35">
        <v>0</v>
      </c>
      <c r="Z27" s="35">
        <v>810000</v>
      </c>
      <c r="AA27" s="33"/>
      <c r="AB27" s="33"/>
      <c r="AC27" s="33"/>
      <c r="AD27" s="33"/>
      <c r="AE27" s="35">
        <v>0</v>
      </c>
      <c r="AF27" s="35">
        <v>0</v>
      </c>
      <c r="AG27" s="33"/>
      <c r="AH27" s="33"/>
      <c r="AI27" s="35">
        <v>0</v>
      </c>
      <c r="AJ27" s="33"/>
      <c r="AK27" s="33"/>
      <c r="AL27" s="35">
        <v>0</v>
      </c>
      <c r="AM27" s="35">
        <v>810000</v>
      </c>
      <c r="AN27" s="33" t="s">
        <v>151</v>
      </c>
      <c r="AO27" s="34">
        <v>44572</v>
      </c>
      <c r="AP27" s="33"/>
      <c r="AQ27" s="33">
        <v>9</v>
      </c>
      <c r="AR27" s="33"/>
      <c r="AS27" s="33" t="s">
        <v>95</v>
      </c>
      <c r="AT27" s="33">
        <v>1</v>
      </c>
      <c r="AU27" s="33">
        <v>21001231</v>
      </c>
      <c r="AV27" s="33">
        <v>20220111</v>
      </c>
      <c r="AW27" s="35">
        <v>810000</v>
      </c>
      <c r="AX27" s="35">
        <v>0</v>
      </c>
      <c r="AY27" s="33"/>
      <c r="AZ27" s="34">
        <v>44651</v>
      </c>
    </row>
    <row r="28" spans="1:52" s="36" customFormat="1" ht="10.5" x14ac:dyDescent="0.15">
      <c r="A28" s="33">
        <v>805027743</v>
      </c>
      <c r="B28" s="33" t="s">
        <v>90</v>
      </c>
      <c r="C28" s="33" t="s">
        <v>20</v>
      </c>
      <c r="D28" s="33">
        <v>71651</v>
      </c>
      <c r="E28" s="33" t="s">
        <v>152</v>
      </c>
      <c r="F28" s="33" t="s">
        <v>153</v>
      </c>
      <c r="G28" s="33" t="s">
        <v>20</v>
      </c>
      <c r="H28" s="33">
        <v>71651</v>
      </c>
      <c r="I28" s="33"/>
      <c r="J28" s="34">
        <v>44517</v>
      </c>
      <c r="K28" s="35">
        <v>9311635</v>
      </c>
      <c r="L28" s="35">
        <v>9311635</v>
      </c>
      <c r="M28" s="33" t="s">
        <v>138</v>
      </c>
      <c r="N28" s="33" t="s">
        <v>162</v>
      </c>
      <c r="O28" s="33"/>
      <c r="P28" s="33"/>
      <c r="Q28" s="33"/>
      <c r="R28" s="33">
        <v>9311635</v>
      </c>
      <c r="S28" s="33" t="s">
        <v>139</v>
      </c>
      <c r="T28" s="33" t="s">
        <v>131</v>
      </c>
      <c r="U28" s="35">
        <v>9311635</v>
      </c>
      <c r="V28" s="35">
        <v>0</v>
      </c>
      <c r="W28" s="35">
        <v>0</v>
      </c>
      <c r="X28" s="35">
        <v>0</v>
      </c>
      <c r="Y28" s="35">
        <v>0</v>
      </c>
      <c r="Z28" s="35">
        <v>9311635</v>
      </c>
      <c r="AA28" s="33"/>
      <c r="AB28" s="33"/>
      <c r="AC28" s="33"/>
      <c r="AD28" s="33"/>
      <c r="AE28" s="35">
        <v>0</v>
      </c>
      <c r="AF28" s="35">
        <v>0</v>
      </c>
      <c r="AG28" s="33"/>
      <c r="AH28" s="33"/>
      <c r="AI28" s="35">
        <v>0</v>
      </c>
      <c r="AJ28" s="33"/>
      <c r="AK28" s="33"/>
      <c r="AL28" s="35">
        <v>0</v>
      </c>
      <c r="AM28" s="35">
        <v>9311635</v>
      </c>
      <c r="AN28" s="33" t="s">
        <v>154</v>
      </c>
      <c r="AO28" s="34">
        <v>44551</v>
      </c>
      <c r="AP28" s="33"/>
      <c r="AQ28" s="33">
        <v>9</v>
      </c>
      <c r="AR28" s="33"/>
      <c r="AS28" s="33" t="s">
        <v>95</v>
      </c>
      <c r="AT28" s="33">
        <v>1</v>
      </c>
      <c r="AU28" s="33">
        <v>21001231</v>
      </c>
      <c r="AV28" s="33">
        <v>20211221</v>
      </c>
      <c r="AW28" s="35">
        <v>9311635</v>
      </c>
      <c r="AX28" s="35">
        <v>0</v>
      </c>
      <c r="AY28" s="33"/>
      <c r="AZ28" s="34">
        <v>44651</v>
      </c>
    </row>
    <row r="29" spans="1:52" s="36" customFormat="1" ht="10.5" x14ac:dyDescent="0.15">
      <c r="A29" s="33">
        <v>805027743</v>
      </c>
      <c r="B29" s="33" t="s">
        <v>90</v>
      </c>
      <c r="C29" s="33" t="s">
        <v>16</v>
      </c>
      <c r="D29" s="33">
        <v>14586</v>
      </c>
      <c r="E29" s="33" t="s">
        <v>155</v>
      </c>
      <c r="F29" s="33" t="s">
        <v>156</v>
      </c>
      <c r="G29" s="33" t="s">
        <v>16</v>
      </c>
      <c r="H29" s="33">
        <v>14586</v>
      </c>
      <c r="I29" s="33"/>
      <c r="J29" s="34">
        <v>43733</v>
      </c>
      <c r="K29" s="35">
        <v>61517395</v>
      </c>
      <c r="L29" s="35">
        <v>61517395</v>
      </c>
      <c r="M29" s="33" t="s">
        <v>138</v>
      </c>
      <c r="N29" s="33" t="s">
        <v>162</v>
      </c>
      <c r="O29" s="33"/>
      <c r="P29" s="33"/>
      <c r="Q29" s="33"/>
      <c r="R29" s="33">
        <v>61517395</v>
      </c>
      <c r="S29" s="33" t="s">
        <v>139</v>
      </c>
      <c r="T29" s="33" t="s">
        <v>131</v>
      </c>
      <c r="U29" s="35">
        <v>61517395</v>
      </c>
      <c r="V29" s="35">
        <v>0</v>
      </c>
      <c r="W29" s="35">
        <v>0</v>
      </c>
      <c r="X29" s="35">
        <v>0</v>
      </c>
      <c r="Y29" s="35">
        <v>0</v>
      </c>
      <c r="Z29" s="35">
        <v>61517395</v>
      </c>
      <c r="AA29" s="33"/>
      <c r="AB29" s="33"/>
      <c r="AC29" s="33"/>
      <c r="AD29" s="33"/>
      <c r="AE29" s="35">
        <v>0</v>
      </c>
      <c r="AF29" s="35">
        <v>0</v>
      </c>
      <c r="AG29" s="33"/>
      <c r="AH29" s="33"/>
      <c r="AI29" s="35">
        <v>0</v>
      </c>
      <c r="AJ29" s="33"/>
      <c r="AK29" s="33"/>
      <c r="AL29" s="35">
        <v>0</v>
      </c>
      <c r="AM29" s="35">
        <v>61517395</v>
      </c>
      <c r="AN29" s="33" t="s">
        <v>157</v>
      </c>
      <c r="AO29" s="34">
        <v>44215</v>
      </c>
      <c r="AP29" s="33"/>
      <c r="AQ29" s="33">
        <v>9</v>
      </c>
      <c r="AR29" s="33"/>
      <c r="AS29" s="33" t="s">
        <v>95</v>
      </c>
      <c r="AT29" s="33">
        <v>2</v>
      </c>
      <c r="AU29" s="33">
        <v>21001231</v>
      </c>
      <c r="AV29" s="33">
        <v>20191218</v>
      </c>
      <c r="AW29" s="35">
        <v>61517395</v>
      </c>
      <c r="AX29" s="35">
        <v>0</v>
      </c>
      <c r="AY29" s="33"/>
      <c r="AZ29" s="34">
        <v>44651</v>
      </c>
    </row>
    <row r="30" spans="1:52" s="36" customFormat="1" ht="10.5" x14ac:dyDescent="0.15">
      <c r="A30" s="33">
        <v>805027743</v>
      </c>
      <c r="B30" s="33" t="s">
        <v>90</v>
      </c>
      <c r="C30" s="33" t="s">
        <v>20</v>
      </c>
      <c r="D30" s="33">
        <v>3171</v>
      </c>
      <c r="E30" s="33" t="s">
        <v>158</v>
      </c>
      <c r="F30" s="33" t="s">
        <v>159</v>
      </c>
      <c r="G30" s="33" t="s">
        <v>20</v>
      </c>
      <c r="H30" s="33">
        <v>3171</v>
      </c>
      <c r="I30" s="33"/>
      <c r="J30" s="34">
        <v>43886</v>
      </c>
      <c r="K30" s="35">
        <v>4836239</v>
      </c>
      <c r="L30" s="35">
        <v>4836239</v>
      </c>
      <c r="M30" s="33" t="s">
        <v>138</v>
      </c>
      <c r="N30" s="33" t="s">
        <v>162</v>
      </c>
      <c r="O30" s="33"/>
      <c r="P30" s="33"/>
      <c r="Q30" s="33"/>
      <c r="R30" s="33">
        <v>4836239</v>
      </c>
      <c r="S30" s="33" t="s">
        <v>139</v>
      </c>
      <c r="T30" s="33" t="s">
        <v>131</v>
      </c>
      <c r="U30" s="35">
        <v>4836239</v>
      </c>
      <c r="V30" s="35">
        <v>0</v>
      </c>
      <c r="W30" s="35">
        <v>0</v>
      </c>
      <c r="X30" s="35">
        <v>0</v>
      </c>
      <c r="Y30" s="35">
        <v>0</v>
      </c>
      <c r="Z30" s="35">
        <v>4836239</v>
      </c>
      <c r="AA30" s="33"/>
      <c r="AB30" s="33"/>
      <c r="AC30" s="33"/>
      <c r="AD30" s="33"/>
      <c r="AE30" s="35">
        <v>0</v>
      </c>
      <c r="AF30" s="35">
        <v>0</v>
      </c>
      <c r="AG30" s="33"/>
      <c r="AH30" s="33"/>
      <c r="AI30" s="35">
        <v>0</v>
      </c>
      <c r="AJ30" s="33"/>
      <c r="AK30" s="33"/>
      <c r="AL30" s="35">
        <v>0</v>
      </c>
      <c r="AM30" s="35">
        <v>4836239</v>
      </c>
      <c r="AN30" s="33" t="s">
        <v>160</v>
      </c>
      <c r="AO30" s="34">
        <v>44203</v>
      </c>
      <c r="AP30" s="33"/>
      <c r="AQ30" s="33">
        <v>9</v>
      </c>
      <c r="AR30" s="33"/>
      <c r="AS30" s="33" t="s">
        <v>95</v>
      </c>
      <c r="AT30" s="33">
        <v>1</v>
      </c>
      <c r="AU30" s="33">
        <v>21001231</v>
      </c>
      <c r="AV30" s="33">
        <v>20210107</v>
      </c>
      <c r="AW30" s="35">
        <v>4836239</v>
      </c>
      <c r="AX30" s="35">
        <v>0</v>
      </c>
      <c r="AY30" s="33"/>
      <c r="AZ30" s="34">
        <v>44651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2993B-A1E7-4837-B664-CAFA212FAC06}">
  <dimension ref="B1:J41"/>
  <sheetViews>
    <sheetView showGridLines="0" tabSelected="1" topLeftCell="A10" zoomScale="90" zoomScaleNormal="90" zoomScaleSheetLayoutView="100" workbookViewId="0">
      <selection activeCell="N20" sqref="N20"/>
    </sheetView>
  </sheetViews>
  <sheetFormatPr baseColWidth="10" defaultRowHeight="12.75" x14ac:dyDescent="0.2"/>
  <cols>
    <col min="1" max="1" width="4.42578125" style="53" customWidth="1"/>
    <col min="2" max="2" width="11.42578125" style="53"/>
    <col min="3" max="3" width="17.5703125" style="53" customWidth="1"/>
    <col min="4" max="4" width="11.5703125" style="53" customWidth="1"/>
    <col min="5" max="7" width="11.42578125" style="53"/>
    <col min="8" max="8" width="11.5703125" style="53" bestFit="1" customWidth="1"/>
    <col min="9" max="9" width="22.5703125" style="53" customWidth="1"/>
    <col min="10" max="10" width="14" style="53" customWidth="1"/>
    <col min="11" max="11" width="1.7109375" style="53" customWidth="1"/>
    <col min="12" max="215" width="11.42578125" style="53"/>
    <col min="216" max="216" width="4.42578125" style="53" customWidth="1"/>
    <col min="217" max="217" width="11.42578125" style="53"/>
    <col min="218" max="218" width="17.5703125" style="53" customWidth="1"/>
    <col min="219" max="219" width="11.5703125" style="53" customWidth="1"/>
    <col min="220" max="223" width="11.42578125" style="53"/>
    <col min="224" max="224" width="22.5703125" style="53" customWidth="1"/>
    <col min="225" max="225" width="14" style="53" customWidth="1"/>
    <col min="226" max="226" width="1.7109375" style="53" customWidth="1"/>
    <col min="227" max="471" width="11.42578125" style="53"/>
    <col min="472" max="472" width="4.42578125" style="53" customWidth="1"/>
    <col min="473" max="473" width="11.42578125" style="53"/>
    <col min="474" max="474" width="17.5703125" style="53" customWidth="1"/>
    <col min="475" max="475" width="11.5703125" style="53" customWidth="1"/>
    <col min="476" max="479" width="11.42578125" style="53"/>
    <col min="480" max="480" width="22.5703125" style="53" customWidth="1"/>
    <col min="481" max="481" width="14" style="53" customWidth="1"/>
    <col min="482" max="482" width="1.7109375" style="53" customWidth="1"/>
    <col min="483" max="727" width="11.42578125" style="53"/>
    <col min="728" max="728" width="4.42578125" style="53" customWidth="1"/>
    <col min="729" max="729" width="11.42578125" style="53"/>
    <col min="730" max="730" width="17.5703125" style="53" customWidth="1"/>
    <col min="731" max="731" width="11.5703125" style="53" customWidth="1"/>
    <col min="732" max="735" width="11.42578125" style="53"/>
    <col min="736" max="736" width="22.5703125" style="53" customWidth="1"/>
    <col min="737" max="737" width="14" style="53" customWidth="1"/>
    <col min="738" max="738" width="1.7109375" style="53" customWidth="1"/>
    <col min="739" max="983" width="11.42578125" style="53"/>
    <col min="984" max="984" width="4.42578125" style="53" customWidth="1"/>
    <col min="985" max="985" width="11.42578125" style="53"/>
    <col min="986" max="986" width="17.5703125" style="53" customWidth="1"/>
    <col min="987" max="987" width="11.5703125" style="53" customWidth="1"/>
    <col min="988" max="991" width="11.42578125" style="53"/>
    <col min="992" max="992" width="22.5703125" style="53" customWidth="1"/>
    <col min="993" max="993" width="14" style="53" customWidth="1"/>
    <col min="994" max="994" width="1.7109375" style="53" customWidth="1"/>
    <col min="995" max="1239" width="11.42578125" style="53"/>
    <col min="1240" max="1240" width="4.42578125" style="53" customWidth="1"/>
    <col min="1241" max="1241" width="11.42578125" style="53"/>
    <col min="1242" max="1242" width="17.5703125" style="53" customWidth="1"/>
    <col min="1243" max="1243" width="11.5703125" style="53" customWidth="1"/>
    <col min="1244" max="1247" width="11.42578125" style="53"/>
    <col min="1248" max="1248" width="22.5703125" style="53" customWidth="1"/>
    <col min="1249" max="1249" width="14" style="53" customWidth="1"/>
    <col min="1250" max="1250" width="1.7109375" style="53" customWidth="1"/>
    <col min="1251" max="1495" width="11.42578125" style="53"/>
    <col min="1496" max="1496" width="4.42578125" style="53" customWidth="1"/>
    <col min="1497" max="1497" width="11.42578125" style="53"/>
    <col min="1498" max="1498" width="17.5703125" style="53" customWidth="1"/>
    <col min="1499" max="1499" width="11.5703125" style="53" customWidth="1"/>
    <col min="1500" max="1503" width="11.42578125" style="53"/>
    <col min="1504" max="1504" width="22.5703125" style="53" customWidth="1"/>
    <col min="1505" max="1505" width="14" style="53" customWidth="1"/>
    <col min="1506" max="1506" width="1.7109375" style="53" customWidth="1"/>
    <col min="1507" max="1751" width="11.42578125" style="53"/>
    <col min="1752" max="1752" width="4.42578125" style="53" customWidth="1"/>
    <col min="1753" max="1753" width="11.42578125" style="53"/>
    <col min="1754" max="1754" width="17.5703125" style="53" customWidth="1"/>
    <col min="1755" max="1755" width="11.5703125" style="53" customWidth="1"/>
    <col min="1756" max="1759" width="11.42578125" style="53"/>
    <col min="1760" max="1760" width="22.5703125" style="53" customWidth="1"/>
    <col min="1761" max="1761" width="14" style="53" customWidth="1"/>
    <col min="1762" max="1762" width="1.7109375" style="53" customWidth="1"/>
    <col min="1763" max="2007" width="11.42578125" style="53"/>
    <col min="2008" max="2008" width="4.42578125" style="53" customWidth="1"/>
    <col min="2009" max="2009" width="11.42578125" style="53"/>
    <col min="2010" max="2010" width="17.5703125" style="53" customWidth="1"/>
    <col min="2011" max="2011" width="11.5703125" style="53" customWidth="1"/>
    <col min="2012" max="2015" width="11.42578125" style="53"/>
    <col min="2016" max="2016" width="22.5703125" style="53" customWidth="1"/>
    <col min="2017" max="2017" width="14" style="53" customWidth="1"/>
    <col min="2018" max="2018" width="1.7109375" style="53" customWidth="1"/>
    <col min="2019" max="2263" width="11.42578125" style="53"/>
    <col min="2264" max="2264" width="4.42578125" style="53" customWidth="1"/>
    <col min="2265" max="2265" width="11.42578125" style="53"/>
    <col min="2266" max="2266" width="17.5703125" style="53" customWidth="1"/>
    <col min="2267" max="2267" width="11.5703125" style="53" customWidth="1"/>
    <col min="2268" max="2271" width="11.42578125" style="53"/>
    <col min="2272" max="2272" width="22.5703125" style="53" customWidth="1"/>
    <col min="2273" max="2273" width="14" style="53" customWidth="1"/>
    <col min="2274" max="2274" width="1.7109375" style="53" customWidth="1"/>
    <col min="2275" max="2519" width="11.42578125" style="53"/>
    <col min="2520" max="2520" width="4.42578125" style="53" customWidth="1"/>
    <col min="2521" max="2521" width="11.42578125" style="53"/>
    <col min="2522" max="2522" width="17.5703125" style="53" customWidth="1"/>
    <col min="2523" max="2523" width="11.5703125" style="53" customWidth="1"/>
    <col min="2524" max="2527" width="11.42578125" style="53"/>
    <col min="2528" max="2528" width="22.5703125" style="53" customWidth="1"/>
    <col min="2529" max="2529" width="14" style="53" customWidth="1"/>
    <col min="2530" max="2530" width="1.7109375" style="53" customWidth="1"/>
    <col min="2531" max="2775" width="11.42578125" style="53"/>
    <col min="2776" max="2776" width="4.42578125" style="53" customWidth="1"/>
    <col min="2777" max="2777" width="11.42578125" style="53"/>
    <col min="2778" max="2778" width="17.5703125" style="53" customWidth="1"/>
    <col min="2779" max="2779" width="11.5703125" style="53" customWidth="1"/>
    <col min="2780" max="2783" width="11.42578125" style="53"/>
    <col min="2784" max="2784" width="22.5703125" style="53" customWidth="1"/>
    <col min="2785" max="2785" width="14" style="53" customWidth="1"/>
    <col min="2786" max="2786" width="1.7109375" style="53" customWidth="1"/>
    <col min="2787" max="3031" width="11.42578125" style="53"/>
    <col min="3032" max="3032" width="4.42578125" style="53" customWidth="1"/>
    <col min="3033" max="3033" width="11.42578125" style="53"/>
    <col min="3034" max="3034" width="17.5703125" style="53" customWidth="1"/>
    <col min="3035" max="3035" width="11.5703125" style="53" customWidth="1"/>
    <col min="3036" max="3039" width="11.42578125" style="53"/>
    <col min="3040" max="3040" width="22.5703125" style="53" customWidth="1"/>
    <col min="3041" max="3041" width="14" style="53" customWidth="1"/>
    <col min="3042" max="3042" width="1.7109375" style="53" customWidth="1"/>
    <col min="3043" max="3287" width="11.42578125" style="53"/>
    <col min="3288" max="3288" width="4.42578125" style="53" customWidth="1"/>
    <col min="3289" max="3289" width="11.42578125" style="53"/>
    <col min="3290" max="3290" width="17.5703125" style="53" customWidth="1"/>
    <col min="3291" max="3291" width="11.5703125" style="53" customWidth="1"/>
    <col min="3292" max="3295" width="11.42578125" style="53"/>
    <col min="3296" max="3296" width="22.5703125" style="53" customWidth="1"/>
    <col min="3297" max="3297" width="14" style="53" customWidth="1"/>
    <col min="3298" max="3298" width="1.7109375" style="53" customWidth="1"/>
    <col min="3299" max="3543" width="11.42578125" style="53"/>
    <col min="3544" max="3544" width="4.42578125" style="53" customWidth="1"/>
    <col min="3545" max="3545" width="11.42578125" style="53"/>
    <col min="3546" max="3546" width="17.5703125" style="53" customWidth="1"/>
    <col min="3547" max="3547" width="11.5703125" style="53" customWidth="1"/>
    <col min="3548" max="3551" width="11.42578125" style="53"/>
    <col min="3552" max="3552" width="22.5703125" style="53" customWidth="1"/>
    <col min="3553" max="3553" width="14" style="53" customWidth="1"/>
    <col min="3554" max="3554" width="1.7109375" style="53" customWidth="1"/>
    <col min="3555" max="3799" width="11.42578125" style="53"/>
    <col min="3800" max="3800" width="4.42578125" style="53" customWidth="1"/>
    <col min="3801" max="3801" width="11.42578125" style="53"/>
    <col min="3802" max="3802" width="17.5703125" style="53" customWidth="1"/>
    <col min="3803" max="3803" width="11.5703125" style="53" customWidth="1"/>
    <col min="3804" max="3807" width="11.42578125" style="53"/>
    <col min="3808" max="3808" width="22.5703125" style="53" customWidth="1"/>
    <col min="3809" max="3809" width="14" style="53" customWidth="1"/>
    <col min="3810" max="3810" width="1.7109375" style="53" customWidth="1"/>
    <col min="3811" max="4055" width="11.42578125" style="53"/>
    <col min="4056" max="4056" width="4.42578125" style="53" customWidth="1"/>
    <col min="4057" max="4057" width="11.42578125" style="53"/>
    <col min="4058" max="4058" width="17.5703125" style="53" customWidth="1"/>
    <col min="4059" max="4059" width="11.5703125" style="53" customWidth="1"/>
    <col min="4060" max="4063" width="11.42578125" style="53"/>
    <col min="4064" max="4064" width="22.5703125" style="53" customWidth="1"/>
    <col min="4065" max="4065" width="14" style="53" customWidth="1"/>
    <col min="4066" max="4066" width="1.7109375" style="53" customWidth="1"/>
    <col min="4067" max="4311" width="11.42578125" style="53"/>
    <col min="4312" max="4312" width="4.42578125" style="53" customWidth="1"/>
    <col min="4313" max="4313" width="11.42578125" style="53"/>
    <col min="4314" max="4314" width="17.5703125" style="53" customWidth="1"/>
    <col min="4315" max="4315" width="11.5703125" style="53" customWidth="1"/>
    <col min="4316" max="4319" width="11.42578125" style="53"/>
    <col min="4320" max="4320" width="22.5703125" style="53" customWidth="1"/>
    <col min="4321" max="4321" width="14" style="53" customWidth="1"/>
    <col min="4322" max="4322" width="1.7109375" style="53" customWidth="1"/>
    <col min="4323" max="4567" width="11.42578125" style="53"/>
    <col min="4568" max="4568" width="4.42578125" style="53" customWidth="1"/>
    <col min="4569" max="4569" width="11.42578125" style="53"/>
    <col min="4570" max="4570" width="17.5703125" style="53" customWidth="1"/>
    <col min="4571" max="4571" width="11.5703125" style="53" customWidth="1"/>
    <col min="4572" max="4575" width="11.42578125" style="53"/>
    <col min="4576" max="4576" width="22.5703125" style="53" customWidth="1"/>
    <col min="4577" max="4577" width="14" style="53" customWidth="1"/>
    <col min="4578" max="4578" width="1.7109375" style="53" customWidth="1"/>
    <col min="4579" max="4823" width="11.42578125" style="53"/>
    <col min="4824" max="4824" width="4.42578125" style="53" customWidth="1"/>
    <col min="4825" max="4825" width="11.42578125" style="53"/>
    <col min="4826" max="4826" width="17.5703125" style="53" customWidth="1"/>
    <col min="4827" max="4827" width="11.5703125" style="53" customWidth="1"/>
    <col min="4828" max="4831" width="11.42578125" style="53"/>
    <col min="4832" max="4832" width="22.5703125" style="53" customWidth="1"/>
    <col min="4833" max="4833" width="14" style="53" customWidth="1"/>
    <col min="4834" max="4834" width="1.7109375" style="53" customWidth="1"/>
    <col min="4835" max="5079" width="11.42578125" style="53"/>
    <col min="5080" max="5080" width="4.42578125" style="53" customWidth="1"/>
    <col min="5081" max="5081" width="11.42578125" style="53"/>
    <col min="5082" max="5082" width="17.5703125" style="53" customWidth="1"/>
    <col min="5083" max="5083" width="11.5703125" style="53" customWidth="1"/>
    <col min="5084" max="5087" width="11.42578125" style="53"/>
    <col min="5088" max="5088" width="22.5703125" style="53" customWidth="1"/>
    <col min="5089" max="5089" width="14" style="53" customWidth="1"/>
    <col min="5090" max="5090" width="1.7109375" style="53" customWidth="1"/>
    <col min="5091" max="5335" width="11.42578125" style="53"/>
    <col min="5336" max="5336" width="4.42578125" style="53" customWidth="1"/>
    <col min="5337" max="5337" width="11.42578125" style="53"/>
    <col min="5338" max="5338" width="17.5703125" style="53" customWidth="1"/>
    <col min="5339" max="5339" width="11.5703125" style="53" customWidth="1"/>
    <col min="5340" max="5343" width="11.42578125" style="53"/>
    <col min="5344" max="5344" width="22.5703125" style="53" customWidth="1"/>
    <col min="5345" max="5345" width="14" style="53" customWidth="1"/>
    <col min="5346" max="5346" width="1.7109375" style="53" customWidth="1"/>
    <col min="5347" max="5591" width="11.42578125" style="53"/>
    <col min="5592" max="5592" width="4.42578125" style="53" customWidth="1"/>
    <col min="5593" max="5593" width="11.42578125" style="53"/>
    <col min="5594" max="5594" width="17.5703125" style="53" customWidth="1"/>
    <col min="5595" max="5595" width="11.5703125" style="53" customWidth="1"/>
    <col min="5596" max="5599" width="11.42578125" style="53"/>
    <col min="5600" max="5600" width="22.5703125" style="53" customWidth="1"/>
    <col min="5601" max="5601" width="14" style="53" customWidth="1"/>
    <col min="5602" max="5602" width="1.7109375" style="53" customWidth="1"/>
    <col min="5603" max="5847" width="11.42578125" style="53"/>
    <col min="5848" max="5848" width="4.42578125" style="53" customWidth="1"/>
    <col min="5849" max="5849" width="11.42578125" style="53"/>
    <col min="5850" max="5850" width="17.5703125" style="53" customWidth="1"/>
    <col min="5851" max="5851" width="11.5703125" style="53" customWidth="1"/>
    <col min="5852" max="5855" width="11.42578125" style="53"/>
    <col min="5856" max="5856" width="22.5703125" style="53" customWidth="1"/>
    <col min="5857" max="5857" width="14" style="53" customWidth="1"/>
    <col min="5858" max="5858" width="1.7109375" style="53" customWidth="1"/>
    <col min="5859" max="6103" width="11.42578125" style="53"/>
    <col min="6104" max="6104" width="4.42578125" style="53" customWidth="1"/>
    <col min="6105" max="6105" width="11.42578125" style="53"/>
    <col min="6106" max="6106" width="17.5703125" style="53" customWidth="1"/>
    <col min="6107" max="6107" width="11.5703125" style="53" customWidth="1"/>
    <col min="6108" max="6111" width="11.42578125" style="53"/>
    <col min="6112" max="6112" width="22.5703125" style="53" customWidth="1"/>
    <col min="6113" max="6113" width="14" style="53" customWidth="1"/>
    <col min="6114" max="6114" width="1.7109375" style="53" customWidth="1"/>
    <col min="6115" max="6359" width="11.42578125" style="53"/>
    <col min="6360" max="6360" width="4.42578125" style="53" customWidth="1"/>
    <col min="6361" max="6361" width="11.42578125" style="53"/>
    <col min="6362" max="6362" width="17.5703125" style="53" customWidth="1"/>
    <col min="6363" max="6363" width="11.5703125" style="53" customWidth="1"/>
    <col min="6364" max="6367" width="11.42578125" style="53"/>
    <col min="6368" max="6368" width="22.5703125" style="53" customWidth="1"/>
    <col min="6369" max="6369" width="14" style="53" customWidth="1"/>
    <col min="6370" max="6370" width="1.7109375" style="53" customWidth="1"/>
    <col min="6371" max="6615" width="11.42578125" style="53"/>
    <col min="6616" max="6616" width="4.42578125" style="53" customWidth="1"/>
    <col min="6617" max="6617" width="11.42578125" style="53"/>
    <col min="6618" max="6618" width="17.5703125" style="53" customWidth="1"/>
    <col min="6619" max="6619" width="11.5703125" style="53" customWidth="1"/>
    <col min="6620" max="6623" width="11.42578125" style="53"/>
    <col min="6624" max="6624" width="22.5703125" style="53" customWidth="1"/>
    <col min="6625" max="6625" width="14" style="53" customWidth="1"/>
    <col min="6626" max="6626" width="1.7109375" style="53" customWidth="1"/>
    <col min="6627" max="6871" width="11.42578125" style="53"/>
    <col min="6872" max="6872" width="4.42578125" style="53" customWidth="1"/>
    <col min="6873" max="6873" width="11.42578125" style="53"/>
    <col min="6874" max="6874" width="17.5703125" style="53" customWidth="1"/>
    <col min="6875" max="6875" width="11.5703125" style="53" customWidth="1"/>
    <col min="6876" max="6879" width="11.42578125" style="53"/>
    <col min="6880" max="6880" width="22.5703125" style="53" customWidth="1"/>
    <col min="6881" max="6881" width="14" style="53" customWidth="1"/>
    <col min="6882" max="6882" width="1.7109375" style="53" customWidth="1"/>
    <col min="6883" max="7127" width="11.42578125" style="53"/>
    <col min="7128" max="7128" width="4.42578125" style="53" customWidth="1"/>
    <col min="7129" max="7129" width="11.42578125" style="53"/>
    <col min="7130" max="7130" width="17.5703125" style="53" customWidth="1"/>
    <col min="7131" max="7131" width="11.5703125" style="53" customWidth="1"/>
    <col min="7132" max="7135" width="11.42578125" style="53"/>
    <col min="7136" max="7136" width="22.5703125" style="53" customWidth="1"/>
    <col min="7137" max="7137" width="14" style="53" customWidth="1"/>
    <col min="7138" max="7138" width="1.7109375" style="53" customWidth="1"/>
    <col min="7139" max="7383" width="11.42578125" style="53"/>
    <col min="7384" max="7384" width="4.42578125" style="53" customWidth="1"/>
    <col min="7385" max="7385" width="11.42578125" style="53"/>
    <col min="7386" max="7386" width="17.5703125" style="53" customWidth="1"/>
    <col min="7387" max="7387" width="11.5703125" style="53" customWidth="1"/>
    <col min="7388" max="7391" width="11.42578125" style="53"/>
    <col min="7392" max="7392" width="22.5703125" style="53" customWidth="1"/>
    <col min="7393" max="7393" width="14" style="53" customWidth="1"/>
    <col min="7394" max="7394" width="1.7109375" style="53" customWidth="1"/>
    <col min="7395" max="7639" width="11.42578125" style="53"/>
    <col min="7640" max="7640" width="4.42578125" style="53" customWidth="1"/>
    <col min="7641" max="7641" width="11.42578125" style="53"/>
    <col min="7642" max="7642" width="17.5703125" style="53" customWidth="1"/>
    <col min="7643" max="7643" width="11.5703125" style="53" customWidth="1"/>
    <col min="7644" max="7647" width="11.42578125" style="53"/>
    <col min="7648" max="7648" width="22.5703125" style="53" customWidth="1"/>
    <col min="7649" max="7649" width="14" style="53" customWidth="1"/>
    <col min="7650" max="7650" width="1.7109375" style="53" customWidth="1"/>
    <col min="7651" max="7895" width="11.42578125" style="53"/>
    <col min="7896" max="7896" width="4.42578125" style="53" customWidth="1"/>
    <col min="7897" max="7897" width="11.42578125" style="53"/>
    <col min="7898" max="7898" width="17.5703125" style="53" customWidth="1"/>
    <col min="7899" max="7899" width="11.5703125" style="53" customWidth="1"/>
    <col min="7900" max="7903" width="11.42578125" style="53"/>
    <col min="7904" max="7904" width="22.5703125" style="53" customWidth="1"/>
    <col min="7905" max="7905" width="14" style="53" customWidth="1"/>
    <col min="7906" max="7906" width="1.7109375" style="53" customWidth="1"/>
    <col min="7907" max="8151" width="11.42578125" style="53"/>
    <col min="8152" max="8152" width="4.42578125" style="53" customWidth="1"/>
    <col min="8153" max="8153" width="11.42578125" style="53"/>
    <col min="8154" max="8154" width="17.5703125" style="53" customWidth="1"/>
    <col min="8155" max="8155" width="11.5703125" style="53" customWidth="1"/>
    <col min="8156" max="8159" width="11.42578125" style="53"/>
    <col min="8160" max="8160" width="22.5703125" style="53" customWidth="1"/>
    <col min="8161" max="8161" width="14" style="53" customWidth="1"/>
    <col min="8162" max="8162" width="1.7109375" style="53" customWidth="1"/>
    <col min="8163" max="8407" width="11.42578125" style="53"/>
    <col min="8408" max="8408" width="4.42578125" style="53" customWidth="1"/>
    <col min="8409" max="8409" width="11.42578125" style="53"/>
    <col min="8410" max="8410" width="17.5703125" style="53" customWidth="1"/>
    <col min="8411" max="8411" width="11.5703125" style="53" customWidth="1"/>
    <col min="8412" max="8415" width="11.42578125" style="53"/>
    <col min="8416" max="8416" width="22.5703125" style="53" customWidth="1"/>
    <col min="8417" max="8417" width="14" style="53" customWidth="1"/>
    <col min="8418" max="8418" width="1.7109375" style="53" customWidth="1"/>
    <col min="8419" max="8663" width="11.42578125" style="53"/>
    <col min="8664" max="8664" width="4.42578125" style="53" customWidth="1"/>
    <col min="8665" max="8665" width="11.42578125" style="53"/>
    <col min="8666" max="8666" width="17.5703125" style="53" customWidth="1"/>
    <col min="8667" max="8667" width="11.5703125" style="53" customWidth="1"/>
    <col min="8668" max="8671" width="11.42578125" style="53"/>
    <col min="8672" max="8672" width="22.5703125" style="53" customWidth="1"/>
    <col min="8673" max="8673" width="14" style="53" customWidth="1"/>
    <col min="8674" max="8674" width="1.7109375" style="53" customWidth="1"/>
    <col min="8675" max="8919" width="11.42578125" style="53"/>
    <col min="8920" max="8920" width="4.42578125" style="53" customWidth="1"/>
    <col min="8921" max="8921" width="11.42578125" style="53"/>
    <col min="8922" max="8922" width="17.5703125" style="53" customWidth="1"/>
    <col min="8923" max="8923" width="11.5703125" style="53" customWidth="1"/>
    <col min="8924" max="8927" width="11.42578125" style="53"/>
    <col min="8928" max="8928" width="22.5703125" style="53" customWidth="1"/>
    <col min="8929" max="8929" width="14" style="53" customWidth="1"/>
    <col min="8930" max="8930" width="1.7109375" style="53" customWidth="1"/>
    <col min="8931" max="9175" width="11.42578125" style="53"/>
    <col min="9176" max="9176" width="4.42578125" style="53" customWidth="1"/>
    <col min="9177" max="9177" width="11.42578125" style="53"/>
    <col min="9178" max="9178" width="17.5703125" style="53" customWidth="1"/>
    <col min="9179" max="9179" width="11.5703125" style="53" customWidth="1"/>
    <col min="9180" max="9183" width="11.42578125" style="53"/>
    <col min="9184" max="9184" width="22.5703125" style="53" customWidth="1"/>
    <col min="9185" max="9185" width="14" style="53" customWidth="1"/>
    <col min="9186" max="9186" width="1.7109375" style="53" customWidth="1"/>
    <col min="9187" max="9431" width="11.42578125" style="53"/>
    <col min="9432" max="9432" width="4.42578125" style="53" customWidth="1"/>
    <col min="9433" max="9433" width="11.42578125" style="53"/>
    <col min="9434" max="9434" width="17.5703125" style="53" customWidth="1"/>
    <col min="9435" max="9435" width="11.5703125" style="53" customWidth="1"/>
    <col min="9436" max="9439" width="11.42578125" style="53"/>
    <col min="9440" max="9440" width="22.5703125" style="53" customWidth="1"/>
    <col min="9441" max="9441" width="14" style="53" customWidth="1"/>
    <col min="9442" max="9442" width="1.7109375" style="53" customWidth="1"/>
    <col min="9443" max="9687" width="11.42578125" style="53"/>
    <col min="9688" max="9688" width="4.42578125" style="53" customWidth="1"/>
    <col min="9689" max="9689" width="11.42578125" style="53"/>
    <col min="9690" max="9690" width="17.5703125" style="53" customWidth="1"/>
    <col min="9691" max="9691" width="11.5703125" style="53" customWidth="1"/>
    <col min="9692" max="9695" width="11.42578125" style="53"/>
    <col min="9696" max="9696" width="22.5703125" style="53" customWidth="1"/>
    <col min="9697" max="9697" width="14" style="53" customWidth="1"/>
    <col min="9698" max="9698" width="1.7109375" style="53" customWidth="1"/>
    <col min="9699" max="9943" width="11.42578125" style="53"/>
    <col min="9944" max="9944" width="4.42578125" style="53" customWidth="1"/>
    <col min="9945" max="9945" width="11.42578125" style="53"/>
    <col min="9946" max="9946" width="17.5703125" style="53" customWidth="1"/>
    <col min="9947" max="9947" width="11.5703125" style="53" customWidth="1"/>
    <col min="9948" max="9951" width="11.42578125" style="53"/>
    <col min="9952" max="9952" width="22.5703125" style="53" customWidth="1"/>
    <col min="9953" max="9953" width="14" style="53" customWidth="1"/>
    <col min="9954" max="9954" width="1.7109375" style="53" customWidth="1"/>
    <col min="9955" max="10199" width="11.42578125" style="53"/>
    <col min="10200" max="10200" width="4.42578125" style="53" customWidth="1"/>
    <col min="10201" max="10201" width="11.42578125" style="53"/>
    <col min="10202" max="10202" width="17.5703125" style="53" customWidth="1"/>
    <col min="10203" max="10203" width="11.5703125" style="53" customWidth="1"/>
    <col min="10204" max="10207" width="11.42578125" style="53"/>
    <col min="10208" max="10208" width="22.5703125" style="53" customWidth="1"/>
    <col min="10209" max="10209" width="14" style="53" customWidth="1"/>
    <col min="10210" max="10210" width="1.7109375" style="53" customWidth="1"/>
    <col min="10211" max="10455" width="11.42578125" style="53"/>
    <col min="10456" max="10456" width="4.42578125" style="53" customWidth="1"/>
    <col min="10457" max="10457" width="11.42578125" style="53"/>
    <col min="10458" max="10458" width="17.5703125" style="53" customWidth="1"/>
    <col min="10459" max="10459" width="11.5703125" style="53" customWidth="1"/>
    <col min="10460" max="10463" width="11.42578125" style="53"/>
    <col min="10464" max="10464" width="22.5703125" style="53" customWidth="1"/>
    <col min="10465" max="10465" width="14" style="53" customWidth="1"/>
    <col min="10466" max="10466" width="1.7109375" style="53" customWidth="1"/>
    <col min="10467" max="10711" width="11.42578125" style="53"/>
    <col min="10712" max="10712" width="4.42578125" style="53" customWidth="1"/>
    <col min="10713" max="10713" width="11.42578125" style="53"/>
    <col min="10714" max="10714" width="17.5703125" style="53" customWidth="1"/>
    <col min="10715" max="10715" width="11.5703125" style="53" customWidth="1"/>
    <col min="10716" max="10719" width="11.42578125" style="53"/>
    <col min="10720" max="10720" width="22.5703125" style="53" customWidth="1"/>
    <col min="10721" max="10721" width="14" style="53" customWidth="1"/>
    <col min="10722" max="10722" width="1.7109375" style="53" customWidth="1"/>
    <col min="10723" max="10967" width="11.42578125" style="53"/>
    <col min="10968" max="10968" width="4.42578125" style="53" customWidth="1"/>
    <col min="10969" max="10969" width="11.42578125" style="53"/>
    <col min="10970" max="10970" width="17.5703125" style="53" customWidth="1"/>
    <col min="10971" max="10971" width="11.5703125" style="53" customWidth="1"/>
    <col min="10972" max="10975" width="11.42578125" style="53"/>
    <col min="10976" max="10976" width="22.5703125" style="53" customWidth="1"/>
    <col min="10977" max="10977" width="14" style="53" customWidth="1"/>
    <col min="10978" max="10978" width="1.7109375" style="53" customWidth="1"/>
    <col min="10979" max="11223" width="11.42578125" style="53"/>
    <col min="11224" max="11224" width="4.42578125" style="53" customWidth="1"/>
    <col min="11225" max="11225" width="11.42578125" style="53"/>
    <col min="11226" max="11226" width="17.5703125" style="53" customWidth="1"/>
    <col min="11227" max="11227" width="11.5703125" style="53" customWidth="1"/>
    <col min="11228" max="11231" width="11.42578125" style="53"/>
    <col min="11232" max="11232" width="22.5703125" style="53" customWidth="1"/>
    <col min="11233" max="11233" width="14" style="53" customWidth="1"/>
    <col min="11234" max="11234" width="1.7109375" style="53" customWidth="1"/>
    <col min="11235" max="11479" width="11.42578125" style="53"/>
    <col min="11480" max="11480" width="4.42578125" style="53" customWidth="1"/>
    <col min="11481" max="11481" width="11.42578125" style="53"/>
    <col min="11482" max="11482" width="17.5703125" style="53" customWidth="1"/>
    <col min="11483" max="11483" width="11.5703125" style="53" customWidth="1"/>
    <col min="11484" max="11487" width="11.42578125" style="53"/>
    <col min="11488" max="11488" width="22.5703125" style="53" customWidth="1"/>
    <col min="11489" max="11489" width="14" style="53" customWidth="1"/>
    <col min="11490" max="11490" width="1.7109375" style="53" customWidth="1"/>
    <col min="11491" max="11735" width="11.42578125" style="53"/>
    <col min="11736" max="11736" width="4.42578125" style="53" customWidth="1"/>
    <col min="11737" max="11737" width="11.42578125" style="53"/>
    <col min="11738" max="11738" width="17.5703125" style="53" customWidth="1"/>
    <col min="11739" max="11739" width="11.5703125" style="53" customWidth="1"/>
    <col min="11740" max="11743" width="11.42578125" style="53"/>
    <col min="11744" max="11744" width="22.5703125" style="53" customWidth="1"/>
    <col min="11745" max="11745" width="14" style="53" customWidth="1"/>
    <col min="11746" max="11746" width="1.7109375" style="53" customWidth="1"/>
    <col min="11747" max="11991" width="11.42578125" style="53"/>
    <col min="11992" max="11992" width="4.42578125" style="53" customWidth="1"/>
    <col min="11993" max="11993" width="11.42578125" style="53"/>
    <col min="11994" max="11994" width="17.5703125" style="53" customWidth="1"/>
    <col min="11995" max="11995" width="11.5703125" style="53" customWidth="1"/>
    <col min="11996" max="11999" width="11.42578125" style="53"/>
    <col min="12000" max="12000" width="22.5703125" style="53" customWidth="1"/>
    <col min="12001" max="12001" width="14" style="53" customWidth="1"/>
    <col min="12002" max="12002" width="1.7109375" style="53" customWidth="1"/>
    <col min="12003" max="12247" width="11.42578125" style="53"/>
    <col min="12248" max="12248" width="4.42578125" style="53" customWidth="1"/>
    <col min="12249" max="12249" width="11.42578125" style="53"/>
    <col min="12250" max="12250" width="17.5703125" style="53" customWidth="1"/>
    <col min="12251" max="12251" width="11.5703125" style="53" customWidth="1"/>
    <col min="12252" max="12255" width="11.42578125" style="53"/>
    <col min="12256" max="12256" width="22.5703125" style="53" customWidth="1"/>
    <col min="12257" max="12257" width="14" style="53" customWidth="1"/>
    <col min="12258" max="12258" width="1.7109375" style="53" customWidth="1"/>
    <col min="12259" max="12503" width="11.42578125" style="53"/>
    <col min="12504" max="12504" width="4.42578125" style="53" customWidth="1"/>
    <col min="12505" max="12505" width="11.42578125" style="53"/>
    <col min="12506" max="12506" width="17.5703125" style="53" customWidth="1"/>
    <col min="12507" max="12507" width="11.5703125" style="53" customWidth="1"/>
    <col min="12508" max="12511" width="11.42578125" style="53"/>
    <col min="12512" max="12512" width="22.5703125" style="53" customWidth="1"/>
    <col min="12513" max="12513" width="14" style="53" customWidth="1"/>
    <col min="12514" max="12514" width="1.7109375" style="53" customWidth="1"/>
    <col min="12515" max="12759" width="11.42578125" style="53"/>
    <col min="12760" max="12760" width="4.42578125" style="53" customWidth="1"/>
    <col min="12761" max="12761" width="11.42578125" style="53"/>
    <col min="12762" max="12762" width="17.5703125" style="53" customWidth="1"/>
    <col min="12763" max="12763" width="11.5703125" style="53" customWidth="1"/>
    <col min="12764" max="12767" width="11.42578125" style="53"/>
    <col min="12768" max="12768" width="22.5703125" style="53" customWidth="1"/>
    <col min="12769" max="12769" width="14" style="53" customWidth="1"/>
    <col min="12770" max="12770" width="1.7109375" style="53" customWidth="1"/>
    <col min="12771" max="13015" width="11.42578125" style="53"/>
    <col min="13016" max="13016" width="4.42578125" style="53" customWidth="1"/>
    <col min="13017" max="13017" width="11.42578125" style="53"/>
    <col min="13018" max="13018" width="17.5703125" style="53" customWidth="1"/>
    <col min="13019" max="13019" width="11.5703125" style="53" customWidth="1"/>
    <col min="13020" max="13023" width="11.42578125" style="53"/>
    <col min="13024" max="13024" width="22.5703125" style="53" customWidth="1"/>
    <col min="13025" max="13025" width="14" style="53" customWidth="1"/>
    <col min="13026" max="13026" width="1.7109375" style="53" customWidth="1"/>
    <col min="13027" max="13271" width="11.42578125" style="53"/>
    <col min="13272" max="13272" width="4.42578125" style="53" customWidth="1"/>
    <col min="13273" max="13273" width="11.42578125" style="53"/>
    <col min="13274" max="13274" width="17.5703125" style="53" customWidth="1"/>
    <col min="13275" max="13275" width="11.5703125" style="53" customWidth="1"/>
    <col min="13276" max="13279" width="11.42578125" style="53"/>
    <col min="13280" max="13280" width="22.5703125" style="53" customWidth="1"/>
    <col min="13281" max="13281" width="14" style="53" customWidth="1"/>
    <col min="13282" max="13282" width="1.7109375" style="53" customWidth="1"/>
    <col min="13283" max="13527" width="11.42578125" style="53"/>
    <col min="13528" max="13528" width="4.42578125" style="53" customWidth="1"/>
    <col min="13529" max="13529" width="11.42578125" style="53"/>
    <col min="13530" max="13530" width="17.5703125" style="53" customWidth="1"/>
    <col min="13531" max="13531" width="11.5703125" style="53" customWidth="1"/>
    <col min="13532" max="13535" width="11.42578125" style="53"/>
    <col min="13536" max="13536" width="22.5703125" style="53" customWidth="1"/>
    <col min="13537" max="13537" width="14" style="53" customWidth="1"/>
    <col min="13538" max="13538" width="1.7109375" style="53" customWidth="1"/>
    <col min="13539" max="13783" width="11.42578125" style="53"/>
    <col min="13784" max="13784" width="4.42578125" style="53" customWidth="1"/>
    <col min="13785" max="13785" width="11.42578125" style="53"/>
    <col min="13786" max="13786" width="17.5703125" style="53" customWidth="1"/>
    <col min="13787" max="13787" width="11.5703125" style="53" customWidth="1"/>
    <col min="13788" max="13791" width="11.42578125" style="53"/>
    <col min="13792" max="13792" width="22.5703125" style="53" customWidth="1"/>
    <col min="13793" max="13793" width="14" style="53" customWidth="1"/>
    <col min="13794" max="13794" width="1.7109375" style="53" customWidth="1"/>
    <col min="13795" max="14039" width="11.42578125" style="53"/>
    <col min="14040" max="14040" width="4.42578125" style="53" customWidth="1"/>
    <col min="14041" max="14041" width="11.42578125" style="53"/>
    <col min="14042" max="14042" width="17.5703125" style="53" customWidth="1"/>
    <col min="14043" max="14043" width="11.5703125" style="53" customWidth="1"/>
    <col min="14044" max="14047" width="11.42578125" style="53"/>
    <col min="14048" max="14048" width="22.5703125" style="53" customWidth="1"/>
    <col min="14049" max="14049" width="14" style="53" customWidth="1"/>
    <col min="14050" max="14050" width="1.7109375" style="53" customWidth="1"/>
    <col min="14051" max="14295" width="11.42578125" style="53"/>
    <col min="14296" max="14296" width="4.42578125" style="53" customWidth="1"/>
    <col min="14297" max="14297" width="11.42578125" style="53"/>
    <col min="14298" max="14298" width="17.5703125" style="53" customWidth="1"/>
    <col min="14299" max="14299" width="11.5703125" style="53" customWidth="1"/>
    <col min="14300" max="14303" width="11.42578125" style="53"/>
    <col min="14304" max="14304" width="22.5703125" style="53" customWidth="1"/>
    <col min="14305" max="14305" width="14" style="53" customWidth="1"/>
    <col min="14306" max="14306" width="1.7109375" style="53" customWidth="1"/>
    <col min="14307" max="14551" width="11.42578125" style="53"/>
    <col min="14552" max="14552" width="4.42578125" style="53" customWidth="1"/>
    <col min="14553" max="14553" width="11.42578125" style="53"/>
    <col min="14554" max="14554" width="17.5703125" style="53" customWidth="1"/>
    <col min="14555" max="14555" width="11.5703125" style="53" customWidth="1"/>
    <col min="14556" max="14559" width="11.42578125" style="53"/>
    <col min="14560" max="14560" width="22.5703125" style="53" customWidth="1"/>
    <col min="14561" max="14561" width="14" style="53" customWidth="1"/>
    <col min="14562" max="14562" width="1.7109375" style="53" customWidth="1"/>
    <col min="14563" max="14807" width="11.42578125" style="53"/>
    <col min="14808" max="14808" width="4.42578125" style="53" customWidth="1"/>
    <col min="14809" max="14809" width="11.42578125" style="53"/>
    <col min="14810" max="14810" width="17.5703125" style="53" customWidth="1"/>
    <col min="14811" max="14811" width="11.5703125" style="53" customWidth="1"/>
    <col min="14812" max="14815" width="11.42578125" style="53"/>
    <col min="14816" max="14816" width="22.5703125" style="53" customWidth="1"/>
    <col min="14817" max="14817" width="14" style="53" customWidth="1"/>
    <col min="14818" max="14818" width="1.7109375" style="53" customWidth="1"/>
    <col min="14819" max="15063" width="11.42578125" style="53"/>
    <col min="15064" max="15064" width="4.42578125" style="53" customWidth="1"/>
    <col min="15065" max="15065" width="11.42578125" style="53"/>
    <col min="15066" max="15066" width="17.5703125" style="53" customWidth="1"/>
    <col min="15067" max="15067" width="11.5703125" style="53" customWidth="1"/>
    <col min="15068" max="15071" width="11.42578125" style="53"/>
    <col min="15072" max="15072" width="22.5703125" style="53" customWidth="1"/>
    <col min="15073" max="15073" width="14" style="53" customWidth="1"/>
    <col min="15074" max="15074" width="1.7109375" style="53" customWidth="1"/>
    <col min="15075" max="15319" width="11.42578125" style="53"/>
    <col min="15320" max="15320" width="4.42578125" style="53" customWidth="1"/>
    <col min="15321" max="15321" width="11.42578125" style="53"/>
    <col min="15322" max="15322" width="17.5703125" style="53" customWidth="1"/>
    <col min="15323" max="15323" width="11.5703125" style="53" customWidth="1"/>
    <col min="15324" max="15327" width="11.42578125" style="53"/>
    <col min="15328" max="15328" width="22.5703125" style="53" customWidth="1"/>
    <col min="15329" max="15329" width="14" style="53" customWidth="1"/>
    <col min="15330" max="15330" width="1.7109375" style="53" customWidth="1"/>
    <col min="15331" max="15575" width="11.42578125" style="53"/>
    <col min="15576" max="15576" width="4.42578125" style="53" customWidth="1"/>
    <col min="15577" max="15577" width="11.42578125" style="53"/>
    <col min="15578" max="15578" width="17.5703125" style="53" customWidth="1"/>
    <col min="15579" max="15579" width="11.5703125" style="53" customWidth="1"/>
    <col min="15580" max="15583" width="11.42578125" style="53"/>
    <col min="15584" max="15584" width="22.5703125" style="53" customWidth="1"/>
    <col min="15585" max="15585" width="14" style="53" customWidth="1"/>
    <col min="15586" max="15586" width="1.7109375" style="53" customWidth="1"/>
    <col min="15587" max="15831" width="11.42578125" style="53"/>
    <col min="15832" max="15832" width="4.42578125" style="53" customWidth="1"/>
    <col min="15833" max="15833" width="11.42578125" style="53"/>
    <col min="15834" max="15834" width="17.5703125" style="53" customWidth="1"/>
    <col min="15835" max="15835" width="11.5703125" style="53" customWidth="1"/>
    <col min="15836" max="15839" width="11.42578125" style="53"/>
    <col min="15840" max="15840" width="22.5703125" style="53" customWidth="1"/>
    <col min="15841" max="15841" width="14" style="53" customWidth="1"/>
    <col min="15842" max="15842" width="1.7109375" style="53" customWidth="1"/>
    <col min="15843" max="16087" width="11.42578125" style="53"/>
    <col min="16088" max="16088" width="4.42578125" style="53" customWidth="1"/>
    <col min="16089" max="16089" width="11.42578125" style="53"/>
    <col min="16090" max="16090" width="17.5703125" style="53" customWidth="1"/>
    <col min="16091" max="16091" width="11.5703125" style="53" customWidth="1"/>
    <col min="16092" max="16095" width="11.42578125" style="53"/>
    <col min="16096" max="16096" width="22.5703125" style="53" customWidth="1"/>
    <col min="16097" max="16097" width="14" style="53" customWidth="1"/>
    <col min="16098" max="16098" width="1.7109375" style="53" customWidth="1"/>
    <col min="16099" max="16384" width="11.42578125" style="53"/>
  </cols>
  <sheetData>
    <row r="1" spans="2:10" ht="18" customHeight="1" thickBot="1" x14ac:dyDescent="0.25"/>
    <row r="2" spans="2:10" ht="19.5" customHeight="1" x14ac:dyDescent="0.2">
      <c r="B2" s="54"/>
      <c r="C2" s="55"/>
      <c r="D2" s="56" t="s">
        <v>169</v>
      </c>
      <c r="E2" s="57"/>
      <c r="F2" s="57"/>
      <c r="G2" s="57"/>
      <c r="H2" s="57"/>
      <c r="I2" s="58"/>
      <c r="J2" s="59" t="s">
        <v>170</v>
      </c>
    </row>
    <row r="3" spans="2:10" ht="13.5" thickBot="1" x14ac:dyDescent="0.25">
      <c r="B3" s="60"/>
      <c r="C3" s="61"/>
      <c r="D3" s="62"/>
      <c r="E3" s="63"/>
      <c r="F3" s="63"/>
      <c r="G3" s="63"/>
      <c r="H3" s="63"/>
      <c r="I3" s="64"/>
      <c r="J3" s="65"/>
    </row>
    <row r="4" spans="2:10" x14ac:dyDescent="0.2">
      <c r="B4" s="60"/>
      <c r="C4" s="61"/>
      <c r="D4" s="56" t="s">
        <v>171</v>
      </c>
      <c r="E4" s="57"/>
      <c r="F4" s="57"/>
      <c r="G4" s="57"/>
      <c r="H4" s="57"/>
      <c r="I4" s="58"/>
      <c r="J4" s="59" t="s">
        <v>172</v>
      </c>
    </row>
    <row r="5" spans="2:10" x14ac:dyDescent="0.2">
      <c r="B5" s="60"/>
      <c r="C5" s="61"/>
      <c r="D5" s="66"/>
      <c r="E5" s="67"/>
      <c r="F5" s="67"/>
      <c r="G5" s="67"/>
      <c r="H5" s="67"/>
      <c r="I5" s="68"/>
      <c r="J5" s="69"/>
    </row>
    <row r="6" spans="2:10" ht="13.5" thickBot="1" x14ac:dyDescent="0.25">
      <c r="B6" s="70"/>
      <c r="C6" s="71"/>
      <c r="D6" s="62"/>
      <c r="E6" s="63"/>
      <c r="F6" s="63"/>
      <c r="G6" s="63"/>
      <c r="H6" s="63"/>
      <c r="I6" s="64"/>
      <c r="J6" s="65"/>
    </row>
    <row r="7" spans="2:10" x14ac:dyDescent="0.2">
      <c r="B7" s="72"/>
      <c r="J7" s="73"/>
    </row>
    <row r="8" spans="2:10" x14ac:dyDescent="0.2">
      <c r="B8" s="72"/>
      <c r="J8" s="73"/>
    </row>
    <row r="9" spans="2:10" x14ac:dyDescent="0.2">
      <c r="B9" s="72"/>
      <c r="J9" s="73"/>
    </row>
    <row r="10" spans="2:10" x14ac:dyDescent="0.2">
      <c r="B10" s="72"/>
      <c r="C10" s="53" t="s">
        <v>195</v>
      </c>
      <c r="E10" s="74"/>
      <c r="J10" s="73"/>
    </row>
    <row r="11" spans="2:10" x14ac:dyDescent="0.2">
      <c r="B11" s="72"/>
      <c r="J11" s="73"/>
    </row>
    <row r="12" spans="2:10" x14ac:dyDescent="0.2">
      <c r="B12" s="72"/>
      <c r="C12" s="53" t="s">
        <v>196</v>
      </c>
      <c r="J12" s="73"/>
    </row>
    <row r="13" spans="2:10" x14ac:dyDescent="0.2">
      <c r="B13" s="72"/>
      <c r="C13" s="53" t="s">
        <v>194</v>
      </c>
      <c r="J13" s="73"/>
    </row>
    <row r="14" spans="2:10" x14ac:dyDescent="0.2">
      <c r="B14" s="72"/>
      <c r="J14" s="73"/>
    </row>
    <row r="15" spans="2:10" x14ac:dyDescent="0.2">
      <c r="B15" s="72"/>
      <c r="C15" s="53" t="s">
        <v>173</v>
      </c>
      <c r="J15" s="73"/>
    </row>
    <row r="16" spans="2:10" x14ac:dyDescent="0.2">
      <c r="B16" s="72"/>
      <c r="C16" s="75"/>
      <c r="J16" s="73"/>
    </row>
    <row r="17" spans="2:10" x14ac:dyDescent="0.2">
      <c r="B17" s="72"/>
      <c r="C17" s="53" t="s">
        <v>197</v>
      </c>
      <c r="D17" s="74"/>
      <c r="H17" s="76" t="s">
        <v>174</v>
      </c>
      <c r="I17" s="76" t="s">
        <v>175</v>
      </c>
      <c r="J17" s="73"/>
    </row>
    <row r="18" spans="2:10" x14ac:dyDescent="0.2">
      <c r="B18" s="72"/>
      <c r="C18" s="77" t="s">
        <v>176</v>
      </c>
      <c r="D18" s="77"/>
      <c r="E18" s="77"/>
      <c r="F18" s="77"/>
      <c r="H18" s="76">
        <v>28</v>
      </c>
      <c r="I18" s="78">
        <v>159916313</v>
      </c>
      <c r="J18" s="73"/>
    </row>
    <row r="19" spans="2:10" x14ac:dyDescent="0.2">
      <c r="B19" s="72"/>
      <c r="C19" s="53" t="s">
        <v>177</v>
      </c>
      <c r="H19" s="79"/>
      <c r="I19" s="80"/>
      <c r="J19" s="73"/>
    </row>
    <row r="20" spans="2:10" x14ac:dyDescent="0.2">
      <c r="B20" s="72"/>
      <c r="C20" s="53" t="s">
        <v>178</v>
      </c>
      <c r="H20" s="79">
        <v>8</v>
      </c>
      <c r="I20" s="80">
        <v>76800469</v>
      </c>
      <c r="J20" s="73"/>
    </row>
    <row r="21" spans="2:10" x14ac:dyDescent="0.2">
      <c r="B21" s="72"/>
      <c r="C21" s="53" t="s">
        <v>179</v>
      </c>
      <c r="H21" s="79">
        <v>17</v>
      </c>
      <c r="I21" s="80">
        <v>81508599</v>
      </c>
      <c r="J21" s="73"/>
    </row>
    <row r="22" spans="2:10" x14ac:dyDescent="0.2">
      <c r="B22" s="72"/>
      <c r="C22" s="53" t="s">
        <v>180</v>
      </c>
      <c r="H22" s="79"/>
      <c r="I22" s="80"/>
      <c r="J22" s="73"/>
    </row>
    <row r="23" spans="2:10" x14ac:dyDescent="0.2">
      <c r="B23" s="72"/>
      <c r="C23" s="53" t="s">
        <v>181</v>
      </c>
      <c r="H23" s="79"/>
      <c r="I23" s="80"/>
      <c r="J23" s="73"/>
    </row>
    <row r="24" spans="2:10" x14ac:dyDescent="0.2">
      <c r="B24" s="72"/>
      <c r="C24" s="53" t="s">
        <v>182</v>
      </c>
      <c r="H24" s="81"/>
      <c r="I24" s="82"/>
      <c r="J24" s="73"/>
    </row>
    <row r="25" spans="2:10" x14ac:dyDescent="0.2">
      <c r="B25" s="72"/>
      <c r="C25" s="77" t="s">
        <v>183</v>
      </c>
      <c r="D25" s="77"/>
      <c r="E25" s="77"/>
      <c r="F25" s="77"/>
      <c r="H25" s="76">
        <f>SUM(H19:H24)</f>
        <v>25</v>
      </c>
      <c r="I25" s="83">
        <f>(I19+I20+I21+I22+I23+I24)</f>
        <v>158309068</v>
      </c>
      <c r="J25" s="73"/>
    </row>
    <row r="26" spans="2:10" x14ac:dyDescent="0.2">
      <c r="B26" s="72"/>
      <c r="C26" s="53" t="s">
        <v>184</v>
      </c>
      <c r="H26" s="79">
        <v>3</v>
      </c>
      <c r="I26" s="80">
        <v>1607245</v>
      </c>
      <c r="J26" s="73"/>
    </row>
    <row r="27" spans="2:10" x14ac:dyDescent="0.2">
      <c r="B27" s="72"/>
      <c r="C27" s="53" t="s">
        <v>185</v>
      </c>
      <c r="H27" s="79"/>
      <c r="I27" s="80"/>
      <c r="J27" s="73"/>
    </row>
    <row r="28" spans="2:10" ht="13.5" thickBot="1" x14ac:dyDescent="0.25">
      <c r="B28" s="72"/>
      <c r="C28" s="53" t="s">
        <v>186</v>
      </c>
      <c r="H28" s="84"/>
      <c r="I28" s="85"/>
      <c r="J28" s="73"/>
    </row>
    <row r="29" spans="2:10" ht="12.75" customHeight="1" x14ac:dyDescent="0.2">
      <c r="B29" s="72"/>
      <c r="C29" s="77" t="s">
        <v>187</v>
      </c>
      <c r="D29" s="77"/>
      <c r="E29" s="77"/>
      <c r="F29" s="77"/>
      <c r="H29" s="79">
        <f>H26+H28</f>
        <v>3</v>
      </c>
      <c r="I29" s="83">
        <f>(I28+I26)</f>
        <v>1607245</v>
      </c>
      <c r="J29" s="73"/>
    </row>
    <row r="30" spans="2:10" x14ac:dyDescent="0.2">
      <c r="B30" s="72"/>
      <c r="C30" s="53" t="s">
        <v>188</v>
      </c>
      <c r="D30" s="77"/>
      <c r="E30" s="77"/>
      <c r="F30" s="77"/>
      <c r="H30" s="86"/>
      <c r="I30" s="82"/>
      <c r="J30" s="73"/>
    </row>
    <row r="31" spans="2:10" x14ac:dyDescent="0.2">
      <c r="B31" s="72"/>
      <c r="C31" s="77" t="s">
        <v>189</v>
      </c>
      <c r="D31" s="77"/>
      <c r="E31" s="77"/>
      <c r="F31" s="77"/>
      <c r="H31" s="76">
        <f>H30</f>
        <v>0</v>
      </c>
      <c r="I31" s="83">
        <f>I30</f>
        <v>0</v>
      </c>
      <c r="J31" s="73"/>
    </row>
    <row r="32" spans="2:10" x14ac:dyDescent="0.2">
      <c r="B32" s="72"/>
      <c r="C32" s="77"/>
      <c r="D32" s="77"/>
      <c r="E32" s="77"/>
      <c r="F32" s="77"/>
      <c r="H32" s="76"/>
      <c r="I32" s="83"/>
      <c r="J32" s="73"/>
    </row>
    <row r="33" spans="2:10" ht="13.5" thickBot="1" x14ac:dyDescent="0.25">
      <c r="B33" s="72"/>
      <c r="C33" s="77" t="s">
        <v>190</v>
      </c>
      <c r="D33" s="77"/>
      <c r="H33" s="87">
        <f>(H25+H29+H31)</f>
        <v>28</v>
      </c>
      <c r="I33" s="88">
        <f>(I25+I29+I31)</f>
        <v>159916313</v>
      </c>
      <c r="J33" s="73"/>
    </row>
    <row r="34" spans="2:10" ht="13.5" thickTop="1" x14ac:dyDescent="0.2">
      <c r="B34" s="72"/>
      <c r="C34" s="77"/>
      <c r="D34" s="77"/>
      <c r="H34" s="89"/>
      <c r="I34" s="80"/>
      <c r="J34" s="73"/>
    </row>
    <row r="35" spans="2:10" x14ac:dyDescent="0.2">
      <c r="B35" s="72"/>
      <c r="G35" s="89"/>
      <c r="H35" s="89"/>
      <c r="I35" s="89"/>
      <c r="J35" s="73"/>
    </row>
    <row r="36" spans="2:10" x14ac:dyDescent="0.2">
      <c r="B36" s="72"/>
      <c r="G36" s="89"/>
      <c r="H36" s="89"/>
      <c r="I36" s="89"/>
      <c r="J36" s="73"/>
    </row>
    <row r="37" spans="2:10" x14ac:dyDescent="0.2">
      <c r="B37" s="72"/>
      <c r="G37" s="89"/>
      <c r="H37" s="89"/>
      <c r="I37" s="89"/>
      <c r="J37" s="73"/>
    </row>
    <row r="38" spans="2:10" ht="13.5" thickBot="1" x14ac:dyDescent="0.25">
      <c r="B38" s="72"/>
      <c r="C38" s="90"/>
      <c r="D38" s="90"/>
      <c r="G38" s="90" t="s">
        <v>191</v>
      </c>
      <c r="H38" s="90"/>
      <c r="I38" s="89"/>
      <c r="J38" s="73"/>
    </row>
    <row r="39" spans="2:10" x14ac:dyDescent="0.2">
      <c r="B39" s="72"/>
      <c r="C39" s="89" t="s">
        <v>192</v>
      </c>
      <c r="D39" s="89"/>
      <c r="G39" s="89" t="s">
        <v>193</v>
      </c>
      <c r="H39" s="89"/>
      <c r="I39" s="89"/>
      <c r="J39" s="73"/>
    </row>
    <row r="40" spans="2:10" ht="18.75" customHeight="1" x14ac:dyDescent="0.2">
      <c r="B40" s="72"/>
      <c r="G40" s="89"/>
      <c r="H40" s="89"/>
      <c r="I40" s="89"/>
      <c r="J40" s="73"/>
    </row>
    <row r="41" spans="2:10" ht="13.5" thickBot="1" x14ac:dyDescent="0.25">
      <c r="B41" s="91"/>
      <c r="C41" s="92"/>
      <c r="D41" s="92"/>
      <c r="E41" s="92"/>
      <c r="F41" s="92"/>
      <c r="G41" s="90"/>
      <c r="H41" s="90"/>
      <c r="I41" s="90"/>
      <c r="J41" s="93"/>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Diego Fernando Fernandez Valencia</cp:lastModifiedBy>
  <dcterms:created xsi:type="dcterms:W3CDTF">2022-03-28T21:28:39Z</dcterms:created>
  <dcterms:modified xsi:type="dcterms:W3CDTF">2022-03-31T21:17:21Z</dcterms:modified>
</cp:coreProperties>
</file>