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46A88F74-9CCD-406D-B12B-E742510F49CC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Titles" localSheetId="0">'INFO IPS'!#REF!</definedName>
  </definedNames>
  <calcPr calcId="191029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4" l="1"/>
  <c r="I29" i="4"/>
  <c r="I31" i="4"/>
  <c r="H31" i="4"/>
  <c r="I25" i="4"/>
  <c r="H25" i="4"/>
  <c r="H33" i="4" l="1"/>
  <c r="I33" i="4"/>
  <c r="L1" i="2"/>
  <c r="K1" i="2"/>
  <c r="H6" i="1"/>
</calcChain>
</file>

<file path=xl/sharedStrings.xml><?xml version="1.0" encoding="utf-8"?>
<sst xmlns="http://schemas.openxmlformats.org/spreadsheetml/2006/main" count="130" uniqueCount="106">
  <si>
    <t>NIT</t>
  </si>
  <si>
    <t>VALOR FACTURA</t>
  </si>
  <si>
    <t>FECHA DE LA FACTURA</t>
  </si>
  <si>
    <t>NOMBRE</t>
  </si>
  <si>
    <t>FECHA RADICADO</t>
  </si>
  <si>
    <t>SALDO FACTURA</t>
  </si>
  <si>
    <t>ISFE6610575</t>
  </si>
  <si>
    <t>ISFE6635085</t>
  </si>
  <si>
    <t>ISFE6613476</t>
  </si>
  <si>
    <t>COMFENALCO VALLE EPS NIT 890303093-5</t>
  </si>
  <si>
    <t>ISFE6646559</t>
  </si>
  <si>
    <t>FACTURA CON PREFIJO</t>
  </si>
  <si>
    <t>FACTURA SIN PREFIJO</t>
  </si>
  <si>
    <t xml:space="preserve"> ENTIDAD</t>
  </si>
  <si>
    <t>PrefijoFactura</t>
  </si>
  <si>
    <t>RETENCION</t>
  </si>
  <si>
    <t>AUTORIZACION</t>
  </si>
  <si>
    <t>ESE INSTITUTO DE SALUD DE BUCARAMANGA</t>
  </si>
  <si>
    <t>ISFE</t>
  </si>
  <si>
    <t>B)Factura sin saldo ERP</t>
  </si>
  <si>
    <t>OK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</si>
  <si>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</si>
  <si>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</si>
  <si>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</si>
  <si>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</si>
  <si>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</si>
  <si>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</si>
  <si>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</si>
  <si>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</si>
  <si>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</si>
  <si>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</si>
  <si>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</si>
  <si>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</si>
  <si>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</si>
  <si>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</si>
  <si>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</si>
  <si>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</si>
  <si>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</si>
  <si>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</si>
  <si>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</si>
  <si>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</si>
  <si>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</si>
  <si>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</si>
  <si>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</si>
  <si>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</si>
  <si>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</si>
  <si>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</si>
  <si>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</si>
  <si>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</si>
  <si>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</si>
  <si>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</si>
  <si>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FACTURA</t>
  </si>
  <si>
    <t>LLAVE</t>
  </si>
  <si>
    <t>ISFE_6610575</t>
  </si>
  <si>
    <t>ISFE_6613476</t>
  </si>
  <si>
    <t>ISFE_6635085</t>
  </si>
  <si>
    <t>ISFE_6646559</t>
  </si>
  <si>
    <t>800084206_ISFE_6610575</t>
  </si>
  <si>
    <t>800084206_ISFE_6613476</t>
  </si>
  <si>
    <t>800084206_ISFE_6635085</t>
  </si>
  <si>
    <t>800084206_ISFE_6646559</t>
  </si>
  <si>
    <t>TOTAL</t>
  </si>
  <si>
    <t>ESTADO EPS MARZO 29 DEL 2022</t>
  </si>
  <si>
    <t>POR PAGAR SAP</t>
  </si>
  <si>
    <t>DOCUMENTO CONTABLE</t>
  </si>
  <si>
    <t>FUERA DE CIERRE</t>
  </si>
  <si>
    <t>VAGLO</t>
  </si>
  <si>
    <t>TIPIFICACIÓN</t>
  </si>
  <si>
    <t>FACTURA PENDIENTE DE PROGRAMACIÓN DE PAGO</t>
  </si>
  <si>
    <t>09.03.2022</t>
  </si>
  <si>
    <t>FACTURA CANCELADA</t>
  </si>
  <si>
    <t>FACTURA PENDIENTE PAGO</t>
  </si>
  <si>
    <t>Total general</t>
  </si>
  <si>
    <t xml:space="preserve">ESTADO </t>
  </si>
  <si>
    <t xml:space="preserve">FACTURAS </t>
  </si>
  <si>
    <t xml:space="preserve">SALDO FACT IPS </t>
  </si>
  <si>
    <t xml:space="preserve">POR PAGAR SAP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</si>
  <si>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</si>
  <si>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</si>
  <si>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</si>
  <si>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</si>
  <si>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</si>
  <si>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</si>
  <si>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</si>
  <si>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</si>
  <si>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</si>
  <si>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</si>
  <si>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</si>
  <si>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</si>
  <si>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</si>
  <si>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</si>
  <si>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</si>
  <si>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</si>
  <si>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</si>
  <si>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</si>
  <si>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</si>
  <si>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</si>
  <si>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</si>
  <si>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</si>
  <si>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</si>
  <si>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</si>
  <si>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MARZO 29 DE 2022</t>
  </si>
  <si>
    <t>Señores  ESE INSTITUTO DE SALUD DE BUCARAMANGA</t>
  </si>
  <si>
    <t>NIT: 800084206</t>
  </si>
  <si>
    <t>A continuacion me permito remitir   nuestra respuesta al estado de cartera presentado en la fecha: 11/03/2022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</si>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</sst>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  <numFmt numFmtId="165" formatCode="_ * #,##0.00_ ;_ * \-#,##0.00_ ;_ * &quot;-&quot;??_ ;_ @_ "/>
    <numFmt numFmtId="167" formatCode="_-* #,##0_-;\-* #,##0_-;_-* &quot;-&quot;??_-;_-@_-"/>
    <numFmt numFmtId="168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</cellStyleXfs>
  <cellXfs count="73">
    <xf numFmtId="0" fontId="0" fillId="0" borderId="0" xfId="0"/>
    <xf numFmtId="0" fontId="2" fillId="0" borderId="0" xfId="0" applyFont="1"/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3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4" fontId="5" fillId="0" borderId="0" xfId="0" applyNumberFormat="1" applyFont="1"/>
    <xf numFmtId="0" fontId="0" fillId="0" borderId="1" xfId="0" applyBorder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7" fontId="0" fillId="0" borderId="1" xfId="2" applyNumberFormat="1" applyFont="1" applyBorder="1"/>
    <xf numFmtId="0" fontId="6" fillId="0" borderId="0" xfId="0" applyFont="1"/>
    <xf numFmtId="167" fontId="6" fillId="0" borderId="0" xfId="2" applyNumberFormat="1" applyFo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2" xfId="0" pivotButton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6" fillId="0" borderId="8" xfId="0" applyNumberFormat="1" applyFont="1" applyBorder="1" applyAlignment="1">
      <alignment horizontal="center"/>
    </xf>
    <xf numFmtId="167" fontId="0" fillId="0" borderId="4" xfId="0" applyNumberFormat="1" applyBorder="1"/>
    <xf numFmtId="167" fontId="0" fillId="0" borderId="5" xfId="0" applyNumberFormat="1" applyBorder="1"/>
    <xf numFmtId="167" fontId="0" fillId="0" borderId="6" xfId="0" applyNumberFormat="1" applyBorder="1"/>
    <xf numFmtId="167" fontId="0" fillId="0" borderId="7" xfId="0" applyNumberFormat="1" applyBorder="1"/>
    <xf numFmtId="167" fontId="6" fillId="0" borderId="9" xfId="0" applyNumberFormat="1" applyFont="1" applyBorder="1"/>
    <xf numFmtId="167" fontId="6" fillId="0" borderId="10" xfId="0" applyNumberFormat="1" applyFont="1" applyBorder="1"/>
    <xf numFmtId="0" fontId="7" fillId="0" borderId="0" xfId="6" applyFont="1"/>
    <xf numFmtId="0" fontId="7" fillId="0" borderId="11" xfId="6" applyFont="1" applyBorder="1" applyAlignment="1">
      <alignment horizontal="centerContinuous"/>
    </xf>
    <xf numFmtId="0" fontId="7" fillId="0" borderId="12" xfId="6" applyFont="1" applyBorder="1" applyAlignment="1">
      <alignment horizontal="centerContinuous"/>
    </xf>
    <xf numFmtId="0" fontId="8" fillId="0" borderId="11" xfId="6" applyFont="1" applyBorder="1" applyAlignment="1">
      <alignment horizontal="centerContinuous" vertical="center"/>
    </xf>
    <xf numFmtId="0" fontId="8" fillId="0" borderId="13" xfId="6" applyFont="1" applyBorder="1" applyAlignment="1">
      <alignment horizontal="centerContinuous" vertical="center"/>
    </xf>
    <xf numFmtId="0" fontId="8" fillId="0" borderId="12" xfId="6" applyFont="1" applyBorder="1" applyAlignment="1">
      <alignment horizontal="centerContinuous" vertical="center"/>
    </xf>
    <xf numFmtId="0" fontId="8" fillId="0" borderId="14" xfId="6" applyFont="1" applyBorder="1" applyAlignment="1">
      <alignment horizontal="centerContinuous" vertical="center"/>
    </xf>
    <xf numFmtId="0" fontId="7" fillId="0" borderId="15" xfId="6" applyFont="1" applyBorder="1" applyAlignment="1">
      <alignment horizontal="centerContinuous"/>
    </xf>
    <xf numFmtId="0" fontId="7" fillId="0" borderId="16" xfId="6" applyFont="1" applyBorder="1" applyAlignment="1">
      <alignment horizontal="centerContinuous"/>
    </xf>
    <xf numFmtId="0" fontId="8" fillId="0" borderId="17" xfId="6" applyFont="1" applyBorder="1" applyAlignment="1">
      <alignment horizontal="centerContinuous" vertical="center"/>
    </xf>
    <xf numFmtId="0" fontId="8" fillId="0" borderId="18" xfId="6" applyFont="1" applyBorder="1" applyAlignment="1">
      <alignment horizontal="centerContinuous" vertical="center"/>
    </xf>
    <xf numFmtId="0" fontId="8" fillId="0" borderId="19" xfId="6" applyFont="1" applyBorder="1" applyAlignment="1">
      <alignment horizontal="centerContinuous" vertical="center"/>
    </xf>
    <xf numFmtId="0" fontId="8" fillId="0" borderId="20" xfId="6" applyFont="1" applyBorder="1" applyAlignment="1">
      <alignment horizontal="centerContinuous" vertical="center"/>
    </xf>
    <xf numFmtId="0" fontId="8" fillId="0" borderId="15" xfId="6" applyFont="1" applyBorder="1" applyAlignment="1">
      <alignment horizontal="centerContinuous" vertical="center"/>
    </xf>
    <xf numFmtId="0" fontId="8" fillId="0" borderId="0" xfId="6" applyFont="1" applyAlignment="1">
      <alignment horizontal="centerContinuous" vertical="center"/>
    </xf>
    <xf numFmtId="0" fontId="8" fillId="0" borderId="16" xfId="6" applyFont="1" applyBorder="1" applyAlignment="1">
      <alignment horizontal="centerContinuous" vertical="center"/>
    </xf>
    <xf numFmtId="0" fontId="8" fillId="0" borderId="21" xfId="6" applyFont="1" applyBorder="1" applyAlignment="1">
      <alignment horizontal="centerContinuous" vertical="center"/>
    </xf>
    <xf numFmtId="0" fontId="7" fillId="0" borderId="17" xfId="6" applyFont="1" applyBorder="1" applyAlignment="1">
      <alignment horizontal="centerContinuous"/>
    </xf>
    <xf numFmtId="0" fontId="7" fillId="0" borderId="19" xfId="6" applyFont="1" applyBorder="1" applyAlignment="1">
      <alignment horizontal="centerContinuous"/>
    </xf>
    <xf numFmtId="0" fontId="7" fillId="0" borderId="15" xfId="6" applyFont="1" applyBorder="1"/>
    <xf numFmtId="0" fontId="7" fillId="0" borderId="16" xfId="6" applyFont="1" applyBorder="1"/>
    <xf numFmtId="14" fontId="7" fillId="0" borderId="0" xfId="6" applyNumberFormat="1" applyFont="1"/>
    <xf numFmtId="14" fontId="7" fillId="0" borderId="0" xfId="6" applyNumberFormat="1" applyFont="1" applyAlignment="1">
      <alignment horizontal="left"/>
    </xf>
    <xf numFmtId="0" fontId="8" fillId="0" borderId="0" xfId="6" applyFont="1" applyAlignment="1">
      <alignment horizontal="center"/>
    </xf>
    <xf numFmtId="0" fontId="8" fillId="0" borderId="0" xfId="6" applyFont="1"/>
    <xf numFmtId="42" fontId="8" fillId="0" borderId="0" xfId="6" applyNumberFormat="1" applyFont="1" applyAlignment="1">
      <alignment horizontal="right"/>
    </xf>
    <xf numFmtId="1" fontId="7" fillId="0" borderId="0" xfId="6" applyNumberFormat="1" applyFont="1" applyAlignment="1">
      <alignment horizontal="center"/>
    </xf>
    <xf numFmtId="168" fontId="7" fillId="0" borderId="0" xfId="6" applyNumberFormat="1" applyFont="1" applyAlignment="1">
      <alignment horizontal="right"/>
    </xf>
    <xf numFmtId="1" fontId="7" fillId="0" borderId="22" xfId="6" applyNumberFormat="1" applyFont="1" applyBorder="1" applyAlignment="1">
      <alignment horizontal="center"/>
    </xf>
    <xf numFmtId="168" fontId="7" fillId="0" borderId="22" xfId="6" applyNumberFormat="1" applyFont="1" applyBorder="1" applyAlignment="1">
      <alignment horizontal="right"/>
    </xf>
    <xf numFmtId="168" fontId="8" fillId="0" borderId="0" xfId="6" applyNumberFormat="1" applyFont="1" applyAlignment="1">
      <alignment horizontal="right"/>
    </xf>
    <xf numFmtId="1" fontId="7" fillId="0" borderId="18" xfId="6" applyNumberFormat="1" applyFont="1" applyBorder="1" applyAlignment="1">
      <alignment horizontal="center"/>
    </xf>
    <xf numFmtId="168" fontId="7" fillId="0" borderId="18" xfId="6" applyNumberFormat="1" applyFont="1" applyBorder="1" applyAlignment="1">
      <alignment horizontal="right"/>
    </xf>
    <xf numFmtId="0" fontId="7" fillId="0" borderId="22" xfId="6" applyFont="1" applyBorder="1" applyAlignment="1">
      <alignment horizontal="center"/>
    </xf>
    <xf numFmtId="0" fontId="7" fillId="0" borderId="23" xfId="6" applyFont="1" applyBorder="1" applyAlignment="1">
      <alignment horizontal="center"/>
    </xf>
    <xf numFmtId="168" fontId="7" fillId="0" borderId="23" xfId="6" applyNumberFormat="1" applyFont="1" applyBorder="1" applyAlignment="1">
      <alignment horizontal="right"/>
    </xf>
    <xf numFmtId="168" fontId="7" fillId="0" borderId="0" xfId="6" applyNumberFormat="1" applyFont="1"/>
    <xf numFmtId="168" fontId="7" fillId="0" borderId="18" xfId="6" applyNumberFormat="1" applyFont="1" applyBorder="1"/>
    <xf numFmtId="0" fontId="7" fillId="0" borderId="17" xfId="6" applyFont="1" applyBorder="1"/>
    <xf numFmtId="0" fontId="7" fillId="0" borderId="18" xfId="6" applyFont="1" applyBorder="1"/>
    <xf numFmtId="0" fontId="7" fillId="0" borderId="19" xfId="6" applyFont="1" applyBorder="1"/>
  </cellXfs>
  <cellStyles count="7">
    <cellStyle name="Millares" xfId="2" builtinId="3"/>
    <cellStyle name="Millares [0]" xfId="3" builtinId="6"/>
    <cellStyle name="Millares 3" xfId="5" xr:uid="{683B3CF3-1863-4123-AE0A-DC7C27E7D970}"/>
    <cellStyle name="Normal" xfId="0" builtinId="0"/>
    <cellStyle name="Normal 11" xfId="1" xr:uid="{00000000-0005-0000-0000-000002000000}"/>
    <cellStyle name="Normal 2" xfId="6" xr:uid="{8E5FC893-FB5D-4662-8236-6AD9AB7BAE46}"/>
    <cellStyle name="Normal 4 2" xfId="4" xr:uid="{30DA5A14-7EF2-4AE7-8E2E-BDF0225CFA09}"/>
  </cellStyles>
  <dxfs count="39">
    <dxf>
      <numFmt numFmtId="166" formatCode="_-* #,##0.0_-;\-* #,##0.0_-;_-* &quot;-&quot;??_-;_-@_-"/>
    </dxf>
    <dxf>
      <numFmt numFmtId="167" formatCode="_-* #,##0_-;\-* #,##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166" formatCode="_-* #,##0.0_-;\-* #,##0.0_-;_-* &quot;-&quot;??_-;_-@_-"/>
    </dxf>
    <dxf>
      <numFmt numFmtId="35" formatCode="_-* #,##0.00_-;\-* #,##0.0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numFmt numFmtId="35" formatCode="_-* #,##0.00_-;\-* #,##0.00_-;_-* &quot;-&quot;??_-;_-@_-"/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general"/>
    </dxf>
    <dxf>
      <alignment horizontal="center"/>
    </dxf>
    <dxf>
      <alignment horizontal="general"/>
    </dxf>
    <dxf>
      <alignment horizontal="center"/>
    </dxf>
    <dxf>
      <alignment horizontal="center"/>
    </dxf>
    <dxf>
      <alignment horizontal="center"/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A78FB644-EF4E-4C50-A435-A2BE49763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49.351267592596" createdVersion="7" refreshedVersion="7" minRefreshableVersion="3" recordCount="4" xr:uid="{5011A8B6-039B-4670-9E10-C8F050D5C4F5}">
  <cacheSource type="worksheet">
    <worksheetSource ref="A2:AP6" sheet="ESTADO DE CADA FACTURA"/>
  </cacheSource>
  <cacheFields count="42">
    <cacheField name="NIT IPS" numFmtId="0">
      <sharedItems containsSemiMixedTypes="0" containsString="0" containsNumber="1" containsInteger="1" minValue="800084206" maxValue="800084206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6610575" maxValue="6646559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6610575" maxValue="6646559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3-31T00:00:00" maxDate="2021-09-05T00:00:00"/>
    </cacheField>
    <cacheField name="VALOR FACT IPS" numFmtId="167">
      <sharedItems containsSemiMixedTypes="0" containsString="0" containsNumber="1" containsInteger="1" minValue="94800" maxValue="191019"/>
    </cacheField>
    <cacheField name="SALDO FACT IPS" numFmtId="167">
      <sharedItems containsSemiMixedTypes="0" containsString="0" containsNumber="1" containsInteger="1" minValue="94800" maxValue="191019"/>
    </cacheField>
    <cacheField name="OBSERVACION SASS" numFmtId="0">
      <sharedItems/>
    </cacheField>
    <cacheField name="ESTADO EPS MARZO 29 DEL 2022" numFmtId="0">
      <sharedItems count="3">
        <s v="FACTURA PENDIENTE DE PROGRAMACIÓN DE PAGO"/>
        <s v="FACTURA CANCELADA"/>
        <s v="FACTURA PENDIENTE PAGO"/>
      </sharedItems>
    </cacheField>
    <cacheField name="POR PAGAR SAP" numFmtId="0">
      <sharedItems containsString="0" containsBlank="1" containsNumber="1" containsInteger="1" minValue="191019" maxValue="191019"/>
    </cacheField>
    <cacheField name="DOCUMENTO CONTABLE" numFmtId="0">
      <sharedItems containsString="0" containsBlank="1" containsNumber="1" containsInteger="1" minValue="1909021633" maxValue="1909021633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94800" maxValue="191019"/>
    </cacheField>
    <cacheField name="VALOR CRUZADO SASS" numFmtId="167">
      <sharedItems containsSemiMixedTypes="0" containsString="0" containsNumber="1" containsInteger="1" minValue="94800" maxValue="191019"/>
    </cacheField>
    <cacheField name="SALDO SASS" numFmtId="167">
      <sharedItems containsSemiMixedTypes="0" containsString="0" containsNumber="1" containsInteger="1" minValue="0" maxValue="0"/>
    </cacheField>
    <cacheField name="RETENCION" numFmtId="167">
      <sharedItems containsNonDate="0" containsString="0" containsBlank="1"/>
    </cacheField>
    <cacheField name="VALO CANCELADO SAP" numFmtId="167">
      <sharedItems containsString="0" containsBlank="1" containsNumber="1" containsInteger="1" minValue="126400" maxValue="130900"/>
    </cacheField>
    <cacheField name="DOC COMPENSACION SAP" numFmtId="0">
      <sharedItems containsString="0" containsBlank="1" containsNumber="1" containsInteger="1" minValue="2201197872" maxValue="2201197872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9-19T00:00:00" maxDate="2021-10-20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2" maxValue="2"/>
    </cacheField>
    <cacheField name="F PROBABLE PAGO SASS" numFmtId="0">
      <sharedItems containsSemiMixedTypes="0" containsString="0" containsNumber="1" containsInteger="1" minValue="20211130" maxValue="20220130"/>
    </cacheField>
    <cacheField name="F RAD SASS" numFmtId="0">
      <sharedItems containsSemiMixedTypes="0" containsString="0" containsNumber="1" containsInteger="1" minValue="20211112" maxValue="20220107"/>
    </cacheField>
    <cacheField name="VALOR REPORTADO CRICULAR 030" numFmtId="0">
      <sharedItems containsSemiMixedTypes="0" containsString="0" containsNumber="1" containsInteger="1" minValue="94800" maxValue="191019"/>
    </cacheField>
    <cacheField name="VALOR GLOSA ACEPTADA REPORTADO CIRCULAR 030" numFmtId="0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20325" maxValue="202203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800084206"/>
    <s v="ESE INSTITUTO DE SALUD DE BUCARAMANGA"/>
    <s v="ISFE"/>
    <n v="6610575"/>
    <s v="ISFE"/>
    <n v="6610575"/>
    <m/>
    <s v="ISFE_6610575"/>
    <s v="800084206_ISFE_6610575"/>
    <d v="2021-03-31T00:00:00"/>
    <n v="191019"/>
    <n v="191019"/>
    <s v="B)Factura sin saldo ERP"/>
    <x v="0"/>
    <n v="191019"/>
    <n v="1909021633"/>
    <m/>
    <m/>
    <m/>
    <s v="OK"/>
    <n v="191019"/>
    <n v="191019"/>
    <n v="0"/>
    <m/>
    <m/>
    <m/>
    <m/>
    <m/>
    <m/>
    <m/>
    <m/>
    <d v="2021-09-19T00:00:00"/>
    <m/>
    <n v="2"/>
    <m/>
    <m/>
    <n v="2"/>
    <n v="20211130"/>
    <n v="20211112"/>
    <n v="191019"/>
    <n v="0"/>
    <n v="20220325"/>
  </r>
  <r>
    <n v="800084206"/>
    <s v="ESE INSTITUTO DE SALUD DE BUCARAMANGA"/>
    <s v="ISFE"/>
    <n v="6613476"/>
    <s v="ISFE"/>
    <n v="6613476"/>
    <m/>
    <s v="ISFE_6613476"/>
    <s v="800084206_ISFE_6613476"/>
    <d v="2021-04-15T00:00:00"/>
    <n v="130900"/>
    <n v="130900"/>
    <s v="B)Factura sin saldo ERP"/>
    <x v="1"/>
    <m/>
    <m/>
    <m/>
    <m/>
    <m/>
    <s v="OK"/>
    <n v="130900"/>
    <n v="130900"/>
    <n v="0"/>
    <m/>
    <n v="130900"/>
    <n v="2201197872"/>
    <s v="09.03.2022"/>
    <m/>
    <m/>
    <m/>
    <m/>
    <d v="2021-09-19T00:00:00"/>
    <m/>
    <n v="2"/>
    <m/>
    <m/>
    <n v="2"/>
    <n v="20211130"/>
    <n v="20211112"/>
    <n v="130900"/>
    <n v="0"/>
    <n v="20220325"/>
  </r>
  <r>
    <n v="800084206"/>
    <s v="ESE INSTITUTO DE SALUD DE BUCARAMANGA"/>
    <s v="ISFE"/>
    <n v="6635085"/>
    <s v="ISFE"/>
    <n v="6635085"/>
    <m/>
    <s v="ISFE_6635085"/>
    <s v="800084206_ISFE_6635085"/>
    <d v="2021-07-23T00:00:00"/>
    <n v="126400"/>
    <n v="126400"/>
    <s v="B)Factura sin saldo ERP"/>
    <x v="1"/>
    <m/>
    <m/>
    <m/>
    <m/>
    <m/>
    <s v="OK"/>
    <n v="126400"/>
    <n v="126400"/>
    <n v="0"/>
    <m/>
    <n v="126400"/>
    <n v="2201197872"/>
    <s v="09.03.2022"/>
    <m/>
    <m/>
    <m/>
    <m/>
    <d v="2021-09-19T00:00:00"/>
    <m/>
    <n v="2"/>
    <m/>
    <m/>
    <n v="2"/>
    <n v="20211130"/>
    <n v="20211112"/>
    <n v="126400"/>
    <n v="0"/>
    <n v="20220325"/>
  </r>
  <r>
    <n v="800084206"/>
    <s v="ESE INSTITUTO DE SALUD DE BUCARAMANGA"/>
    <s v="ISFE"/>
    <n v="6646559"/>
    <s v="ISFE"/>
    <n v="6646559"/>
    <m/>
    <s v="ISFE_6646559"/>
    <s v="800084206_ISFE_6646559"/>
    <d v="2021-09-04T00:00:00"/>
    <n v="94800"/>
    <n v="94800"/>
    <s v="B)Factura sin saldo ERP"/>
    <x v="2"/>
    <m/>
    <m/>
    <m/>
    <m/>
    <m/>
    <s v="OK"/>
    <n v="94800"/>
    <n v="94800"/>
    <n v="0"/>
    <m/>
    <m/>
    <m/>
    <m/>
    <m/>
    <m/>
    <m/>
    <m/>
    <d v="2021-10-19T00:00:00"/>
    <m/>
    <n v="2"/>
    <m/>
    <m/>
    <n v="2"/>
    <n v="20220130"/>
    <n v="20220107"/>
    <n v="94800"/>
    <n v="0"/>
    <n v="202203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E04578E-CDA0-4538-8BA6-8922325D1391}" name="TablaDinámica1" cacheId="14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 rowHeaderCaption="ESTADO ">
  <location ref="A3:D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7" showAll="0"/>
    <pivotField dataField="1" numFmtId="167" showAll="0"/>
    <pivotField showAll="0"/>
    <pivotField axis="axisRow" showAll="0">
      <items count="4">
        <item x="1"/>
        <item x="0"/>
        <item x="2"/>
        <item t="default"/>
      </items>
    </pivotField>
    <pivotField dataField="1"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8" subtotal="count" baseField="0" baseItem="0"/>
    <dataField name="SALDO FACT IPS " fld="11" baseField="0" baseItem="0" numFmtId="167"/>
    <dataField name="POR PAGAR SAP " fld="14" baseField="0" baseItem="0" numFmtId="167"/>
  </dataFields>
  <formats count="9">
    <format dxfId="38">
      <pivotArea field="13" type="button" dataOnly="0" labelOnly="1" outline="0" axis="axisRow" fieldPosition="0"/>
    </format>
    <format dxfId="3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6">
      <pivotArea field="13" type="button" dataOnly="0" labelOnly="1" outline="0" axis="axisRow" fieldPosition="0"/>
    </format>
    <format dxfId="3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0">
      <pivotArea grandRow="1" outline="0" collapsedLevelsAreSubtotals="1" fieldPosition="0"/>
    </format>
    <format dxfId="29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workbookViewId="0">
      <selection activeCell="C19" sqref="B18:C19"/>
    </sheetView>
  </sheetViews>
  <sheetFormatPr baseColWidth="10" defaultColWidth="11" defaultRowHeight="14.25" x14ac:dyDescent="0.2"/>
  <cols>
    <col min="1" max="1" width="14.28515625" style="1" customWidth="1"/>
    <col min="2" max="2" width="12.85546875" style="1" customWidth="1"/>
    <col min="3" max="3" width="12.28515625" style="1" customWidth="1"/>
    <col min="4" max="4" width="28.7109375" style="1" customWidth="1"/>
    <col min="5" max="5" width="13.85546875" style="1" customWidth="1"/>
    <col min="6" max="6" width="13.42578125" style="1" customWidth="1"/>
    <col min="7" max="7" width="13" style="1" customWidth="1"/>
    <col min="8" max="8" width="13.5703125" style="1" customWidth="1"/>
    <col min="9" max="16384" width="11" style="1"/>
  </cols>
  <sheetData>
    <row r="1" spans="1:8" ht="24" x14ac:dyDescent="0.2">
      <c r="A1" s="2" t="s">
        <v>11</v>
      </c>
      <c r="B1" s="2" t="s">
        <v>12</v>
      </c>
      <c r="C1" s="3" t="s">
        <v>0</v>
      </c>
      <c r="D1" s="3" t="s">
        <v>3</v>
      </c>
      <c r="E1" s="2" t="s">
        <v>2</v>
      </c>
      <c r="F1" s="2" t="s">
        <v>4</v>
      </c>
      <c r="G1" s="4" t="s">
        <v>1</v>
      </c>
      <c r="H1" s="5" t="s">
        <v>5</v>
      </c>
    </row>
    <row r="2" spans="1:8" ht="15" x14ac:dyDescent="0.25">
      <c r="A2" s="7" t="s">
        <v>6</v>
      </c>
      <c r="B2" s="8">
        <v>6610575</v>
      </c>
      <c r="C2" s="8">
        <v>890303093</v>
      </c>
      <c r="D2" s="8" t="s">
        <v>9</v>
      </c>
      <c r="E2" s="9">
        <v>44286</v>
      </c>
      <c r="F2" s="9">
        <v>44458</v>
      </c>
      <c r="G2" s="10">
        <v>191019</v>
      </c>
      <c r="H2" s="10">
        <v>191019</v>
      </c>
    </row>
    <row r="3" spans="1:8" ht="15" x14ac:dyDescent="0.25">
      <c r="A3" s="7" t="s">
        <v>8</v>
      </c>
      <c r="B3" s="8">
        <v>6613476</v>
      </c>
      <c r="C3" s="8">
        <v>890303093</v>
      </c>
      <c r="D3" s="8" t="s">
        <v>9</v>
      </c>
      <c r="E3" s="9">
        <v>44301</v>
      </c>
      <c r="F3" s="9">
        <v>44458</v>
      </c>
      <c r="G3" s="10">
        <v>130900</v>
      </c>
      <c r="H3" s="10">
        <v>130900</v>
      </c>
    </row>
    <row r="4" spans="1:8" ht="15" x14ac:dyDescent="0.25">
      <c r="A4" s="7" t="s">
        <v>7</v>
      </c>
      <c r="B4" s="8">
        <v>6635085</v>
      </c>
      <c r="C4" s="8">
        <v>890303093</v>
      </c>
      <c r="D4" s="8" t="s">
        <v>9</v>
      </c>
      <c r="E4" s="9">
        <v>44400</v>
      </c>
      <c r="F4" s="9">
        <v>44458</v>
      </c>
      <c r="G4" s="10">
        <v>126400</v>
      </c>
      <c r="H4" s="10">
        <v>126400</v>
      </c>
    </row>
    <row r="5" spans="1:8" ht="15" x14ac:dyDescent="0.25">
      <c r="A5" s="7" t="s">
        <v>10</v>
      </c>
      <c r="B5" s="8">
        <v>6646559</v>
      </c>
      <c r="C5" s="8">
        <v>890303093</v>
      </c>
      <c r="D5" s="8" t="s">
        <v>9</v>
      </c>
      <c r="E5" s="9">
        <v>44443</v>
      </c>
      <c r="F5" s="9">
        <v>44488</v>
      </c>
      <c r="G5" s="10">
        <v>94800</v>
      </c>
      <c r="H5" s="10">
        <v>94800</v>
      </c>
    </row>
    <row r="6" spans="1:8" ht="15" x14ac:dyDescent="0.25">
      <c r="H6" s="6">
        <f>SUM(H2:H5)</f>
        <v>543119</v>
      </c>
    </row>
  </sheetData>
  <sortState xmlns:xlrd2="http://schemas.microsoft.com/office/spreadsheetml/2017/richdata2" ref="A2:H6">
    <sortCondition ref="E2:E6"/>
  </sortState>
  <pageMargins left="1.299212598425197" right="0.70866141732283472" top="0.35433070866141736" bottom="0.35433070866141736" header="0.31496062992125984" footer="0.31496062992125984"/>
  <pageSetup paperSize="5" scale="8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64997-C010-4ECD-9EA8-7F7F7E82F823}">
  <dimension ref="A3:D7"/>
  <sheetViews>
    <sheetView showGridLines="0" workbookViewId="0">
      <selection activeCell="C7" sqref="A4:C7"/>
    </sheetView>
  </sheetViews>
  <sheetFormatPr baseColWidth="10" defaultRowHeight="15" x14ac:dyDescent="0.25"/>
  <cols>
    <col min="1" max="1" width="46.7109375" bestFit="1" customWidth="1"/>
    <col min="2" max="2" width="15.7109375" bestFit="1" customWidth="1"/>
    <col min="3" max="3" width="23.140625" bestFit="1" customWidth="1"/>
    <col min="4" max="4" width="23.42578125" bestFit="1" customWidth="1"/>
  </cols>
  <sheetData>
    <row r="3" spans="1:4" x14ac:dyDescent="0.25">
      <c r="A3" s="18" t="s">
        <v>73</v>
      </c>
      <c r="B3" s="19" t="s">
        <v>74</v>
      </c>
      <c r="C3" s="20" t="s">
        <v>75</v>
      </c>
      <c r="D3" s="21" t="s">
        <v>76</v>
      </c>
    </row>
    <row r="4" spans="1:4" x14ac:dyDescent="0.25">
      <c r="A4" s="16" t="s">
        <v>70</v>
      </c>
      <c r="B4" s="22">
        <v>2</v>
      </c>
      <c r="C4" s="26">
        <v>257300</v>
      </c>
      <c r="D4" s="27"/>
    </row>
    <row r="5" spans="1:4" x14ac:dyDescent="0.25">
      <c r="A5" s="17" t="s">
        <v>68</v>
      </c>
      <c r="B5" s="23">
        <v>1</v>
      </c>
      <c r="C5" s="28">
        <v>191019</v>
      </c>
      <c r="D5" s="29">
        <v>191019</v>
      </c>
    </row>
    <row r="6" spans="1:4" x14ac:dyDescent="0.25">
      <c r="A6" s="17" t="s">
        <v>71</v>
      </c>
      <c r="B6" s="23">
        <v>1</v>
      </c>
      <c r="C6" s="28">
        <v>94800</v>
      </c>
      <c r="D6" s="29"/>
    </row>
    <row r="7" spans="1:4" x14ac:dyDescent="0.25">
      <c r="A7" s="24" t="s">
        <v>72</v>
      </c>
      <c r="B7" s="25">
        <v>4</v>
      </c>
      <c r="C7" s="30">
        <v>543119</v>
      </c>
      <c r="D7" s="31">
        <v>191019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442E5-8DAB-45A3-8FA9-163804751E3A}">
  <dimension ref="A1:AP6"/>
  <sheetViews>
    <sheetView showGridLines="0" zoomScale="85" zoomScaleNormal="85" workbookViewId="0">
      <selection activeCell="B5" sqref="B5"/>
    </sheetView>
  </sheetViews>
  <sheetFormatPr baseColWidth="10" defaultRowHeight="15" x14ac:dyDescent="0.25"/>
  <cols>
    <col min="1" max="1" width="10.28515625" bestFit="1" customWidth="1"/>
    <col min="2" max="2" width="41.1406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2.85546875" bestFit="1" customWidth="1"/>
    <col min="9" max="9" width="23.28515625" bestFit="1" customWidth="1"/>
    <col min="11" max="12" width="11.5703125" bestFit="1" customWidth="1"/>
    <col min="13" max="13" width="22.85546875" bestFit="1" customWidth="1"/>
    <col min="14" max="14" width="46.7109375" bestFit="1" customWidth="1"/>
    <col min="15" max="19" width="22.85546875" customWidth="1"/>
    <col min="20" max="20" width="12.140625" bestFit="1" customWidth="1"/>
    <col min="21" max="21" width="15.28515625" bestFit="1" customWidth="1"/>
    <col min="22" max="22" width="14.28515625" bestFit="1" customWidth="1"/>
    <col min="23" max="23" width="6.85546875" bestFit="1" customWidth="1"/>
    <col min="24" max="24" width="11.140625" bestFit="1" customWidth="1"/>
    <col min="25" max="25" width="15.7109375" bestFit="1" customWidth="1"/>
    <col min="26" max="27" width="19.7109375" bestFit="1" customWidth="1"/>
    <col min="28" max="28" width="14.42578125" bestFit="1" customWidth="1"/>
    <col min="29" max="29" width="11.140625" bestFit="1" customWidth="1"/>
    <col min="30" max="30" width="19.140625" bestFit="1" customWidth="1"/>
    <col min="31" max="31" width="12.42578125" bestFit="1" customWidth="1"/>
    <col min="32" max="32" width="10.85546875" bestFit="1" customWidth="1"/>
    <col min="33" max="33" width="12.28515625" bestFit="1" customWidth="1"/>
    <col min="34" max="34" width="12.85546875" bestFit="1" customWidth="1"/>
    <col min="35" max="35" width="13.85546875" bestFit="1" customWidth="1"/>
    <col min="37" max="37" width="13.7109375" bestFit="1" customWidth="1"/>
    <col min="38" max="38" width="11.5703125" bestFit="1" customWidth="1"/>
    <col min="39" max="39" width="11" bestFit="1" customWidth="1"/>
    <col min="40" max="40" width="18.42578125" bestFit="1" customWidth="1"/>
    <col min="41" max="41" width="24.5703125" bestFit="1" customWidth="1"/>
    <col min="42" max="42" width="9.28515625" bestFit="1" customWidth="1"/>
  </cols>
  <sheetData>
    <row r="1" spans="1:42" s="14" customFormat="1" x14ac:dyDescent="0.25">
      <c r="J1" s="14" t="s">
        <v>61</v>
      </c>
      <c r="K1" s="15">
        <f>SUBTOTAL(9,K3:K6)</f>
        <v>543119</v>
      </c>
      <c r="L1" s="15">
        <f>SUBTOTAL(9,L3:L6)</f>
        <v>543119</v>
      </c>
    </row>
    <row r="2" spans="1:42" ht="39.950000000000003" customHeight="1" x14ac:dyDescent="0.25">
      <c r="A2" s="11" t="s">
        <v>21</v>
      </c>
      <c r="B2" s="11" t="s">
        <v>13</v>
      </c>
      <c r="C2" s="11" t="s">
        <v>14</v>
      </c>
      <c r="D2" s="11" t="s">
        <v>22</v>
      </c>
      <c r="E2" s="11" t="s">
        <v>23</v>
      </c>
      <c r="F2" s="11" t="s">
        <v>24</v>
      </c>
      <c r="G2" s="11" t="s">
        <v>25</v>
      </c>
      <c r="H2" s="12" t="s">
        <v>51</v>
      </c>
      <c r="I2" s="12" t="s">
        <v>52</v>
      </c>
      <c r="J2" s="11" t="s">
        <v>26</v>
      </c>
      <c r="K2" s="11" t="s">
        <v>27</v>
      </c>
      <c r="L2" s="11" t="s">
        <v>28</v>
      </c>
      <c r="M2" s="11" t="s">
        <v>29</v>
      </c>
      <c r="N2" s="12" t="s">
        <v>62</v>
      </c>
      <c r="O2" s="12" t="s">
        <v>63</v>
      </c>
      <c r="P2" s="12" t="s">
        <v>64</v>
      </c>
      <c r="Q2" s="12" t="s">
        <v>65</v>
      </c>
      <c r="R2" s="12" t="s">
        <v>66</v>
      </c>
      <c r="S2" s="12" t="s">
        <v>67</v>
      </c>
      <c r="T2" s="11" t="s">
        <v>30</v>
      </c>
      <c r="U2" s="11" t="s">
        <v>31</v>
      </c>
      <c r="V2" s="11" t="s">
        <v>32</v>
      </c>
      <c r="W2" s="11" t="s">
        <v>33</v>
      </c>
      <c r="X2" s="12" t="s">
        <v>15</v>
      </c>
      <c r="Y2" s="12" t="s">
        <v>34</v>
      </c>
      <c r="Z2" s="12" t="s">
        <v>35</v>
      </c>
      <c r="AA2" s="12" t="s">
        <v>36</v>
      </c>
      <c r="AB2" s="12" t="s">
        <v>37</v>
      </c>
      <c r="AC2" s="11" t="s">
        <v>16</v>
      </c>
      <c r="AD2" s="11" t="s">
        <v>38</v>
      </c>
      <c r="AE2" s="11" t="s">
        <v>39</v>
      </c>
      <c r="AF2" s="11" t="s">
        <v>40</v>
      </c>
      <c r="AG2" s="11" t="s">
        <v>41</v>
      </c>
      <c r="AH2" s="11" t="s">
        <v>42</v>
      </c>
      <c r="AI2" s="11" t="s">
        <v>43</v>
      </c>
      <c r="AJ2" s="11" t="s">
        <v>44</v>
      </c>
      <c r="AK2" s="11" t="s">
        <v>45</v>
      </c>
      <c r="AL2" s="11" t="s">
        <v>46</v>
      </c>
      <c r="AM2" s="11" t="s">
        <v>47</v>
      </c>
      <c r="AN2" s="11" t="s">
        <v>48</v>
      </c>
      <c r="AO2" s="11" t="s">
        <v>49</v>
      </c>
      <c r="AP2" s="11" t="s">
        <v>50</v>
      </c>
    </row>
    <row r="3" spans="1:42" x14ac:dyDescent="0.25">
      <c r="A3" s="8">
        <v>800084206</v>
      </c>
      <c r="B3" s="8" t="s">
        <v>17</v>
      </c>
      <c r="C3" s="8" t="s">
        <v>18</v>
      </c>
      <c r="D3" s="8">
        <v>6610575</v>
      </c>
      <c r="E3" s="8" t="s">
        <v>18</v>
      </c>
      <c r="F3" s="8">
        <v>6610575</v>
      </c>
      <c r="G3" s="8"/>
      <c r="H3" s="8" t="s">
        <v>53</v>
      </c>
      <c r="I3" s="8" t="s">
        <v>57</v>
      </c>
      <c r="J3" s="9">
        <v>44286</v>
      </c>
      <c r="K3" s="13">
        <v>191019</v>
      </c>
      <c r="L3" s="13">
        <v>191019</v>
      </c>
      <c r="M3" s="8" t="s">
        <v>19</v>
      </c>
      <c r="N3" s="8" t="s">
        <v>68</v>
      </c>
      <c r="O3" s="13">
        <v>191019</v>
      </c>
      <c r="P3" s="8">
        <v>1909021633</v>
      </c>
      <c r="Q3" s="8"/>
      <c r="R3" s="8"/>
      <c r="S3" s="8"/>
      <c r="T3" s="8" t="s">
        <v>20</v>
      </c>
      <c r="U3" s="13">
        <v>191019</v>
      </c>
      <c r="V3" s="13">
        <v>191019</v>
      </c>
      <c r="W3" s="13">
        <v>0</v>
      </c>
      <c r="X3" s="13"/>
      <c r="Y3" s="13"/>
      <c r="Z3" s="8"/>
      <c r="AA3" s="8"/>
      <c r="AB3" s="8"/>
      <c r="AC3" s="8"/>
      <c r="AD3" s="8"/>
      <c r="AE3" s="8"/>
      <c r="AF3" s="9">
        <v>44458</v>
      </c>
      <c r="AG3" s="8"/>
      <c r="AH3" s="8">
        <v>2</v>
      </c>
      <c r="AI3" s="8"/>
      <c r="AJ3" s="8"/>
      <c r="AK3" s="8">
        <v>2</v>
      </c>
      <c r="AL3" s="8">
        <v>20211130</v>
      </c>
      <c r="AM3" s="8">
        <v>20211112</v>
      </c>
      <c r="AN3" s="8">
        <v>191019</v>
      </c>
      <c r="AO3" s="8">
        <v>0</v>
      </c>
      <c r="AP3" s="8">
        <v>20220325</v>
      </c>
    </row>
    <row r="4" spans="1:42" x14ac:dyDescent="0.25">
      <c r="A4" s="8">
        <v>800084206</v>
      </c>
      <c r="B4" s="8" t="s">
        <v>17</v>
      </c>
      <c r="C4" s="8" t="s">
        <v>18</v>
      </c>
      <c r="D4" s="8">
        <v>6613476</v>
      </c>
      <c r="E4" s="8" t="s">
        <v>18</v>
      </c>
      <c r="F4" s="8">
        <v>6613476</v>
      </c>
      <c r="G4" s="8"/>
      <c r="H4" s="8" t="s">
        <v>54</v>
      </c>
      <c r="I4" s="8" t="s">
        <v>58</v>
      </c>
      <c r="J4" s="9">
        <v>44301</v>
      </c>
      <c r="K4" s="13">
        <v>130900</v>
      </c>
      <c r="L4" s="13">
        <v>130900</v>
      </c>
      <c r="M4" s="8" t="s">
        <v>19</v>
      </c>
      <c r="N4" s="8" t="s">
        <v>70</v>
      </c>
      <c r="O4" s="8"/>
      <c r="P4" s="8"/>
      <c r="Q4" s="8"/>
      <c r="R4" s="8"/>
      <c r="S4" s="8"/>
      <c r="T4" s="8" t="s">
        <v>20</v>
      </c>
      <c r="U4" s="13">
        <v>130900</v>
      </c>
      <c r="V4" s="13">
        <v>130900</v>
      </c>
      <c r="W4" s="13">
        <v>0</v>
      </c>
      <c r="X4" s="13"/>
      <c r="Y4" s="13">
        <v>130900</v>
      </c>
      <c r="Z4" s="8">
        <v>2201197872</v>
      </c>
      <c r="AA4" s="8" t="s">
        <v>69</v>
      </c>
      <c r="AB4" s="8"/>
      <c r="AC4" s="8"/>
      <c r="AD4" s="8"/>
      <c r="AE4" s="8"/>
      <c r="AF4" s="9">
        <v>44458</v>
      </c>
      <c r="AG4" s="8"/>
      <c r="AH4" s="8">
        <v>2</v>
      </c>
      <c r="AI4" s="8"/>
      <c r="AJ4" s="8"/>
      <c r="AK4" s="8">
        <v>2</v>
      </c>
      <c r="AL4" s="8">
        <v>20211130</v>
      </c>
      <c r="AM4" s="8">
        <v>20211112</v>
      </c>
      <c r="AN4" s="8">
        <v>130900</v>
      </c>
      <c r="AO4" s="8">
        <v>0</v>
      </c>
      <c r="AP4" s="8">
        <v>20220325</v>
      </c>
    </row>
    <row r="5" spans="1:42" x14ac:dyDescent="0.25">
      <c r="A5" s="8">
        <v>800084206</v>
      </c>
      <c r="B5" s="8" t="s">
        <v>17</v>
      </c>
      <c r="C5" s="8" t="s">
        <v>18</v>
      </c>
      <c r="D5" s="8">
        <v>6635085</v>
      </c>
      <c r="E5" s="8" t="s">
        <v>18</v>
      </c>
      <c r="F5" s="8">
        <v>6635085</v>
      </c>
      <c r="G5" s="8"/>
      <c r="H5" s="8" t="s">
        <v>55</v>
      </c>
      <c r="I5" s="8" t="s">
        <v>59</v>
      </c>
      <c r="J5" s="9">
        <v>44400</v>
      </c>
      <c r="K5" s="13">
        <v>126400</v>
      </c>
      <c r="L5" s="13">
        <v>126400</v>
      </c>
      <c r="M5" s="8" t="s">
        <v>19</v>
      </c>
      <c r="N5" s="8" t="s">
        <v>70</v>
      </c>
      <c r="O5" s="8"/>
      <c r="P5" s="8"/>
      <c r="Q5" s="8"/>
      <c r="R5" s="8"/>
      <c r="S5" s="8"/>
      <c r="T5" s="8" t="s">
        <v>20</v>
      </c>
      <c r="U5" s="13">
        <v>126400</v>
      </c>
      <c r="V5" s="13">
        <v>126400</v>
      </c>
      <c r="W5" s="13">
        <v>0</v>
      </c>
      <c r="X5" s="13"/>
      <c r="Y5" s="13">
        <v>126400</v>
      </c>
      <c r="Z5" s="8">
        <v>2201197872</v>
      </c>
      <c r="AA5" s="8" t="s">
        <v>69</v>
      </c>
      <c r="AB5" s="8"/>
      <c r="AC5" s="8"/>
      <c r="AD5" s="8"/>
      <c r="AE5" s="8"/>
      <c r="AF5" s="9">
        <v>44458</v>
      </c>
      <c r="AG5" s="8"/>
      <c r="AH5" s="8">
        <v>2</v>
      </c>
      <c r="AI5" s="8"/>
      <c r="AJ5" s="8"/>
      <c r="AK5" s="8">
        <v>2</v>
      </c>
      <c r="AL5" s="8">
        <v>20211130</v>
      </c>
      <c r="AM5" s="8">
        <v>20211112</v>
      </c>
      <c r="AN5" s="8">
        <v>126400</v>
      </c>
      <c r="AO5" s="8">
        <v>0</v>
      </c>
      <c r="AP5" s="8">
        <v>20220325</v>
      </c>
    </row>
    <row r="6" spans="1:42" x14ac:dyDescent="0.25">
      <c r="A6" s="8">
        <v>800084206</v>
      </c>
      <c r="B6" s="8" t="s">
        <v>17</v>
      </c>
      <c r="C6" s="8" t="s">
        <v>18</v>
      </c>
      <c r="D6" s="8">
        <v>6646559</v>
      </c>
      <c r="E6" s="8" t="s">
        <v>18</v>
      </c>
      <c r="F6" s="8">
        <v>6646559</v>
      </c>
      <c r="G6" s="8"/>
      <c r="H6" s="8" t="s">
        <v>56</v>
      </c>
      <c r="I6" s="8" t="s">
        <v>60</v>
      </c>
      <c r="J6" s="9">
        <v>44443</v>
      </c>
      <c r="K6" s="13">
        <v>94800</v>
      </c>
      <c r="L6" s="13">
        <v>94800</v>
      </c>
      <c r="M6" s="8" t="s">
        <v>19</v>
      </c>
      <c r="N6" s="8" t="s">
        <v>71</v>
      </c>
      <c r="O6" s="8"/>
      <c r="P6" s="8"/>
      <c r="Q6" s="8"/>
      <c r="R6" s="8"/>
      <c r="S6" s="8"/>
      <c r="T6" s="8" t="s">
        <v>20</v>
      </c>
      <c r="U6" s="13">
        <v>94800</v>
      </c>
      <c r="V6" s="13">
        <v>94800</v>
      </c>
      <c r="W6" s="13">
        <v>0</v>
      </c>
      <c r="X6" s="13"/>
      <c r="Y6" s="13"/>
      <c r="Z6" s="8"/>
      <c r="AA6" s="8"/>
      <c r="AB6" s="8"/>
      <c r="AC6" s="8"/>
      <c r="AD6" s="8"/>
      <c r="AE6" s="8"/>
      <c r="AF6" s="9">
        <v>44488</v>
      </c>
      <c r="AG6" s="8"/>
      <c r="AH6" s="8">
        <v>2</v>
      </c>
      <c r="AI6" s="8"/>
      <c r="AJ6" s="8"/>
      <c r="AK6" s="8">
        <v>2</v>
      </c>
      <c r="AL6" s="8">
        <v>20220130</v>
      </c>
      <c r="AM6" s="8">
        <v>20220107</v>
      </c>
      <c r="AN6" s="8">
        <v>94800</v>
      </c>
      <c r="AO6" s="8">
        <v>0</v>
      </c>
      <c r="AP6" s="8">
        <v>20220325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56F3E-3BF6-4C57-AB88-D9E57C667838}">
  <dimension ref="B1:J41"/>
  <sheetViews>
    <sheetView showGridLines="0" tabSelected="1" topLeftCell="A12" zoomScale="90" zoomScaleNormal="90" zoomScaleSheetLayoutView="100" workbookViewId="0">
      <selection activeCell="L18" sqref="L18"/>
    </sheetView>
  </sheetViews>
  <sheetFormatPr baseColWidth="10" defaultRowHeight="12.75" x14ac:dyDescent="0.2"/>
  <cols>
    <col min="1" max="1" width="4.42578125" style="32" customWidth="1"/>
    <col min="2" max="2" width="11.42578125" style="32"/>
    <col min="3" max="3" width="17.5703125" style="32" customWidth="1"/>
    <col min="4" max="4" width="11.5703125" style="32" customWidth="1"/>
    <col min="5" max="7" width="11.42578125" style="32"/>
    <col min="8" max="8" width="11.5703125" style="32" bestFit="1" customWidth="1"/>
    <col min="9" max="9" width="22.5703125" style="32" customWidth="1"/>
    <col min="10" max="10" width="14" style="32" customWidth="1"/>
    <col min="11" max="11" width="1.7109375" style="32" customWidth="1"/>
    <col min="12" max="215" width="11.42578125" style="32"/>
    <col min="216" max="216" width="4.42578125" style="32" customWidth="1"/>
    <col min="217" max="217" width="11.42578125" style="32"/>
    <col min="218" max="218" width="17.5703125" style="32" customWidth="1"/>
    <col min="219" max="219" width="11.5703125" style="32" customWidth="1"/>
    <col min="220" max="223" width="11.42578125" style="32"/>
    <col min="224" max="224" width="22.5703125" style="32" customWidth="1"/>
    <col min="225" max="225" width="14" style="32" customWidth="1"/>
    <col min="226" max="226" width="1.7109375" style="32" customWidth="1"/>
    <col min="227" max="471" width="11.42578125" style="32"/>
    <col min="472" max="472" width="4.42578125" style="32" customWidth="1"/>
    <col min="473" max="473" width="11.42578125" style="32"/>
    <col min="474" max="474" width="17.5703125" style="32" customWidth="1"/>
    <col min="475" max="475" width="11.5703125" style="32" customWidth="1"/>
    <col min="476" max="479" width="11.42578125" style="32"/>
    <col min="480" max="480" width="22.5703125" style="32" customWidth="1"/>
    <col min="481" max="481" width="14" style="32" customWidth="1"/>
    <col min="482" max="482" width="1.7109375" style="32" customWidth="1"/>
    <col min="483" max="727" width="11.42578125" style="32"/>
    <col min="728" max="728" width="4.42578125" style="32" customWidth="1"/>
    <col min="729" max="729" width="11.42578125" style="32"/>
    <col min="730" max="730" width="17.5703125" style="32" customWidth="1"/>
    <col min="731" max="731" width="11.5703125" style="32" customWidth="1"/>
    <col min="732" max="735" width="11.42578125" style="32"/>
    <col min="736" max="736" width="22.5703125" style="32" customWidth="1"/>
    <col min="737" max="737" width="14" style="32" customWidth="1"/>
    <col min="738" max="738" width="1.7109375" style="32" customWidth="1"/>
    <col min="739" max="983" width="11.42578125" style="32"/>
    <col min="984" max="984" width="4.42578125" style="32" customWidth="1"/>
    <col min="985" max="985" width="11.42578125" style="32"/>
    <col min="986" max="986" width="17.5703125" style="32" customWidth="1"/>
    <col min="987" max="987" width="11.5703125" style="32" customWidth="1"/>
    <col min="988" max="991" width="11.42578125" style="32"/>
    <col min="992" max="992" width="22.5703125" style="32" customWidth="1"/>
    <col min="993" max="993" width="14" style="32" customWidth="1"/>
    <col min="994" max="994" width="1.7109375" style="32" customWidth="1"/>
    <col min="995" max="1239" width="11.42578125" style="32"/>
    <col min="1240" max="1240" width="4.42578125" style="32" customWidth="1"/>
    <col min="1241" max="1241" width="11.42578125" style="32"/>
    <col min="1242" max="1242" width="17.5703125" style="32" customWidth="1"/>
    <col min="1243" max="1243" width="11.5703125" style="32" customWidth="1"/>
    <col min="1244" max="1247" width="11.42578125" style="32"/>
    <col min="1248" max="1248" width="22.5703125" style="32" customWidth="1"/>
    <col min="1249" max="1249" width="14" style="32" customWidth="1"/>
    <col min="1250" max="1250" width="1.7109375" style="32" customWidth="1"/>
    <col min="1251" max="1495" width="11.42578125" style="32"/>
    <col min="1496" max="1496" width="4.42578125" style="32" customWidth="1"/>
    <col min="1497" max="1497" width="11.42578125" style="32"/>
    <col min="1498" max="1498" width="17.5703125" style="32" customWidth="1"/>
    <col min="1499" max="1499" width="11.5703125" style="32" customWidth="1"/>
    <col min="1500" max="1503" width="11.42578125" style="32"/>
    <col min="1504" max="1504" width="22.5703125" style="32" customWidth="1"/>
    <col min="1505" max="1505" width="14" style="32" customWidth="1"/>
    <col min="1506" max="1506" width="1.7109375" style="32" customWidth="1"/>
    <col min="1507" max="1751" width="11.42578125" style="32"/>
    <col min="1752" max="1752" width="4.42578125" style="32" customWidth="1"/>
    <col min="1753" max="1753" width="11.42578125" style="32"/>
    <col min="1754" max="1754" width="17.5703125" style="32" customWidth="1"/>
    <col min="1755" max="1755" width="11.5703125" style="32" customWidth="1"/>
    <col min="1756" max="1759" width="11.42578125" style="32"/>
    <col min="1760" max="1760" width="22.5703125" style="32" customWidth="1"/>
    <col min="1761" max="1761" width="14" style="32" customWidth="1"/>
    <col min="1762" max="1762" width="1.7109375" style="32" customWidth="1"/>
    <col min="1763" max="2007" width="11.42578125" style="32"/>
    <col min="2008" max="2008" width="4.42578125" style="32" customWidth="1"/>
    <col min="2009" max="2009" width="11.42578125" style="32"/>
    <col min="2010" max="2010" width="17.5703125" style="32" customWidth="1"/>
    <col min="2011" max="2011" width="11.5703125" style="32" customWidth="1"/>
    <col min="2012" max="2015" width="11.42578125" style="32"/>
    <col min="2016" max="2016" width="22.5703125" style="32" customWidth="1"/>
    <col min="2017" max="2017" width="14" style="32" customWidth="1"/>
    <col min="2018" max="2018" width="1.7109375" style="32" customWidth="1"/>
    <col min="2019" max="2263" width="11.42578125" style="32"/>
    <col min="2264" max="2264" width="4.42578125" style="32" customWidth="1"/>
    <col min="2265" max="2265" width="11.42578125" style="32"/>
    <col min="2266" max="2266" width="17.5703125" style="32" customWidth="1"/>
    <col min="2267" max="2267" width="11.5703125" style="32" customWidth="1"/>
    <col min="2268" max="2271" width="11.42578125" style="32"/>
    <col min="2272" max="2272" width="22.5703125" style="32" customWidth="1"/>
    <col min="2273" max="2273" width="14" style="32" customWidth="1"/>
    <col min="2274" max="2274" width="1.7109375" style="32" customWidth="1"/>
    <col min="2275" max="2519" width="11.42578125" style="32"/>
    <col min="2520" max="2520" width="4.42578125" style="32" customWidth="1"/>
    <col min="2521" max="2521" width="11.42578125" style="32"/>
    <col min="2522" max="2522" width="17.5703125" style="32" customWidth="1"/>
    <col min="2523" max="2523" width="11.5703125" style="32" customWidth="1"/>
    <col min="2524" max="2527" width="11.42578125" style="32"/>
    <col min="2528" max="2528" width="22.5703125" style="32" customWidth="1"/>
    <col min="2529" max="2529" width="14" style="32" customWidth="1"/>
    <col min="2530" max="2530" width="1.7109375" style="32" customWidth="1"/>
    <col min="2531" max="2775" width="11.42578125" style="32"/>
    <col min="2776" max="2776" width="4.42578125" style="32" customWidth="1"/>
    <col min="2777" max="2777" width="11.42578125" style="32"/>
    <col min="2778" max="2778" width="17.5703125" style="32" customWidth="1"/>
    <col min="2779" max="2779" width="11.5703125" style="32" customWidth="1"/>
    <col min="2780" max="2783" width="11.42578125" style="32"/>
    <col min="2784" max="2784" width="22.5703125" style="32" customWidth="1"/>
    <col min="2785" max="2785" width="14" style="32" customWidth="1"/>
    <col min="2786" max="2786" width="1.7109375" style="32" customWidth="1"/>
    <col min="2787" max="3031" width="11.42578125" style="32"/>
    <col min="3032" max="3032" width="4.42578125" style="32" customWidth="1"/>
    <col min="3033" max="3033" width="11.42578125" style="32"/>
    <col min="3034" max="3034" width="17.5703125" style="32" customWidth="1"/>
    <col min="3035" max="3035" width="11.5703125" style="32" customWidth="1"/>
    <col min="3036" max="3039" width="11.42578125" style="32"/>
    <col min="3040" max="3040" width="22.5703125" style="32" customWidth="1"/>
    <col min="3041" max="3041" width="14" style="32" customWidth="1"/>
    <col min="3042" max="3042" width="1.7109375" style="32" customWidth="1"/>
    <col min="3043" max="3287" width="11.42578125" style="32"/>
    <col min="3288" max="3288" width="4.42578125" style="32" customWidth="1"/>
    <col min="3289" max="3289" width="11.42578125" style="32"/>
    <col min="3290" max="3290" width="17.5703125" style="32" customWidth="1"/>
    <col min="3291" max="3291" width="11.5703125" style="32" customWidth="1"/>
    <col min="3292" max="3295" width="11.42578125" style="32"/>
    <col min="3296" max="3296" width="22.5703125" style="32" customWidth="1"/>
    <col min="3297" max="3297" width="14" style="32" customWidth="1"/>
    <col min="3298" max="3298" width="1.7109375" style="32" customWidth="1"/>
    <col min="3299" max="3543" width="11.42578125" style="32"/>
    <col min="3544" max="3544" width="4.42578125" style="32" customWidth="1"/>
    <col min="3545" max="3545" width="11.42578125" style="32"/>
    <col min="3546" max="3546" width="17.5703125" style="32" customWidth="1"/>
    <col min="3547" max="3547" width="11.5703125" style="32" customWidth="1"/>
    <col min="3548" max="3551" width="11.42578125" style="32"/>
    <col min="3552" max="3552" width="22.5703125" style="32" customWidth="1"/>
    <col min="3553" max="3553" width="14" style="32" customWidth="1"/>
    <col min="3554" max="3554" width="1.7109375" style="32" customWidth="1"/>
    <col min="3555" max="3799" width="11.42578125" style="32"/>
    <col min="3800" max="3800" width="4.42578125" style="32" customWidth="1"/>
    <col min="3801" max="3801" width="11.42578125" style="32"/>
    <col min="3802" max="3802" width="17.5703125" style="32" customWidth="1"/>
    <col min="3803" max="3803" width="11.5703125" style="32" customWidth="1"/>
    <col min="3804" max="3807" width="11.42578125" style="32"/>
    <col min="3808" max="3808" width="22.5703125" style="32" customWidth="1"/>
    <col min="3809" max="3809" width="14" style="32" customWidth="1"/>
    <col min="3810" max="3810" width="1.7109375" style="32" customWidth="1"/>
    <col min="3811" max="4055" width="11.42578125" style="32"/>
    <col min="4056" max="4056" width="4.42578125" style="32" customWidth="1"/>
    <col min="4057" max="4057" width="11.42578125" style="32"/>
    <col min="4058" max="4058" width="17.5703125" style="32" customWidth="1"/>
    <col min="4059" max="4059" width="11.5703125" style="32" customWidth="1"/>
    <col min="4060" max="4063" width="11.42578125" style="32"/>
    <col min="4064" max="4064" width="22.5703125" style="32" customWidth="1"/>
    <col min="4065" max="4065" width="14" style="32" customWidth="1"/>
    <col min="4066" max="4066" width="1.7109375" style="32" customWidth="1"/>
    <col min="4067" max="4311" width="11.42578125" style="32"/>
    <col min="4312" max="4312" width="4.42578125" style="32" customWidth="1"/>
    <col min="4313" max="4313" width="11.42578125" style="32"/>
    <col min="4314" max="4314" width="17.5703125" style="32" customWidth="1"/>
    <col min="4315" max="4315" width="11.5703125" style="32" customWidth="1"/>
    <col min="4316" max="4319" width="11.42578125" style="32"/>
    <col min="4320" max="4320" width="22.5703125" style="32" customWidth="1"/>
    <col min="4321" max="4321" width="14" style="32" customWidth="1"/>
    <col min="4322" max="4322" width="1.7109375" style="32" customWidth="1"/>
    <col min="4323" max="4567" width="11.42578125" style="32"/>
    <col min="4568" max="4568" width="4.42578125" style="32" customWidth="1"/>
    <col min="4569" max="4569" width="11.42578125" style="32"/>
    <col min="4570" max="4570" width="17.5703125" style="32" customWidth="1"/>
    <col min="4571" max="4571" width="11.5703125" style="32" customWidth="1"/>
    <col min="4572" max="4575" width="11.42578125" style="32"/>
    <col min="4576" max="4576" width="22.5703125" style="32" customWidth="1"/>
    <col min="4577" max="4577" width="14" style="32" customWidth="1"/>
    <col min="4578" max="4578" width="1.7109375" style="32" customWidth="1"/>
    <col min="4579" max="4823" width="11.42578125" style="32"/>
    <col min="4824" max="4824" width="4.42578125" style="32" customWidth="1"/>
    <col min="4825" max="4825" width="11.42578125" style="32"/>
    <col min="4826" max="4826" width="17.5703125" style="32" customWidth="1"/>
    <col min="4827" max="4827" width="11.5703125" style="32" customWidth="1"/>
    <col min="4828" max="4831" width="11.42578125" style="32"/>
    <col min="4832" max="4832" width="22.5703125" style="32" customWidth="1"/>
    <col min="4833" max="4833" width="14" style="32" customWidth="1"/>
    <col min="4834" max="4834" width="1.7109375" style="32" customWidth="1"/>
    <col min="4835" max="5079" width="11.42578125" style="32"/>
    <col min="5080" max="5080" width="4.42578125" style="32" customWidth="1"/>
    <col min="5081" max="5081" width="11.42578125" style="32"/>
    <col min="5082" max="5082" width="17.5703125" style="32" customWidth="1"/>
    <col min="5083" max="5083" width="11.5703125" style="32" customWidth="1"/>
    <col min="5084" max="5087" width="11.42578125" style="32"/>
    <col min="5088" max="5088" width="22.5703125" style="32" customWidth="1"/>
    <col min="5089" max="5089" width="14" style="32" customWidth="1"/>
    <col min="5090" max="5090" width="1.7109375" style="32" customWidth="1"/>
    <col min="5091" max="5335" width="11.42578125" style="32"/>
    <col min="5336" max="5336" width="4.42578125" style="32" customWidth="1"/>
    <col min="5337" max="5337" width="11.42578125" style="32"/>
    <col min="5338" max="5338" width="17.5703125" style="32" customWidth="1"/>
    <col min="5339" max="5339" width="11.5703125" style="32" customWidth="1"/>
    <col min="5340" max="5343" width="11.42578125" style="32"/>
    <col min="5344" max="5344" width="22.5703125" style="32" customWidth="1"/>
    <col min="5345" max="5345" width="14" style="32" customWidth="1"/>
    <col min="5346" max="5346" width="1.7109375" style="32" customWidth="1"/>
    <col min="5347" max="5591" width="11.42578125" style="32"/>
    <col min="5592" max="5592" width="4.42578125" style="32" customWidth="1"/>
    <col min="5593" max="5593" width="11.42578125" style="32"/>
    <col min="5594" max="5594" width="17.5703125" style="32" customWidth="1"/>
    <col min="5595" max="5595" width="11.5703125" style="32" customWidth="1"/>
    <col min="5596" max="5599" width="11.42578125" style="32"/>
    <col min="5600" max="5600" width="22.5703125" style="32" customWidth="1"/>
    <col min="5601" max="5601" width="14" style="32" customWidth="1"/>
    <col min="5602" max="5602" width="1.7109375" style="32" customWidth="1"/>
    <col min="5603" max="5847" width="11.42578125" style="32"/>
    <col min="5848" max="5848" width="4.42578125" style="32" customWidth="1"/>
    <col min="5849" max="5849" width="11.42578125" style="32"/>
    <col min="5850" max="5850" width="17.5703125" style="32" customWidth="1"/>
    <col min="5851" max="5851" width="11.5703125" style="32" customWidth="1"/>
    <col min="5852" max="5855" width="11.42578125" style="32"/>
    <col min="5856" max="5856" width="22.5703125" style="32" customWidth="1"/>
    <col min="5857" max="5857" width="14" style="32" customWidth="1"/>
    <col min="5858" max="5858" width="1.7109375" style="32" customWidth="1"/>
    <col min="5859" max="6103" width="11.42578125" style="32"/>
    <col min="6104" max="6104" width="4.42578125" style="32" customWidth="1"/>
    <col min="6105" max="6105" width="11.42578125" style="32"/>
    <col min="6106" max="6106" width="17.5703125" style="32" customWidth="1"/>
    <col min="6107" max="6107" width="11.5703125" style="32" customWidth="1"/>
    <col min="6108" max="6111" width="11.42578125" style="32"/>
    <col min="6112" max="6112" width="22.5703125" style="32" customWidth="1"/>
    <col min="6113" max="6113" width="14" style="32" customWidth="1"/>
    <col min="6114" max="6114" width="1.7109375" style="32" customWidth="1"/>
    <col min="6115" max="6359" width="11.42578125" style="32"/>
    <col min="6360" max="6360" width="4.42578125" style="32" customWidth="1"/>
    <col min="6361" max="6361" width="11.42578125" style="32"/>
    <col min="6362" max="6362" width="17.5703125" style="32" customWidth="1"/>
    <col min="6363" max="6363" width="11.5703125" style="32" customWidth="1"/>
    <col min="6364" max="6367" width="11.42578125" style="32"/>
    <col min="6368" max="6368" width="22.5703125" style="32" customWidth="1"/>
    <col min="6369" max="6369" width="14" style="32" customWidth="1"/>
    <col min="6370" max="6370" width="1.7109375" style="32" customWidth="1"/>
    <col min="6371" max="6615" width="11.42578125" style="32"/>
    <col min="6616" max="6616" width="4.42578125" style="32" customWidth="1"/>
    <col min="6617" max="6617" width="11.42578125" style="32"/>
    <col min="6618" max="6618" width="17.5703125" style="32" customWidth="1"/>
    <col min="6619" max="6619" width="11.5703125" style="32" customWidth="1"/>
    <col min="6620" max="6623" width="11.42578125" style="32"/>
    <col min="6624" max="6624" width="22.5703125" style="32" customWidth="1"/>
    <col min="6625" max="6625" width="14" style="32" customWidth="1"/>
    <col min="6626" max="6626" width="1.7109375" style="32" customWidth="1"/>
    <col min="6627" max="6871" width="11.42578125" style="32"/>
    <col min="6872" max="6872" width="4.42578125" style="32" customWidth="1"/>
    <col min="6873" max="6873" width="11.42578125" style="32"/>
    <col min="6874" max="6874" width="17.5703125" style="32" customWidth="1"/>
    <col min="6875" max="6875" width="11.5703125" style="32" customWidth="1"/>
    <col min="6876" max="6879" width="11.42578125" style="32"/>
    <col min="6880" max="6880" width="22.5703125" style="32" customWidth="1"/>
    <col min="6881" max="6881" width="14" style="32" customWidth="1"/>
    <col min="6882" max="6882" width="1.7109375" style="32" customWidth="1"/>
    <col min="6883" max="7127" width="11.42578125" style="32"/>
    <col min="7128" max="7128" width="4.42578125" style="32" customWidth="1"/>
    <col min="7129" max="7129" width="11.42578125" style="32"/>
    <col min="7130" max="7130" width="17.5703125" style="32" customWidth="1"/>
    <col min="7131" max="7131" width="11.5703125" style="32" customWidth="1"/>
    <col min="7132" max="7135" width="11.42578125" style="32"/>
    <col min="7136" max="7136" width="22.5703125" style="32" customWidth="1"/>
    <col min="7137" max="7137" width="14" style="32" customWidth="1"/>
    <col min="7138" max="7138" width="1.7109375" style="32" customWidth="1"/>
    <col min="7139" max="7383" width="11.42578125" style="32"/>
    <col min="7384" max="7384" width="4.42578125" style="32" customWidth="1"/>
    <col min="7385" max="7385" width="11.42578125" style="32"/>
    <col min="7386" max="7386" width="17.5703125" style="32" customWidth="1"/>
    <col min="7387" max="7387" width="11.5703125" style="32" customWidth="1"/>
    <col min="7388" max="7391" width="11.42578125" style="32"/>
    <col min="7392" max="7392" width="22.5703125" style="32" customWidth="1"/>
    <col min="7393" max="7393" width="14" style="32" customWidth="1"/>
    <col min="7394" max="7394" width="1.7109375" style="32" customWidth="1"/>
    <col min="7395" max="7639" width="11.42578125" style="32"/>
    <col min="7640" max="7640" width="4.42578125" style="32" customWidth="1"/>
    <col min="7641" max="7641" width="11.42578125" style="32"/>
    <col min="7642" max="7642" width="17.5703125" style="32" customWidth="1"/>
    <col min="7643" max="7643" width="11.5703125" style="32" customWidth="1"/>
    <col min="7644" max="7647" width="11.42578125" style="32"/>
    <col min="7648" max="7648" width="22.5703125" style="32" customWidth="1"/>
    <col min="7649" max="7649" width="14" style="32" customWidth="1"/>
    <col min="7650" max="7650" width="1.7109375" style="32" customWidth="1"/>
    <col min="7651" max="7895" width="11.42578125" style="32"/>
    <col min="7896" max="7896" width="4.42578125" style="32" customWidth="1"/>
    <col min="7897" max="7897" width="11.42578125" style="32"/>
    <col min="7898" max="7898" width="17.5703125" style="32" customWidth="1"/>
    <col min="7899" max="7899" width="11.5703125" style="32" customWidth="1"/>
    <col min="7900" max="7903" width="11.42578125" style="32"/>
    <col min="7904" max="7904" width="22.5703125" style="32" customWidth="1"/>
    <col min="7905" max="7905" width="14" style="32" customWidth="1"/>
    <col min="7906" max="7906" width="1.7109375" style="32" customWidth="1"/>
    <col min="7907" max="8151" width="11.42578125" style="32"/>
    <col min="8152" max="8152" width="4.42578125" style="32" customWidth="1"/>
    <col min="8153" max="8153" width="11.42578125" style="32"/>
    <col min="8154" max="8154" width="17.5703125" style="32" customWidth="1"/>
    <col min="8155" max="8155" width="11.5703125" style="32" customWidth="1"/>
    <col min="8156" max="8159" width="11.42578125" style="32"/>
    <col min="8160" max="8160" width="22.5703125" style="32" customWidth="1"/>
    <col min="8161" max="8161" width="14" style="32" customWidth="1"/>
    <col min="8162" max="8162" width="1.7109375" style="32" customWidth="1"/>
    <col min="8163" max="8407" width="11.42578125" style="32"/>
    <col min="8408" max="8408" width="4.42578125" style="32" customWidth="1"/>
    <col min="8409" max="8409" width="11.42578125" style="32"/>
    <col min="8410" max="8410" width="17.5703125" style="32" customWidth="1"/>
    <col min="8411" max="8411" width="11.5703125" style="32" customWidth="1"/>
    <col min="8412" max="8415" width="11.42578125" style="32"/>
    <col min="8416" max="8416" width="22.5703125" style="32" customWidth="1"/>
    <col min="8417" max="8417" width="14" style="32" customWidth="1"/>
    <col min="8418" max="8418" width="1.7109375" style="32" customWidth="1"/>
    <col min="8419" max="8663" width="11.42578125" style="32"/>
    <col min="8664" max="8664" width="4.42578125" style="32" customWidth="1"/>
    <col min="8665" max="8665" width="11.42578125" style="32"/>
    <col min="8666" max="8666" width="17.5703125" style="32" customWidth="1"/>
    <col min="8667" max="8667" width="11.5703125" style="32" customWidth="1"/>
    <col min="8668" max="8671" width="11.42578125" style="32"/>
    <col min="8672" max="8672" width="22.5703125" style="32" customWidth="1"/>
    <col min="8673" max="8673" width="14" style="32" customWidth="1"/>
    <col min="8674" max="8674" width="1.7109375" style="32" customWidth="1"/>
    <col min="8675" max="8919" width="11.42578125" style="32"/>
    <col min="8920" max="8920" width="4.42578125" style="32" customWidth="1"/>
    <col min="8921" max="8921" width="11.42578125" style="32"/>
    <col min="8922" max="8922" width="17.5703125" style="32" customWidth="1"/>
    <col min="8923" max="8923" width="11.5703125" style="32" customWidth="1"/>
    <col min="8924" max="8927" width="11.42578125" style="32"/>
    <col min="8928" max="8928" width="22.5703125" style="32" customWidth="1"/>
    <col min="8929" max="8929" width="14" style="32" customWidth="1"/>
    <col min="8930" max="8930" width="1.7109375" style="32" customWidth="1"/>
    <col min="8931" max="9175" width="11.42578125" style="32"/>
    <col min="9176" max="9176" width="4.42578125" style="32" customWidth="1"/>
    <col min="9177" max="9177" width="11.42578125" style="32"/>
    <col min="9178" max="9178" width="17.5703125" style="32" customWidth="1"/>
    <col min="9179" max="9179" width="11.5703125" style="32" customWidth="1"/>
    <col min="9180" max="9183" width="11.42578125" style="32"/>
    <col min="9184" max="9184" width="22.5703125" style="32" customWidth="1"/>
    <col min="9185" max="9185" width="14" style="32" customWidth="1"/>
    <col min="9186" max="9186" width="1.7109375" style="32" customWidth="1"/>
    <col min="9187" max="9431" width="11.42578125" style="32"/>
    <col min="9432" max="9432" width="4.42578125" style="32" customWidth="1"/>
    <col min="9433" max="9433" width="11.42578125" style="32"/>
    <col min="9434" max="9434" width="17.5703125" style="32" customWidth="1"/>
    <col min="9435" max="9435" width="11.5703125" style="32" customWidth="1"/>
    <col min="9436" max="9439" width="11.42578125" style="32"/>
    <col min="9440" max="9440" width="22.5703125" style="32" customWidth="1"/>
    <col min="9441" max="9441" width="14" style="32" customWidth="1"/>
    <col min="9442" max="9442" width="1.7109375" style="32" customWidth="1"/>
    <col min="9443" max="9687" width="11.42578125" style="32"/>
    <col min="9688" max="9688" width="4.42578125" style="32" customWidth="1"/>
    <col min="9689" max="9689" width="11.42578125" style="32"/>
    <col min="9690" max="9690" width="17.5703125" style="32" customWidth="1"/>
    <col min="9691" max="9691" width="11.5703125" style="32" customWidth="1"/>
    <col min="9692" max="9695" width="11.42578125" style="32"/>
    <col min="9696" max="9696" width="22.5703125" style="32" customWidth="1"/>
    <col min="9697" max="9697" width="14" style="32" customWidth="1"/>
    <col min="9698" max="9698" width="1.7109375" style="32" customWidth="1"/>
    <col min="9699" max="9943" width="11.42578125" style="32"/>
    <col min="9944" max="9944" width="4.42578125" style="32" customWidth="1"/>
    <col min="9945" max="9945" width="11.42578125" style="32"/>
    <col min="9946" max="9946" width="17.5703125" style="32" customWidth="1"/>
    <col min="9947" max="9947" width="11.5703125" style="32" customWidth="1"/>
    <col min="9948" max="9951" width="11.42578125" style="32"/>
    <col min="9952" max="9952" width="22.5703125" style="32" customWidth="1"/>
    <col min="9953" max="9953" width="14" style="32" customWidth="1"/>
    <col min="9954" max="9954" width="1.7109375" style="32" customWidth="1"/>
    <col min="9955" max="10199" width="11.42578125" style="32"/>
    <col min="10200" max="10200" width="4.42578125" style="32" customWidth="1"/>
    <col min="10201" max="10201" width="11.42578125" style="32"/>
    <col min="10202" max="10202" width="17.5703125" style="32" customWidth="1"/>
    <col min="10203" max="10203" width="11.5703125" style="32" customWidth="1"/>
    <col min="10204" max="10207" width="11.42578125" style="32"/>
    <col min="10208" max="10208" width="22.5703125" style="32" customWidth="1"/>
    <col min="10209" max="10209" width="14" style="32" customWidth="1"/>
    <col min="10210" max="10210" width="1.7109375" style="32" customWidth="1"/>
    <col min="10211" max="10455" width="11.42578125" style="32"/>
    <col min="10456" max="10456" width="4.42578125" style="32" customWidth="1"/>
    <col min="10457" max="10457" width="11.42578125" style="32"/>
    <col min="10458" max="10458" width="17.5703125" style="32" customWidth="1"/>
    <col min="10459" max="10459" width="11.5703125" style="32" customWidth="1"/>
    <col min="10460" max="10463" width="11.42578125" style="32"/>
    <col min="10464" max="10464" width="22.5703125" style="32" customWidth="1"/>
    <col min="10465" max="10465" width="14" style="32" customWidth="1"/>
    <col min="10466" max="10466" width="1.7109375" style="32" customWidth="1"/>
    <col min="10467" max="10711" width="11.42578125" style="32"/>
    <col min="10712" max="10712" width="4.42578125" style="32" customWidth="1"/>
    <col min="10713" max="10713" width="11.42578125" style="32"/>
    <col min="10714" max="10714" width="17.5703125" style="32" customWidth="1"/>
    <col min="10715" max="10715" width="11.5703125" style="32" customWidth="1"/>
    <col min="10716" max="10719" width="11.42578125" style="32"/>
    <col min="10720" max="10720" width="22.5703125" style="32" customWidth="1"/>
    <col min="10721" max="10721" width="14" style="32" customWidth="1"/>
    <col min="10722" max="10722" width="1.7109375" style="32" customWidth="1"/>
    <col min="10723" max="10967" width="11.42578125" style="32"/>
    <col min="10968" max="10968" width="4.42578125" style="32" customWidth="1"/>
    <col min="10969" max="10969" width="11.42578125" style="32"/>
    <col min="10970" max="10970" width="17.5703125" style="32" customWidth="1"/>
    <col min="10971" max="10971" width="11.5703125" style="32" customWidth="1"/>
    <col min="10972" max="10975" width="11.42578125" style="32"/>
    <col min="10976" max="10976" width="22.5703125" style="32" customWidth="1"/>
    <col min="10977" max="10977" width="14" style="32" customWidth="1"/>
    <col min="10978" max="10978" width="1.7109375" style="32" customWidth="1"/>
    <col min="10979" max="11223" width="11.42578125" style="32"/>
    <col min="11224" max="11224" width="4.42578125" style="32" customWidth="1"/>
    <col min="11225" max="11225" width="11.42578125" style="32"/>
    <col min="11226" max="11226" width="17.5703125" style="32" customWidth="1"/>
    <col min="11227" max="11227" width="11.5703125" style="32" customWidth="1"/>
    <col min="11228" max="11231" width="11.42578125" style="32"/>
    <col min="11232" max="11232" width="22.5703125" style="32" customWidth="1"/>
    <col min="11233" max="11233" width="14" style="32" customWidth="1"/>
    <col min="11234" max="11234" width="1.7109375" style="32" customWidth="1"/>
    <col min="11235" max="11479" width="11.42578125" style="32"/>
    <col min="11480" max="11480" width="4.42578125" style="32" customWidth="1"/>
    <col min="11481" max="11481" width="11.42578125" style="32"/>
    <col min="11482" max="11482" width="17.5703125" style="32" customWidth="1"/>
    <col min="11483" max="11483" width="11.5703125" style="32" customWidth="1"/>
    <col min="11484" max="11487" width="11.42578125" style="32"/>
    <col min="11488" max="11488" width="22.5703125" style="32" customWidth="1"/>
    <col min="11489" max="11489" width="14" style="32" customWidth="1"/>
    <col min="11490" max="11490" width="1.7109375" style="32" customWidth="1"/>
    <col min="11491" max="11735" width="11.42578125" style="32"/>
    <col min="11736" max="11736" width="4.42578125" style="32" customWidth="1"/>
    <col min="11737" max="11737" width="11.42578125" style="32"/>
    <col min="11738" max="11738" width="17.5703125" style="32" customWidth="1"/>
    <col min="11739" max="11739" width="11.5703125" style="32" customWidth="1"/>
    <col min="11740" max="11743" width="11.42578125" style="32"/>
    <col min="11744" max="11744" width="22.5703125" style="32" customWidth="1"/>
    <col min="11745" max="11745" width="14" style="32" customWidth="1"/>
    <col min="11746" max="11746" width="1.7109375" style="32" customWidth="1"/>
    <col min="11747" max="11991" width="11.42578125" style="32"/>
    <col min="11992" max="11992" width="4.42578125" style="32" customWidth="1"/>
    <col min="11993" max="11993" width="11.42578125" style="32"/>
    <col min="11994" max="11994" width="17.5703125" style="32" customWidth="1"/>
    <col min="11995" max="11995" width="11.5703125" style="32" customWidth="1"/>
    <col min="11996" max="11999" width="11.42578125" style="32"/>
    <col min="12000" max="12000" width="22.5703125" style="32" customWidth="1"/>
    <col min="12001" max="12001" width="14" style="32" customWidth="1"/>
    <col min="12002" max="12002" width="1.7109375" style="32" customWidth="1"/>
    <col min="12003" max="12247" width="11.42578125" style="32"/>
    <col min="12248" max="12248" width="4.42578125" style="32" customWidth="1"/>
    <col min="12249" max="12249" width="11.42578125" style="32"/>
    <col min="12250" max="12250" width="17.5703125" style="32" customWidth="1"/>
    <col min="12251" max="12251" width="11.5703125" style="32" customWidth="1"/>
    <col min="12252" max="12255" width="11.42578125" style="32"/>
    <col min="12256" max="12256" width="22.5703125" style="32" customWidth="1"/>
    <col min="12257" max="12257" width="14" style="32" customWidth="1"/>
    <col min="12258" max="12258" width="1.7109375" style="32" customWidth="1"/>
    <col min="12259" max="12503" width="11.42578125" style="32"/>
    <col min="12504" max="12504" width="4.42578125" style="32" customWidth="1"/>
    <col min="12505" max="12505" width="11.42578125" style="32"/>
    <col min="12506" max="12506" width="17.5703125" style="32" customWidth="1"/>
    <col min="12507" max="12507" width="11.5703125" style="32" customWidth="1"/>
    <col min="12508" max="12511" width="11.42578125" style="32"/>
    <col min="12512" max="12512" width="22.5703125" style="32" customWidth="1"/>
    <col min="12513" max="12513" width="14" style="32" customWidth="1"/>
    <col min="12514" max="12514" width="1.7109375" style="32" customWidth="1"/>
    <col min="12515" max="12759" width="11.42578125" style="32"/>
    <col min="12760" max="12760" width="4.42578125" style="32" customWidth="1"/>
    <col min="12761" max="12761" width="11.42578125" style="32"/>
    <col min="12762" max="12762" width="17.5703125" style="32" customWidth="1"/>
    <col min="12763" max="12763" width="11.5703125" style="32" customWidth="1"/>
    <col min="12764" max="12767" width="11.42578125" style="32"/>
    <col min="12768" max="12768" width="22.5703125" style="32" customWidth="1"/>
    <col min="12769" max="12769" width="14" style="32" customWidth="1"/>
    <col min="12770" max="12770" width="1.7109375" style="32" customWidth="1"/>
    <col min="12771" max="13015" width="11.42578125" style="32"/>
    <col min="13016" max="13016" width="4.42578125" style="32" customWidth="1"/>
    <col min="13017" max="13017" width="11.42578125" style="32"/>
    <col min="13018" max="13018" width="17.5703125" style="32" customWidth="1"/>
    <col min="13019" max="13019" width="11.5703125" style="32" customWidth="1"/>
    <col min="13020" max="13023" width="11.42578125" style="32"/>
    <col min="13024" max="13024" width="22.5703125" style="32" customWidth="1"/>
    <col min="13025" max="13025" width="14" style="32" customWidth="1"/>
    <col min="13026" max="13026" width="1.7109375" style="32" customWidth="1"/>
    <col min="13027" max="13271" width="11.42578125" style="32"/>
    <col min="13272" max="13272" width="4.42578125" style="32" customWidth="1"/>
    <col min="13273" max="13273" width="11.42578125" style="32"/>
    <col min="13274" max="13274" width="17.5703125" style="32" customWidth="1"/>
    <col min="13275" max="13275" width="11.5703125" style="32" customWidth="1"/>
    <col min="13276" max="13279" width="11.42578125" style="32"/>
    <col min="13280" max="13280" width="22.5703125" style="32" customWidth="1"/>
    <col min="13281" max="13281" width="14" style="32" customWidth="1"/>
    <col min="13282" max="13282" width="1.7109375" style="32" customWidth="1"/>
    <col min="13283" max="13527" width="11.42578125" style="32"/>
    <col min="13528" max="13528" width="4.42578125" style="32" customWidth="1"/>
    <col min="13529" max="13529" width="11.42578125" style="32"/>
    <col min="13530" max="13530" width="17.5703125" style="32" customWidth="1"/>
    <col min="13531" max="13531" width="11.5703125" style="32" customWidth="1"/>
    <col min="13532" max="13535" width="11.42578125" style="32"/>
    <col min="13536" max="13536" width="22.5703125" style="32" customWidth="1"/>
    <col min="13537" max="13537" width="14" style="32" customWidth="1"/>
    <col min="13538" max="13538" width="1.7109375" style="32" customWidth="1"/>
    <col min="13539" max="13783" width="11.42578125" style="32"/>
    <col min="13784" max="13784" width="4.42578125" style="32" customWidth="1"/>
    <col min="13785" max="13785" width="11.42578125" style="32"/>
    <col min="13786" max="13786" width="17.5703125" style="32" customWidth="1"/>
    <col min="13787" max="13787" width="11.5703125" style="32" customWidth="1"/>
    <col min="13788" max="13791" width="11.42578125" style="32"/>
    <col min="13792" max="13792" width="22.5703125" style="32" customWidth="1"/>
    <col min="13793" max="13793" width="14" style="32" customWidth="1"/>
    <col min="13794" max="13794" width="1.7109375" style="32" customWidth="1"/>
    <col min="13795" max="14039" width="11.42578125" style="32"/>
    <col min="14040" max="14040" width="4.42578125" style="32" customWidth="1"/>
    <col min="14041" max="14041" width="11.42578125" style="32"/>
    <col min="14042" max="14042" width="17.5703125" style="32" customWidth="1"/>
    <col min="14043" max="14043" width="11.5703125" style="32" customWidth="1"/>
    <col min="14044" max="14047" width="11.42578125" style="32"/>
    <col min="14048" max="14048" width="22.5703125" style="32" customWidth="1"/>
    <col min="14049" max="14049" width="14" style="32" customWidth="1"/>
    <col min="14050" max="14050" width="1.7109375" style="32" customWidth="1"/>
    <col min="14051" max="14295" width="11.42578125" style="32"/>
    <col min="14296" max="14296" width="4.42578125" style="32" customWidth="1"/>
    <col min="14297" max="14297" width="11.42578125" style="32"/>
    <col min="14298" max="14298" width="17.5703125" style="32" customWidth="1"/>
    <col min="14299" max="14299" width="11.5703125" style="32" customWidth="1"/>
    <col min="14300" max="14303" width="11.42578125" style="32"/>
    <col min="14304" max="14304" width="22.5703125" style="32" customWidth="1"/>
    <col min="14305" max="14305" width="14" style="32" customWidth="1"/>
    <col min="14306" max="14306" width="1.7109375" style="32" customWidth="1"/>
    <col min="14307" max="14551" width="11.42578125" style="32"/>
    <col min="14552" max="14552" width="4.42578125" style="32" customWidth="1"/>
    <col min="14553" max="14553" width="11.42578125" style="32"/>
    <col min="14554" max="14554" width="17.5703125" style="32" customWidth="1"/>
    <col min="14555" max="14555" width="11.5703125" style="32" customWidth="1"/>
    <col min="14556" max="14559" width="11.42578125" style="32"/>
    <col min="14560" max="14560" width="22.5703125" style="32" customWidth="1"/>
    <col min="14561" max="14561" width="14" style="32" customWidth="1"/>
    <col min="14562" max="14562" width="1.7109375" style="32" customWidth="1"/>
    <col min="14563" max="14807" width="11.42578125" style="32"/>
    <col min="14808" max="14808" width="4.42578125" style="32" customWidth="1"/>
    <col min="14809" max="14809" width="11.42578125" style="32"/>
    <col min="14810" max="14810" width="17.5703125" style="32" customWidth="1"/>
    <col min="14811" max="14811" width="11.5703125" style="32" customWidth="1"/>
    <col min="14812" max="14815" width="11.42578125" style="32"/>
    <col min="14816" max="14816" width="22.5703125" style="32" customWidth="1"/>
    <col min="14817" max="14817" width="14" style="32" customWidth="1"/>
    <col min="14818" max="14818" width="1.7109375" style="32" customWidth="1"/>
    <col min="14819" max="15063" width="11.42578125" style="32"/>
    <col min="15064" max="15064" width="4.42578125" style="32" customWidth="1"/>
    <col min="15065" max="15065" width="11.42578125" style="32"/>
    <col min="15066" max="15066" width="17.5703125" style="32" customWidth="1"/>
    <col min="15067" max="15067" width="11.5703125" style="32" customWidth="1"/>
    <col min="15068" max="15071" width="11.42578125" style="32"/>
    <col min="15072" max="15072" width="22.5703125" style="32" customWidth="1"/>
    <col min="15073" max="15073" width="14" style="32" customWidth="1"/>
    <col min="15074" max="15074" width="1.7109375" style="32" customWidth="1"/>
    <col min="15075" max="15319" width="11.42578125" style="32"/>
    <col min="15320" max="15320" width="4.42578125" style="32" customWidth="1"/>
    <col min="15321" max="15321" width="11.42578125" style="32"/>
    <col min="15322" max="15322" width="17.5703125" style="32" customWidth="1"/>
    <col min="15323" max="15323" width="11.5703125" style="32" customWidth="1"/>
    <col min="15324" max="15327" width="11.42578125" style="32"/>
    <col min="15328" max="15328" width="22.5703125" style="32" customWidth="1"/>
    <col min="15329" max="15329" width="14" style="32" customWidth="1"/>
    <col min="15330" max="15330" width="1.7109375" style="32" customWidth="1"/>
    <col min="15331" max="15575" width="11.42578125" style="32"/>
    <col min="15576" max="15576" width="4.42578125" style="32" customWidth="1"/>
    <col min="15577" max="15577" width="11.42578125" style="32"/>
    <col min="15578" max="15578" width="17.5703125" style="32" customWidth="1"/>
    <col min="15579" max="15579" width="11.5703125" style="32" customWidth="1"/>
    <col min="15580" max="15583" width="11.42578125" style="32"/>
    <col min="15584" max="15584" width="22.5703125" style="32" customWidth="1"/>
    <col min="15585" max="15585" width="14" style="32" customWidth="1"/>
    <col min="15586" max="15586" width="1.7109375" style="32" customWidth="1"/>
    <col min="15587" max="15831" width="11.42578125" style="32"/>
    <col min="15832" max="15832" width="4.42578125" style="32" customWidth="1"/>
    <col min="15833" max="15833" width="11.42578125" style="32"/>
    <col min="15834" max="15834" width="17.5703125" style="32" customWidth="1"/>
    <col min="15835" max="15835" width="11.5703125" style="32" customWidth="1"/>
    <col min="15836" max="15839" width="11.42578125" style="32"/>
    <col min="15840" max="15840" width="22.5703125" style="32" customWidth="1"/>
    <col min="15841" max="15841" width="14" style="32" customWidth="1"/>
    <col min="15842" max="15842" width="1.7109375" style="32" customWidth="1"/>
    <col min="15843" max="16087" width="11.42578125" style="32"/>
    <col min="16088" max="16088" width="4.42578125" style="32" customWidth="1"/>
    <col min="16089" max="16089" width="11.42578125" style="32"/>
    <col min="16090" max="16090" width="17.5703125" style="32" customWidth="1"/>
    <col min="16091" max="16091" width="11.5703125" style="32" customWidth="1"/>
    <col min="16092" max="16095" width="11.42578125" style="32"/>
    <col min="16096" max="16096" width="22.5703125" style="32" customWidth="1"/>
    <col min="16097" max="16097" width="14" style="32" customWidth="1"/>
    <col min="16098" max="16098" width="1.7109375" style="32" customWidth="1"/>
    <col min="16099" max="16384" width="11.42578125" style="32"/>
  </cols>
  <sheetData>
    <row r="1" spans="2:10" ht="18" customHeight="1" thickBot="1" x14ac:dyDescent="0.25"/>
    <row r="2" spans="2:10" ht="19.5" customHeight="1" x14ac:dyDescent="0.2">
      <c r="B2" s="33"/>
      <c r="C2" s="34"/>
      <c r="D2" s="35" t="s">
        <v>77</v>
      </c>
      <c r="E2" s="36"/>
      <c r="F2" s="36"/>
      <c r="G2" s="36"/>
      <c r="H2" s="36"/>
      <c r="I2" s="37"/>
      <c r="J2" s="38" t="s">
        <v>78</v>
      </c>
    </row>
    <row r="3" spans="2:10" ht="13.5" thickBot="1" x14ac:dyDescent="0.25">
      <c r="B3" s="39"/>
      <c r="C3" s="40"/>
      <c r="D3" s="41"/>
      <c r="E3" s="42"/>
      <c r="F3" s="42"/>
      <c r="G3" s="42"/>
      <c r="H3" s="42"/>
      <c r="I3" s="43"/>
      <c r="J3" s="44"/>
    </row>
    <row r="4" spans="2:10" x14ac:dyDescent="0.2">
      <c r="B4" s="39"/>
      <c r="C4" s="40"/>
      <c r="D4" s="35" t="s">
        <v>79</v>
      </c>
      <c r="E4" s="36"/>
      <c r="F4" s="36"/>
      <c r="G4" s="36"/>
      <c r="H4" s="36"/>
      <c r="I4" s="37"/>
      <c r="J4" s="38" t="s">
        <v>80</v>
      </c>
    </row>
    <row r="5" spans="2:10" x14ac:dyDescent="0.2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 x14ac:dyDescent="0.25">
      <c r="B6" s="49"/>
      <c r="C6" s="50"/>
      <c r="D6" s="41"/>
      <c r="E6" s="42"/>
      <c r="F6" s="42"/>
      <c r="G6" s="42"/>
      <c r="H6" s="42"/>
      <c r="I6" s="43"/>
      <c r="J6" s="44"/>
    </row>
    <row r="7" spans="2:10" x14ac:dyDescent="0.2">
      <c r="B7" s="51"/>
      <c r="J7" s="52"/>
    </row>
    <row r="8" spans="2:10" x14ac:dyDescent="0.2">
      <c r="B8" s="51"/>
      <c r="J8" s="52"/>
    </row>
    <row r="9" spans="2:10" x14ac:dyDescent="0.2">
      <c r="B9" s="51"/>
      <c r="J9" s="52"/>
    </row>
    <row r="10" spans="2:10" x14ac:dyDescent="0.2">
      <c r="B10" s="51"/>
      <c r="C10" s="32" t="s">
        <v>101</v>
      </c>
      <c r="E10" s="53"/>
      <c r="J10" s="52"/>
    </row>
    <row r="11" spans="2:10" x14ac:dyDescent="0.2">
      <c r="B11" s="51"/>
      <c r="J11" s="52"/>
    </row>
    <row r="12" spans="2:10" x14ac:dyDescent="0.2">
      <c r="B12" s="51"/>
      <c r="C12" s="32" t="s">
        <v>102</v>
      </c>
      <c r="J12" s="52"/>
    </row>
    <row r="13" spans="2:10" x14ac:dyDescent="0.2">
      <c r="B13" s="51"/>
      <c r="C13" s="32" t="s">
        <v>103</v>
      </c>
      <c r="J13" s="52"/>
    </row>
    <row r="14" spans="2:10" x14ac:dyDescent="0.2">
      <c r="B14" s="51"/>
      <c r="J14" s="52"/>
    </row>
    <row r="15" spans="2:10" x14ac:dyDescent="0.2">
      <c r="B15" s="51"/>
      <c r="C15" s="32" t="s">
        <v>104</v>
      </c>
      <c r="J15" s="52"/>
    </row>
    <row r="16" spans="2:10" x14ac:dyDescent="0.2">
      <c r="B16" s="51"/>
      <c r="C16" s="54"/>
      <c r="J16" s="52"/>
    </row>
    <row r="17" spans="2:10" x14ac:dyDescent="0.2">
      <c r="B17" s="51"/>
      <c r="C17" s="32" t="s">
        <v>105</v>
      </c>
      <c r="D17" s="53"/>
      <c r="H17" s="55" t="s">
        <v>81</v>
      </c>
      <c r="I17" s="55" t="s">
        <v>82</v>
      </c>
      <c r="J17" s="52"/>
    </row>
    <row r="18" spans="2:10" x14ac:dyDescent="0.2">
      <c r="B18" s="51"/>
      <c r="C18" s="56" t="s">
        <v>83</v>
      </c>
      <c r="D18" s="56"/>
      <c r="E18" s="56"/>
      <c r="F18" s="56"/>
      <c r="H18" s="55">
        <v>4</v>
      </c>
      <c r="I18" s="57">
        <v>543119</v>
      </c>
      <c r="J18" s="52"/>
    </row>
    <row r="19" spans="2:10" x14ac:dyDescent="0.2">
      <c r="B19" s="51"/>
      <c r="C19" s="32" t="s">
        <v>84</v>
      </c>
      <c r="H19" s="58">
        <v>2</v>
      </c>
      <c r="I19" s="59">
        <v>257300</v>
      </c>
      <c r="J19" s="52"/>
    </row>
    <row r="20" spans="2:10" x14ac:dyDescent="0.2">
      <c r="B20" s="51"/>
      <c r="C20" s="32" t="s">
        <v>85</v>
      </c>
      <c r="H20" s="58"/>
      <c r="I20" s="59"/>
      <c r="J20" s="52"/>
    </row>
    <row r="21" spans="2:10" x14ac:dyDescent="0.2">
      <c r="B21" s="51"/>
      <c r="C21" s="32" t="s">
        <v>86</v>
      </c>
      <c r="H21" s="58"/>
      <c r="I21" s="59"/>
      <c r="J21" s="52"/>
    </row>
    <row r="22" spans="2:10" x14ac:dyDescent="0.2">
      <c r="B22" s="51"/>
      <c r="C22" s="32" t="s">
        <v>87</v>
      </c>
      <c r="H22" s="58"/>
      <c r="I22" s="59"/>
      <c r="J22" s="52"/>
    </row>
    <row r="23" spans="2:10" x14ac:dyDescent="0.2">
      <c r="B23" s="51"/>
      <c r="C23" s="32" t="s">
        <v>88</v>
      </c>
      <c r="H23" s="58"/>
      <c r="I23" s="59"/>
      <c r="J23" s="52"/>
    </row>
    <row r="24" spans="2:10" x14ac:dyDescent="0.2">
      <c r="B24" s="51"/>
      <c r="C24" s="32" t="s">
        <v>89</v>
      </c>
      <c r="H24" s="60"/>
      <c r="I24" s="61"/>
      <c r="J24" s="52"/>
    </row>
    <row r="25" spans="2:10" x14ac:dyDescent="0.2">
      <c r="B25" s="51"/>
      <c r="C25" s="56" t="s">
        <v>90</v>
      </c>
      <c r="D25" s="56"/>
      <c r="E25" s="56"/>
      <c r="F25" s="56"/>
      <c r="H25" s="55">
        <f>SUM(H19:H24)</f>
        <v>2</v>
      </c>
      <c r="I25" s="62">
        <f>(I19+I20+I21+I22+I23+I24)</f>
        <v>257300</v>
      </c>
      <c r="J25" s="52"/>
    </row>
    <row r="26" spans="2:10" x14ac:dyDescent="0.2">
      <c r="B26" s="51"/>
      <c r="C26" s="32" t="s">
        <v>91</v>
      </c>
      <c r="H26" s="58">
        <v>2</v>
      </c>
      <c r="I26" s="59">
        <v>285819</v>
      </c>
      <c r="J26" s="52"/>
    </row>
    <row r="27" spans="2:10" x14ac:dyDescent="0.2">
      <c r="B27" s="51"/>
      <c r="C27" s="32" t="s">
        <v>92</v>
      </c>
      <c r="H27" s="58"/>
      <c r="I27" s="59"/>
      <c r="J27" s="52"/>
    </row>
    <row r="28" spans="2:10" ht="13.5" thickBot="1" x14ac:dyDescent="0.25">
      <c r="B28" s="51"/>
      <c r="C28" s="32" t="s">
        <v>93</v>
      </c>
      <c r="H28" s="63"/>
      <c r="I28" s="64"/>
      <c r="J28" s="52"/>
    </row>
    <row r="29" spans="2:10" ht="12.75" customHeight="1" x14ac:dyDescent="0.2">
      <c r="B29" s="51"/>
      <c r="C29" s="56" t="s">
        <v>94</v>
      </c>
      <c r="D29" s="56"/>
      <c r="E29" s="56"/>
      <c r="F29" s="56"/>
      <c r="H29" s="58">
        <f>H26+H28</f>
        <v>2</v>
      </c>
      <c r="I29" s="62">
        <f>(I28+I26)</f>
        <v>285819</v>
      </c>
      <c r="J29" s="52"/>
    </row>
    <row r="30" spans="2:10" x14ac:dyDescent="0.2">
      <c r="B30" s="51"/>
      <c r="C30" s="32" t="s">
        <v>95</v>
      </c>
      <c r="D30" s="56"/>
      <c r="E30" s="56"/>
      <c r="F30" s="56"/>
      <c r="H30" s="65"/>
      <c r="I30" s="61"/>
      <c r="J30" s="52"/>
    </row>
    <row r="31" spans="2:10" x14ac:dyDescent="0.2">
      <c r="B31" s="51"/>
      <c r="C31" s="56" t="s">
        <v>96</v>
      </c>
      <c r="D31" s="56"/>
      <c r="E31" s="56"/>
      <c r="F31" s="56"/>
      <c r="H31" s="55">
        <f>H30</f>
        <v>0</v>
      </c>
      <c r="I31" s="62">
        <f>I30</f>
        <v>0</v>
      </c>
      <c r="J31" s="52"/>
    </row>
    <row r="32" spans="2:10" x14ac:dyDescent="0.2">
      <c r="B32" s="51"/>
      <c r="C32" s="56"/>
      <c r="D32" s="56"/>
      <c r="E32" s="56"/>
      <c r="F32" s="56"/>
      <c r="H32" s="55"/>
      <c r="I32" s="62"/>
      <c r="J32" s="52"/>
    </row>
    <row r="33" spans="2:10" ht="13.5" thickBot="1" x14ac:dyDescent="0.25">
      <c r="B33" s="51"/>
      <c r="C33" s="56" t="s">
        <v>97</v>
      </c>
      <c r="D33" s="56"/>
      <c r="H33" s="66">
        <f>(H25+H29+H31)</f>
        <v>4</v>
      </c>
      <c r="I33" s="67">
        <f>(I25+I29+I31)</f>
        <v>543119</v>
      </c>
      <c r="J33" s="52"/>
    </row>
    <row r="34" spans="2:10" ht="13.5" thickTop="1" x14ac:dyDescent="0.2">
      <c r="B34" s="51"/>
      <c r="C34" s="56"/>
      <c r="D34" s="56"/>
      <c r="H34" s="68"/>
      <c r="I34" s="59"/>
      <c r="J34" s="52"/>
    </row>
    <row r="35" spans="2:10" x14ac:dyDescent="0.2">
      <c r="B35" s="51"/>
      <c r="G35" s="68"/>
      <c r="H35" s="68"/>
      <c r="I35" s="68"/>
      <c r="J35" s="52"/>
    </row>
    <row r="36" spans="2:10" x14ac:dyDescent="0.2">
      <c r="B36" s="51"/>
      <c r="G36" s="68"/>
      <c r="H36" s="68"/>
      <c r="I36" s="68"/>
      <c r="J36" s="52"/>
    </row>
    <row r="37" spans="2:10" x14ac:dyDescent="0.2">
      <c r="B37" s="51"/>
      <c r="G37" s="68"/>
      <c r="H37" s="68"/>
      <c r="I37" s="68"/>
      <c r="J37" s="52"/>
    </row>
    <row r="38" spans="2:10" ht="13.5" thickBot="1" x14ac:dyDescent="0.25">
      <c r="B38" s="51"/>
      <c r="C38" s="69"/>
      <c r="D38" s="69"/>
      <c r="G38" s="69" t="s">
        <v>98</v>
      </c>
      <c r="H38" s="69"/>
      <c r="I38" s="68"/>
      <c r="J38" s="52"/>
    </row>
    <row r="39" spans="2:10" x14ac:dyDescent="0.2">
      <c r="B39" s="51"/>
      <c r="C39" s="68" t="s">
        <v>99</v>
      </c>
      <c r="D39" s="68"/>
      <c r="G39" s="68" t="s">
        <v>100</v>
      </c>
      <c r="H39" s="68"/>
      <c r="I39" s="68"/>
      <c r="J39" s="52"/>
    </row>
    <row r="40" spans="2:10" ht="18.75" customHeight="1" x14ac:dyDescent="0.2">
      <c r="B40" s="51"/>
      <c r="G40" s="68"/>
      <c r="H40" s="68"/>
      <c r="I40" s="68"/>
      <c r="J40" s="52"/>
    </row>
    <row r="41" spans="2:10" ht="13.5" thickBot="1" x14ac:dyDescent="0.25">
      <c r="B41" s="70"/>
      <c r="C41" s="71"/>
      <c r="D41" s="71"/>
      <c r="E41" s="71"/>
      <c r="F41" s="71"/>
      <c r="G41" s="69"/>
      <c r="H41" s="69"/>
      <c r="I41" s="69"/>
      <c r="J41" s="72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Diego Fernando Fernandez Valencia</cp:lastModifiedBy>
  <cp:lastPrinted>2017-08-19T17:38:44Z</cp:lastPrinted>
  <dcterms:created xsi:type="dcterms:W3CDTF">2017-08-09T21:24:21Z</dcterms:created>
  <dcterms:modified xsi:type="dcterms:W3CDTF">2022-03-29T13:31:28Z</dcterms:modified>
</cp:coreProperties>
</file>