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negranadoso\Downloads\"/>
    </mc:Choice>
  </mc:AlternateContent>
  <bookViews>
    <workbookView xWindow="0" yWindow="30" windowWidth="7485" windowHeight="4140" activeTab="3"/>
  </bookViews>
  <sheets>
    <sheet name="INFO IPS" sheetId="2" r:id="rId1"/>
    <sheet name="TD" sheetId="4" r:id="rId2"/>
    <sheet name="ESTADO DE CADA FACTURA" sheetId="3" r:id="rId3"/>
    <sheet name="FOR-CSA-018" sheetId="5" r:id="rId4"/>
  </sheets>
  <definedNames>
    <definedName name="_xlnm._FilterDatabase" localSheetId="2" hidden="1">'ESTADO DE CADA FACTURA'!$A$1:$AG$56</definedName>
  </definedNames>
  <calcPr calcId="152511"/>
  <pivotCaches>
    <pivotCache cacheId="41" r:id="rId5"/>
  </pivotCaches>
</workbook>
</file>

<file path=xl/calcChain.xml><?xml version="1.0" encoding="utf-8"?>
<calcChain xmlns="http://schemas.openxmlformats.org/spreadsheetml/2006/main">
  <c r="H31" i="5" l="1"/>
  <c r="I31" i="5"/>
  <c r="I26" i="5"/>
  <c r="H26" i="5"/>
  <c r="H32" i="5" s="1"/>
  <c r="I32" i="5" l="1"/>
  <c r="K56" i="3" l="1"/>
  <c r="I7" i="2" l="1"/>
  <c r="I61" i="2"/>
  <c r="G61" i="2"/>
  <c r="H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alcChain>
</file>

<file path=xl/sharedStrings.xml><?xml version="1.0" encoding="utf-8"?>
<sst xmlns="http://schemas.openxmlformats.org/spreadsheetml/2006/main" count="678" uniqueCount="219">
  <si>
    <t>Convenio:</t>
  </si>
  <si>
    <t>VACUNACION</t>
  </si>
  <si>
    <t>Vl. Servicio</t>
  </si>
  <si>
    <t>Vl. Copago</t>
  </si>
  <si>
    <t>CL00429</t>
  </si>
  <si>
    <t>SUBSIDIADO</t>
  </si>
  <si>
    <t>COVID19</t>
  </si>
  <si>
    <t>saldo Factura</t>
  </si>
  <si>
    <t>SALDO CARTERA DICIEMBRE 31 DE 2021</t>
  </si>
  <si>
    <t xml:space="preserve">Nit </t>
  </si>
  <si>
    <t>Nombre Empresa</t>
  </si>
  <si>
    <t>Hospital San Roque ESE Guacari</t>
  </si>
  <si>
    <t>Prefijo</t>
  </si>
  <si>
    <t>HSRG-</t>
  </si>
  <si>
    <t>Numero de Factura</t>
  </si>
  <si>
    <t>Fecha de Factura</t>
  </si>
  <si>
    <t>HOSPITAL SAN ROQUE ESE DE GUACARI</t>
  </si>
  <si>
    <t>NIT:891380046-0</t>
  </si>
  <si>
    <t>CARTERA A DICIEMBRE 31 DE 2021</t>
  </si>
  <si>
    <t>NIT_IPS</t>
  </si>
  <si>
    <t xml:space="preserve"> ENTIDAD</t>
  </si>
  <si>
    <t>PrefijoFactura</t>
  </si>
  <si>
    <t>NUMERO FACTURA</t>
  </si>
  <si>
    <t>FACTURA</t>
  </si>
  <si>
    <t>LLAVE</t>
  </si>
  <si>
    <t>PREFIJO SASS</t>
  </si>
  <si>
    <t>NUMERO FACT SASSS</t>
  </si>
  <si>
    <t>FECHA_FACT IPS</t>
  </si>
  <si>
    <t>VALOR_FACT_IPS</t>
  </si>
  <si>
    <t>SALDO_FACT_IPS</t>
  </si>
  <si>
    <t>OBSERVACION_SASS</t>
  </si>
  <si>
    <t>VALIDACION_ALFA_FACT</t>
  </si>
  <si>
    <t>VALOR_RADICADO_FACT</t>
  </si>
  <si>
    <t>VALOR_CRUZADO_SASS</t>
  </si>
  <si>
    <t>SALDO_SASS</t>
  </si>
  <si>
    <t>FECHA_COMPENSACION_SAP</t>
  </si>
  <si>
    <t>VALOR_TRANFERENCIA</t>
  </si>
  <si>
    <t>AUTORIZACION</t>
  </si>
  <si>
    <t>FECHA_RAD_IPS</t>
  </si>
  <si>
    <t>ULTIMO_ESTADO_FACT</t>
  </si>
  <si>
    <t>CLASIFICACION_GLOSA</t>
  </si>
  <si>
    <t>NUMERO_INGRESO_FACT</t>
  </si>
  <si>
    <t>F_PROBABLE_PAGO_SASS</t>
  </si>
  <si>
    <t>F_RAD_SASS</t>
  </si>
  <si>
    <t>VALOR_REPORTADO_CRICULAR 030</t>
  </si>
  <si>
    <t>VALOR_GLOSA_ACEPTADA_REPORTADO_CIRCULAR 030</t>
  </si>
  <si>
    <t>OBSERVACION_GLOSA_ACEPTADA</t>
  </si>
  <si>
    <t>F_CORTE</t>
  </si>
  <si>
    <t>HOSPITAL SAN ROQUE ESE GUACARI</t>
  </si>
  <si>
    <t>HSRG-_46620</t>
  </si>
  <si>
    <t>891380046_HSRG-_46620</t>
  </si>
  <si>
    <t>HSR</t>
  </si>
  <si>
    <t>B)Factura sin saldo ERP</t>
  </si>
  <si>
    <t>Diferente_Alfa</t>
  </si>
  <si>
    <t>SI</t>
  </si>
  <si>
    <t>HSRG-_46774</t>
  </si>
  <si>
    <t>891380046_HSRG-_46774</t>
  </si>
  <si>
    <t>HSRG-_47027</t>
  </si>
  <si>
    <t>891380046_HSRG-_47027</t>
  </si>
  <si>
    <t>HSRG-_47757</t>
  </si>
  <si>
    <t>891380046_HSRG-_47757</t>
  </si>
  <si>
    <t>HSRG-_48334</t>
  </si>
  <si>
    <t>891380046_HSRG-_48334</t>
  </si>
  <si>
    <t>HSRG-_48399</t>
  </si>
  <si>
    <t>891380046_HSRG-_48399</t>
  </si>
  <si>
    <t>HSRG-_48599</t>
  </si>
  <si>
    <t>891380046_HSRG-_48599</t>
  </si>
  <si>
    <t>HSRG-_49024</t>
  </si>
  <si>
    <t>891380046_HSRG-_49024</t>
  </si>
  <si>
    <t>HSRG-_51723</t>
  </si>
  <si>
    <t>891380046_HSRG-_51723</t>
  </si>
  <si>
    <t>HSRG-_51724</t>
  </si>
  <si>
    <t>891380046_HSRG-_51724</t>
  </si>
  <si>
    <t>HSRG-_53233</t>
  </si>
  <si>
    <t>891380046_HSRG-_53233</t>
  </si>
  <si>
    <t>HSRG-_54306</t>
  </si>
  <si>
    <t>891380046_HSRG-_54306</t>
  </si>
  <si>
    <t>HSRG-_54602</t>
  </si>
  <si>
    <t>891380046_HSRG-_54602</t>
  </si>
  <si>
    <t>HSRG-_54817</t>
  </si>
  <si>
    <t>891380046_HSRG-_54817</t>
  </si>
  <si>
    <t>HSRG-_56570</t>
  </si>
  <si>
    <t>891380046_HSRG-_56570</t>
  </si>
  <si>
    <t>HSRG-_56752</t>
  </si>
  <si>
    <t>891380046_HSRG-_56752</t>
  </si>
  <si>
    <t>HSRG-_56762</t>
  </si>
  <si>
    <t>891380046_HSRG-_56762</t>
  </si>
  <si>
    <t>HSRG-_60087</t>
  </si>
  <si>
    <t>891380046_HSRG-_60087</t>
  </si>
  <si>
    <t>HSRG-_61067</t>
  </si>
  <si>
    <t>891380046_HSRG-_61067</t>
  </si>
  <si>
    <t>HSRG-_61265</t>
  </si>
  <si>
    <t>891380046_HSRG-_61265</t>
  </si>
  <si>
    <t>HSRG-_61535</t>
  </si>
  <si>
    <t>891380046_HSRG-_61535</t>
  </si>
  <si>
    <t>HSRG-_61613</t>
  </si>
  <si>
    <t>891380046_HSRG-_61613</t>
  </si>
  <si>
    <t>HSRG-_45601</t>
  </si>
  <si>
    <t>891380046_HSRG-_45601</t>
  </si>
  <si>
    <t>HSRG-_46069</t>
  </si>
  <si>
    <t>891380046_HSRG-_46069</t>
  </si>
  <si>
    <t>HSRG-_46079</t>
  </si>
  <si>
    <t>891380046_HSRG-_46079</t>
  </si>
  <si>
    <t>HSRG-_50930</t>
  </si>
  <si>
    <t>891380046_HSRG-_50930</t>
  </si>
  <si>
    <t>HSRG-_51278</t>
  </si>
  <si>
    <t>891380046_HSRG-_51278</t>
  </si>
  <si>
    <t>C)Glosas total pendiente por respuesta de IPS</t>
  </si>
  <si>
    <t>Se devuelve factura con soportes originales, porque no seevidencia la autorizacion del servicio de urgencias,favorsolicitar autorizacion para dar tramite de pago al correocapautorizaciones@epscomfenalcovalle.com.co    NC</t>
  </si>
  <si>
    <t>HSRG-_51279</t>
  </si>
  <si>
    <t>891380046_HSRG-_51279</t>
  </si>
  <si>
    <t>Se devuelve factura con soportes originales, porque no seevidencia la autorizacion del servicio de urgencias,favorsolicitar autorizacion para dar tramite de pago al correocapautorizaciones@epscomfenalcovalle.com.co   NC</t>
  </si>
  <si>
    <t>HSRG-_46209</t>
  </si>
  <si>
    <t>891380046_HSRG-_46209</t>
  </si>
  <si>
    <t>Se hace dev de fact con soportes completos y originales,ya que no se evidencia registro del usuario en elPAI WEB. Favor verificar para tramite de pago.NC</t>
  </si>
  <si>
    <t>HSRG-_46210</t>
  </si>
  <si>
    <t>891380046_HSRG-_46210</t>
  </si>
  <si>
    <t>HSRG-_49182</t>
  </si>
  <si>
    <t>891380046_HSRG-_49182</t>
  </si>
  <si>
    <t>Se hace dev de fact con soportes completos y originales,ya que no se evidencia registro del usuario en elPAIWEB. Favor verificar para tramite de pago.NC</t>
  </si>
  <si>
    <t>HSRG-_50512</t>
  </si>
  <si>
    <t>891380046_HSRG-_50512</t>
  </si>
  <si>
    <t>Se realiza DEVOLUCION de factura con soportes completos.Se envia 2 correos en solicitud de reporte y soporte de resultado covid ya que no viene anexo en la factura. La comunicacion es imposible por lo cual se procede a realizar la devolcorrespondiente. al correo notificado es hospitalsanroque@hotmail.com - covidsanroque@gmail.com. lo cual fue imposible.Kevin Yalanda</t>
  </si>
  <si>
    <t>_20488</t>
  </si>
  <si>
    <t>891380046__20488</t>
  </si>
  <si>
    <t>SE DEVUELVE FACTURA, ESTAN COBRANDO CONTROL DE PLACADEL 15/12/2020 CON LA AUTORIZACION DE LA FACTURA HSR20487DE LA CONSULTA DE PRIMERA VEZ. FAVOR SOLICITAR AUT PARATRAMITE DE PAGO.</t>
  </si>
  <si>
    <t>HSRG-_23176</t>
  </si>
  <si>
    <t>891380046_HSRG-_23176</t>
  </si>
  <si>
    <t>SE DEVUELVE FACTURA CON SOPORTES ORIGINALES, AL MOMENTO DE VALIDAR INFORMACION SE EVIDENCIA QUE EL SERVICIO FACTURADO (890203 CONSULTA DE PRIMERA VEZ POR ODONTOLIGIA) NO COINCIDE CON EL SERVICIO AUTORIZADO (890201 MEDICINA GENERAL) POR FAVOVALIDAR INFORMACION. CLAUDIA DIAZ</t>
  </si>
  <si>
    <t>HSRG-_23461</t>
  </si>
  <si>
    <t>891380046_HSRG-_23461</t>
  </si>
  <si>
    <t>SE DEVUELVE FACTURA, AL MOMENTO DE VALIDAR LA INFORMACION NO SE EVIDENCIA SOPORTE DE AUTORIZACION ADJUNTA. POR FAVOR ANEXAR SOPORTES COMPLETOS PARA CONTINUAR CON EL TRAMITE. CLAUDIA  DIAZ</t>
  </si>
  <si>
    <t>HSRG-_23466</t>
  </si>
  <si>
    <t>891380046_HSRG-_23466</t>
  </si>
  <si>
    <t>SE REALIZA DEVOLUCION DE LA FACTURA, AL MOMENTO DE VALIDAR LA INFORMACION NO SE EVIDENCIA SOPORTE DE AUTORIZACION  PARALA CONSULTA, POR FAVOR ANEXAR SOPORTES COMPLETOS PARA CONTINUAR CON EL TRAMITE. RESOLUCION 3047/08 ANEXO 5 SOPORTES. CLA</t>
  </si>
  <si>
    <t>HSRG-_33295</t>
  </si>
  <si>
    <t>891380046_HSRG-_33295</t>
  </si>
  <si>
    <t>SE REALIZA DEVOLUCION DE LA FACTURA, AL MOMENTO DE VALIDAR LA INFORMACION NO SE EVIDENCIA AUTORIZACION DEL SERVICIO PRESTADO.POR FAVOR VALIDAR LA INFORMACION Y ADJUNTAR SOPORTES COMPLETOS. CLAUDIA DIAZ</t>
  </si>
  <si>
    <t>HSRG-_34208</t>
  </si>
  <si>
    <t>891380046_HSRG-_34208</t>
  </si>
  <si>
    <t>HSRG-_34591</t>
  </si>
  <si>
    <t>891380046_HSRG-_34591</t>
  </si>
  <si>
    <t>SE REALIZA DEVOLUCION DE LA FACTURA, AL MOMENTO DE VALIDAR LA INFORMACION SE EVIDENCIA QUE EL SERVICIO PRESTADO AL PACIENTE PERLAZA ANDRES MAURICIO TI 1104821060 SERVICIO 890201 CONSULTA DE PRIMERA VEZ POR MEDICINA GENERAL YA SE ENCUENTRAFACTURADO Y LIQUIDADO EN LA FACTURA HSR 34590 CON EL NUMERODE AUTORIZACION 211118495583575. FACTURARON DOBLE EL SERVICIO PRESTADO A ESTE PACIENTE.CLAUDIA DIAZ</t>
  </si>
  <si>
    <t>HSRG-_35107</t>
  </si>
  <si>
    <t>891380046_HSRG-_35107</t>
  </si>
  <si>
    <t>HSRG-_36429</t>
  </si>
  <si>
    <t>891380046_HSRG-_36429</t>
  </si>
  <si>
    <t>Se devuelve factura con soportes originales, porque no seevidencia la autorizacion del servicio de urgencias,favorsolicitar autorizacion para dar tramite de pago.NC</t>
  </si>
  <si>
    <t>_7782</t>
  </si>
  <si>
    <t>891380046__7782</t>
  </si>
  <si>
    <t>A)Factura no radicada en ERP</t>
  </si>
  <si>
    <t>no_cruza</t>
  </si>
  <si>
    <t>_9556</t>
  </si>
  <si>
    <t>891380046__9556</t>
  </si>
  <si>
    <t>_9557</t>
  </si>
  <si>
    <t>891380046__9557</t>
  </si>
  <si>
    <t>_11314</t>
  </si>
  <si>
    <t>891380046__11314</t>
  </si>
  <si>
    <t>_11640</t>
  </si>
  <si>
    <t>891380046__11640</t>
  </si>
  <si>
    <t>_11791</t>
  </si>
  <si>
    <t>891380046__11791</t>
  </si>
  <si>
    <t>_11934</t>
  </si>
  <si>
    <t>891380046__11934</t>
  </si>
  <si>
    <t>_12828</t>
  </si>
  <si>
    <t>891380046__12828</t>
  </si>
  <si>
    <t>_12979</t>
  </si>
  <si>
    <t>891380046__12979</t>
  </si>
  <si>
    <t>_15671</t>
  </si>
  <si>
    <t>891380046__15671</t>
  </si>
  <si>
    <t>_15753</t>
  </si>
  <si>
    <t>891380046__15753</t>
  </si>
  <si>
    <t>_15987</t>
  </si>
  <si>
    <t>891380046__15987</t>
  </si>
  <si>
    <t>HSRG-_59516</t>
  </si>
  <si>
    <t>891380046_HSRG-_59516</t>
  </si>
  <si>
    <t>HSRG</t>
  </si>
  <si>
    <t>TOTAL</t>
  </si>
  <si>
    <t>ESTADO EPS MARZO 29 DE 2022</t>
  </si>
  <si>
    <t>VALOR GLOSA DEVOLUCION</t>
  </si>
  <si>
    <t>VALOR CANCELADO SAP</t>
  </si>
  <si>
    <t>OBSERVACION GLOSA DEVOLUCION</t>
  </si>
  <si>
    <t>FACTURA DEVUELTA</t>
  </si>
  <si>
    <t>FACTURA NO RADICADA</t>
  </si>
  <si>
    <t>FACTURACION EN PROGRAMACION DE PAGO</t>
  </si>
  <si>
    <t>Etiquetas de fila</t>
  </si>
  <si>
    <t>Total general</t>
  </si>
  <si>
    <t>Suma de SALDO_FACT_IPS</t>
  </si>
  <si>
    <t>Suma de VALOR GLOSA DEVOLUCION</t>
  </si>
  <si>
    <t>Cuenta de SALDO_FACT_IPS2</t>
  </si>
  <si>
    <t>FOR-CSA-018</t>
  </si>
  <si>
    <t>HOJA 1 DE 2</t>
  </si>
  <si>
    <t>RESUMEN DE CARTERA REVISADA POR LA EPS</t>
  </si>
  <si>
    <t>VERSION 1</t>
  </si>
  <si>
    <t>Cant Fact</t>
  </si>
  <si>
    <t>Valor</t>
  </si>
  <si>
    <t xml:space="preserve">VALOR PRESENTADO POR LA ENTIDAD </t>
  </si>
  <si>
    <t>FACTURA YA CANCELADA</t>
  </si>
  <si>
    <t>FACTURA CANCELADA PARCIALMENTE</t>
  </si>
  <si>
    <t xml:space="preserve">FACTURA DEVUELTA </t>
  </si>
  <si>
    <t>FACTURA NO RADICADA POR LA ENTIDAD</t>
  </si>
  <si>
    <t>FACTURA-GLOSA-DEVOLUCION ACEPTADA POR LA IPS ( $ )</t>
  </si>
  <si>
    <t>FACTURA CORRIENTE Y GLOSA POR CONCILIAR ($)</t>
  </si>
  <si>
    <t>GLOSA POR CONCILIAR</t>
  </si>
  <si>
    <t>SUB TOTAL CARTERA SUSTENTADA A LA IPS</t>
  </si>
  <si>
    <t>FACTURACION PENDIENTE PROGRAMACION DE PAGO</t>
  </si>
  <si>
    <t>Nota: ( el valor real afectado por impuestos y glosas $  )</t>
  </si>
  <si>
    <t>FACTURA EN PROCESO INTERNO</t>
  </si>
  <si>
    <t xml:space="preserve">FACTURACION CORRIENTE  </t>
  </si>
  <si>
    <t>SUB TOTAL  CARTERA EN PROCESO POR LA EPS</t>
  </si>
  <si>
    <t>TOTAL CARTERA REVISADA</t>
  </si>
  <si>
    <t>NATALIA GRANADOS</t>
  </si>
  <si>
    <t>IPS.</t>
  </si>
  <si>
    <t>ANALISTA DE CARTERA CUENTAS SALUD</t>
  </si>
  <si>
    <t>SANTIAGO DE CALI ,MARZO 29 DE 2022</t>
  </si>
  <si>
    <t>Señores :HOSPITAL SAN ROQUE GUACARI</t>
  </si>
  <si>
    <t>NIT: 891380046</t>
  </si>
  <si>
    <t>A continuacion me permito remitir   nuestra respuesta al estado de cartera presentado en la fecha: 26/03/2022</t>
  </si>
  <si>
    <t>Con Corte al dia :31/12/2021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</si>
</sst>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quot;$&quot;\ * #,##0_-;\-&quot;$&quot;\ * #,##0_-;_-&quot;$&quot;\ * &quot;-&quot;_-;_-@_-"/>
    <numFmt numFmtId="41" formatCode="_-* #,##0_-;\-* #,##0_-;_-* &quot;-&quot;_-;_-@_-"/>
    <numFmt numFmtId="43" formatCode="_-* #,##0.00_-;\-* #,##0.00_-;_-* &quot;-&quot;??_-;_-@_-"/>
    <numFmt numFmtId="164" formatCode="#,##0.00_);\-#,##0.00"/>
    <numFmt numFmtId="167" formatCode="&quot;$&quot;\ #,##0;[Red]&quot;$&quot;\ #,##0"/>
    <numFmt numFmtId="168" formatCode="_-* #,##0_-;\-* #,##0_-;_-* &quot;-&quot;??_-;_-@_-"/>
  </numFmts>
  <fonts count="15" x14ac:knownFonts="1">
    <font>
      <sz val="10"/>
      <color indexed="8"/>
      <name val="MS Sans Serif"/>
    </font>
    <font>
      <sz val="11"/>
      <color theme="1"/>
      <name val="Calibri"/>
      <family val="2"/>
      <scheme val="minor"/>
    </font>
    <font>
      <sz val="9.85"/>
      <color indexed="8"/>
      <name val="Times New Roman"/>
    </font>
    <font>
      <b/>
      <sz val="9"/>
      <color indexed="8"/>
      <name val="Times New Roman"/>
      <family val="1"/>
    </font>
    <font>
      <b/>
      <sz val="9"/>
      <color indexed="8"/>
      <name val="Times New Roman"/>
      <family val="1"/>
    </font>
    <font>
      <sz val="9"/>
      <color indexed="8"/>
      <name val="Times New Roman"/>
      <family val="1"/>
    </font>
    <font>
      <sz val="9"/>
      <color indexed="8"/>
      <name val="Times New Roman"/>
      <family val="1"/>
    </font>
    <font>
      <sz val="9"/>
      <color indexed="8"/>
      <name val="Times New Roman"/>
      <family val="1"/>
    </font>
    <font>
      <sz val="9"/>
      <color indexed="8"/>
      <name val="Times New Roman"/>
      <family val="1"/>
    </font>
    <font>
      <b/>
      <sz val="10"/>
      <color indexed="8"/>
      <name val="MS Sans Serif"/>
    </font>
    <font>
      <sz val="8.0500000000000007"/>
      <color indexed="8"/>
      <name val="Times New Roman"/>
      <family val="1"/>
    </font>
    <font>
      <sz val="10"/>
      <color indexed="8"/>
      <name val="MS Sans Serif"/>
    </font>
    <font>
      <sz val="10"/>
      <name val="Arial"/>
      <family val="2"/>
    </font>
    <font>
      <sz val="10"/>
      <color indexed="8"/>
      <name val="Arial"/>
      <family val="2"/>
    </font>
    <font>
      <b/>
      <sz val="10"/>
      <color indexed="8"/>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6">
    <xf numFmtId="0" fontId="0" fillId="0" borderId="0"/>
    <xf numFmtId="41" fontId="11" fillId="0" borderId="0" applyFont="0" applyFill="0" applyBorder="0" applyAlignment="0" applyProtection="0"/>
    <xf numFmtId="0" fontId="12" fillId="0" borderId="0"/>
    <xf numFmtId="0" fontId="1" fillId="0" borderId="0"/>
    <xf numFmtId="41" fontId="1" fillId="0" borderId="0" applyFont="0" applyFill="0" applyBorder="0" applyAlignment="0" applyProtection="0"/>
    <xf numFmtId="43" fontId="12" fillId="0" borderId="0" applyNumberFormat="0" applyFill="0" applyBorder="0" applyAlignment="0" applyProtection="0"/>
  </cellStyleXfs>
  <cellXfs count="93">
    <xf numFmtId="0" fontId="0" fillId="0" borderId="0" xfId="0" applyNumberFormat="1" applyFill="1" applyBorder="1" applyAlignment="1" applyProtection="1"/>
    <xf numFmtId="164" fontId="0" fillId="0" borderId="0" xfId="0" applyNumberFormat="1" applyFill="1" applyBorder="1" applyAlignment="1" applyProtection="1"/>
    <xf numFmtId="0" fontId="9" fillId="0" borderId="0" xfId="0" applyNumberFormat="1" applyFont="1" applyFill="1" applyBorder="1" applyAlignment="1" applyProtection="1"/>
    <xf numFmtId="0" fontId="6" fillId="0" borderId="1" xfId="0" applyFont="1" applyBorder="1" applyAlignment="1">
      <alignment vertical="center"/>
    </xf>
    <xf numFmtId="164" fontId="7" fillId="0" borderId="1" xfId="0" applyNumberFormat="1" applyFont="1" applyBorder="1" applyAlignment="1">
      <alignment horizontal="right" vertical="center"/>
    </xf>
    <xf numFmtId="0" fontId="6" fillId="0" borderId="2" xfId="0" applyFont="1" applyBorder="1" applyAlignment="1">
      <alignment vertical="center"/>
    </xf>
    <xf numFmtId="164" fontId="7" fillId="0" borderId="2" xfId="0" applyNumberFormat="1" applyFont="1" applyBorder="1" applyAlignment="1">
      <alignment horizontal="right" vertical="center"/>
    </xf>
    <xf numFmtId="0" fontId="3"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0" fillId="0" borderId="6" xfId="0" applyNumberFormat="1" applyFill="1" applyBorder="1" applyAlignment="1" applyProtection="1"/>
    <xf numFmtId="164" fontId="7" fillId="0" borderId="7" xfId="0" applyNumberFormat="1" applyFont="1" applyBorder="1" applyAlignment="1">
      <alignment horizontal="right" vertical="center"/>
    </xf>
    <xf numFmtId="0" fontId="0" fillId="0" borderId="8" xfId="0" applyNumberFormat="1" applyFill="1" applyBorder="1" applyAlignment="1" applyProtection="1"/>
    <xf numFmtId="164" fontId="7" fillId="0" borderId="9" xfId="0" applyNumberFormat="1" applyFont="1" applyBorder="1" applyAlignment="1">
      <alignment horizontal="right" vertical="center"/>
    </xf>
    <xf numFmtId="0" fontId="0" fillId="0" borderId="10" xfId="0" applyNumberFormat="1" applyFill="1" applyBorder="1" applyAlignment="1" applyProtection="1"/>
    <xf numFmtId="0" fontId="6" fillId="0" borderId="11" xfId="0" applyFont="1" applyBorder="1" applyAlignment="1">
      <alignment vertical="center"/>
    </xf>
    <xf numFmtId="164" fontId="7" fillId="0" borderId="11" xfId="0" applyNumberFormat="1" applyFont="1" applyBorder="1" applyAlignment="1">
      <alignment horizontal="right" vertical="center"/>
    </xf>
    <xf numFmtId="164" fontId="7" fillId="0" borderId="12" xfId="0" applyNumberFormat="1" applyFont="1" applyBorder="1" applyAlignment="1">
      <alignment horizontal="right" vertical="center"/>
    </xf>
    <xf numFmtId="164" fontId="9" fillId="2" borderId="4" xfId="0" applyNumberFormat="1" applyFont="1" applyFill="1" applyBorder="1" applyAlignment="1" applyProtection="1">
      <alignment vertical="center"/>
    </xf>
    <xf numFmtId="164" fontId="9" fillId="2" borderId="5" xfId="0" applyNumberFormat="1" applyFont="1" applyFill="1" applyBorder="1" applyAlignment="1" applyProtection="1">
      <alignment vertical="center"/>
    </xf>
    <xf numFmtId="1" fontId="2" fillId="0" borderId="2" xfId="0" applyNumberFormat="1" applyFont="1" applyBorder="1" applyAlignment="1">
      <alignment vertical="center"/>
    </xf>
    <xf numFmtId="1" fontId="2" fillId="0" borderId="1" xfId="0" applyNumberFormat="1" applyFont="1" applyBorder="1" applyAlignment="1">
      <alignment vertical="center"/>
    </xf>
    <xf numFmtId="1" fontId="2" fillId="0" borderId="11" xfId="0" applyNumberFormat="1" applyFont="1" applyBorder="1" applyAlignment="1">
      <alignment vertical="center"/>
    </xf>
    <xf numFmtId="0" fontId="5" fillId="0" borderId="2" xfId="0" applyFont="1" applyBorder="1" applyAlignment="1">
      <alignment vertical="center"/>
    </xf>
    <xf numFmtId="0" fontId="10" fillId="0" borderId="1" xfId="0" applyFont="1" applyBorder="1" applyAlignment="1">
      <alignment vertical="center"/>
    </xf>
    <xf numFmtId="0" fontId="3" fillId="2" borderId="4" xfId="0" applyFont="1" applyFill="1" applyBorder="1" applyAlignment="1">
      <alignment horizontal="center" vertical="center" wrapText="1"/>
    </xf>
    <xf numFmtId="0" fontId="9" fillId="2" borderId="14" xfId="0" applyNumberFormat="1" applyFont="1" applyFill="1" applyBorder="1" applyAlignment="1" applyProtection="1">
      <alignment horizontal="center" vertical="center" wrapText="1"/>
    </xf>
    <xf numFmtId="14" fontId="8" fillId="0" borderId="2" xfId="0" applyNumberFormat="1" applyFont="1" applyBorder="1" applyAlignment="1">
      <alignment vertical="center"/>
    </xf>
    <xf numFmtId="14" fontId="8" fillId="0" borderId="1" xfId="0" applyNumberFormat="1" applyFont="1" applyBorder="1" applyAlignment="1">
      <alignment vertical="center"/>
    </xf>
    <xf numFmtId="14" fontId="8" fillId="0" borderId="11" xfId="0" applyNumberFormat="1" applyFont="1" applyBorder="1" applyAlignment="1">
      <alignment vertical="center"/>
    </xf>
    <xf numFmtId="0" fontId="0" fillId="0" borderId="1" xfId="0" applyNumberFormat="1" applyFill="1" applyBorder="1" applyAlignment="1" applyProtection="1"/>
    <xf numFmtId="14" fontId="0" fillId="0" borderId="1" xfId="0" applyNumberFormat="1" applyFill="1" applyBorder="1" applyAlignment="1" applyProtection="1"/>
    <xf numFmtId="0" fontId="0" fillId="0" borderId="1" xfId="0" applyNumberFormat="1" applyFill="1" applyBorder="1" applyAlignment="1" applyProtection="1">
      <alignment horizontal="center" vertical="center" wrapText="1"/>
    </xf>
    <xf numFmtId="0" fontId="0" fillId="0" borderId="0" xfId="0" applyNumberFormat="1" applyFill="1" applyBorder="1" applyAlignment="1" applyProtection="1">
      <alignment horizontal="center" vertical="center" wrapText="1"/>
    </xf>
    <xf numFmtId="0" fontId="9" fillId="2" borderId="13" xfId="0" applyNumberFormat="1" applyFont="1" applyFill="1" applyBorder="1" applyAlignment="1" applyProtection="1">
      <alignment horizontal="center" vertical="center" wrapText="1"/>
    </xf>
    <xf numFmtId="0" fontId="9" fillId="2" borderId="14" xfId="0" applyNumberFormat="1" applyFont="1" applyFill="1" applyBorder="1" applyAlignment="1" applyProtection="1">
      <alignment horizontal="center" vertical="center" wrapText="1"/>
    </xf>
    <xf numFmtId="0" fontId="0" fillId="3" borderId="1" xfId="0" applyNumberFormat="1" applyFill="1" applyBorder="1" applyAlignment="1" applyProtection="1">
      <alignment horizontal="center" vertical="center" wrapText="1"/>
    </xf>
    <xf numFmtId="41" fontId="0" fillId="0" borderId="1" xfId="1" applyFont="1" applyFill="1" applyBorder="1" applyAlignment="1" applyProtection="1"/>
    <xf numFmtId="0" fontId="0" fillId="3" borderId="1" xfId="0" applyNumberFormat="1" applyFill="1" applyBorder="1" applyAlignment="1" applyProtection="1"/>
    <xf numFmtId="41" fontId="0" fillId="3" borderId="1" xfId="0" applyNumberFormat="1" applyFill="1" applyBorder="1" applyAlignment="1" applyProtection="1"/>
    <xf numFmtId="1" fontId="0" fillId="0" borderId="1" xfId="0" applyNumberFormat="1" applyFill="1" applyBorder="1" applyAlignment="1" applyProtection="1"/>
    <xf numFmtId="0" fontId="13" fillId="0" borderId="0" xfId="2" applyFont="1"/>
    <xf numFmtId="0" fontId="13" fillId="0" borderId="0" xfId="2" applyFont="1" applyBorder="1"/>
    <xf numFmtId="0" fontId="13" fillId="0" borderId="15" xfId="2" applyFont="1" applyBorder="1" applyAlignment="1">
      <alignment horizontal="centerContinuous"/>
    </xf>
    <xf numFmtId="0" fontId="13" fillId="0" borderId="16" xfId="2" applyFont="1" applyBorder="1" applyAlignment="1">
      <alignment horizontal="centerContinuous"/>
    </xf>
    <xf numFmtId="0" fontId="14" fillId="0" borderId="15" xfId="2" applyFont="1" applyBorder="1" applyAlignment="1">
      <alignment horizontal="centerContinuous" vertical="center"/>
    </xf>
    <xf numFmtId="0" fontId="14" fillId="0" borderId="17" xfId="2" applyFont="1" applyBorder="1" applyAlignment="1">
      <alignment horizontal="centerContinuous" vertical="center"/>
    </xf>
    <xf numFmtId="0" fontId="14" fillId="0" borderId="16" xfId="2" applyFont="1" applyBorder="1" applyAlignment="1">
      <alignment horizontal="centerContinuous" vertical="center"/>
    </xf>
    <xf numFmtId="0" fontId="14" fillId="0" borderId="18" xfId="2" applyFont="1" applyBorder="1" applyAlignment="1">
      <alignment horizontal="centerContinuous" vertical="center"/>
    </xf>
    <xf numFmtId="0" fontId="13" fillId="0" borderId="19" xfId="2" applyFont="1" applyBorder="1" applyAlignment="1">
      <alignment horizontal="centerContinuous"/>
    </xf>
    <xf numFmtId="0" fontId="13" fillId="0" borderId="20" xfId="2" applyFont="1" applyBorder="1" applyAlignment="1">
      <alignment horizontal="centerContinuous"/>
    </xf>
    <xf numFmtId="0" fontId="14" fillId="0" borderId="21" xfId="2" applyFont="1" applyBorder="1" applyAlignment="1">
      <alignment horizontal="centerContinuous" vertical="center"/>
    </xf>
    <xf numFmtId="0" fontId="14" fillId="0" borderId="22" xfId="2" applyFont="1" applyBorder="1" applyAlignment="1">
      <alignment horizontal="centerContinuous" vertical="center"/>
    </xf>
    <xf numFmtId="0" fontId="14" fillId="0" borderId="23" xfId="2" applyFont="1" applyBorder="1" applyAlignment="1">
      <alignment horizontal="centerContinuous" vertical="center"/>
    </xf>
    <xf numFmtId="0" fontId="14" fillId="0" borderId="24" xfId="2" applyFont="1" applyBorder="1" applyAlignment="1">
      <alignment horizontal="centerContinuous" vertical="center"/>
    </xf>
    <xf numFmtId="0" fontId="14" fillId="0" borderId="19" xfId="2" applyFont="1" applyBorder="1" applyAlignment="1">
      <alignment horizontal="centerContinuous" vertical="center"/>
    </xf>
    <xf numFmtId="0" fontId="14" fillId="0" borderId="0" xfId="2" applyFont="1" applyAlignment="1">
      <alignment horizontal="centerContinuous" vertical="center"/>
    </xf>
    <xf numFmtId="0" fontId="14" fillId="0" borderId="20" xfId="2" applyFont="1" applyBorder="1" applyAlignment="1">
      <alignment horizontal="centerContinuous" vertical="center"/>
    </xf>
    <xf numFmtId="0" fontId="14" fillId="0" borderId="25" xfId="2" applyFont="1" applyBorder="1" applyAlignment="1">
      <alignment horizontal="centerContinuous" vertical="center"/>
    </xf>
    <xf numFmtId="0" fontId="13" fillId="0" borderId="21" xfId="2" applyFont="1" applyBorder="1" applyAlignment="1">
      <alignment horizontal="centerContinuous"/>
    </xf>
    <xf numFmtId="0" fontId="13" fillId="0" borderId="23" xfId="2" applyFont="1" applyBorder="1" applyAlignment="1">
      <alignment horizontal="centerContinuous"/>
    </xf>
    <xf numFmtId="0" fontId="13" fillId="0" borderId="19" xfId="2" applyFont="1" applyBorder="1"/>
    <xf numFmtId="0" fontId="13" fillId="0" borderId="20" xfId="2" applyFont="1" applyBorder="1"/>
    <xf numFmtId="14" fontId="13" fillId="0" borderId="0" xfId="2" applyNumberFormat="1" applyFont="1"/>
    <xf numFmtId="0" fontId="1" fillId="0" borderId="0" xfId="3" applyBorder="1"/>
    <xf numFmtId="0" fontId="1" fillId="0" borderId="0" xfId="3" applyBorder="1" applyAlignment="1">
      <alignment horizontal="left"/>
    </xf>
    <xf numFmtId="41" fontId="1" fillId="0" borderId="0" xfId="3" applyNumberFormat="1" applyBorder="1"/>
    <xf numFmtId="14" fontId="13" fillId="0" borderId="0" xfId="2" applyNumberFormat="1" applyFont="1" applyAlignment="1">
      <alignment horizontal="left"/>
    </xf>
    <xf numFmtId="0" fontId="14" fillId="0" borderId="0" xfId="2" applyFont="1" applyAlignment="1">
      <alignment horizontal="center"/>
    </xf>
    <xf numFmtId="0" fontId="14" fillId="0" borderId="0" xfId="2" applyFont="1"/>
    <xf numFmtId="1" fontId="14" fillId="0" borderId="0" xfId="2" applyNumberFormat="1" applyFont="1" applyAlignment="1">
      <alignment horizontal="center"/>
    </xf>
    <xf numFmtId="42" fontId="14" fillId="0" borderId="0" xfId="2" applyNumberFormat="1" applyFont="1" applyAlignment="1">
      <alignment horizontal="right"/>
    </xf>
    <xf numFmtId="1" fontId="13" fillId="0" borderId="0" xfId="2" applyNumberFormat="1" applyFont="1" applyAlignment="1">
      <alignment horizontal="center"/>
    </xf>
    <xf numFmtId="167" fontId="13" fillId="0" borderId="0" xfId="2" applyNumberFormat="1" applyFont="1" applyAlignment="1">
      <alignment horizontal="right"/>
    </xf>
    <xf numFmtId="1" fontId="13" fillId="0" borderId="26" xfId="2" applyNumberFormat="1" applyFont="1" applyBorder="1" applyAlignment="1">
      <alignment horizontal="center"/>
    </xf>
    <xf numFmtId="167" fontId="13" fillId="0" borderId="26" xfId="2" applyNumberFormat="1" applyFont="1" applyBorder="1" applyAlignment="1">
      <alignment horizontal="right"/>
    </xf>
    <xf numFmtId="0" fontId="13" fillId="0" borderId="0" xfId="2" applyFont="1" applyAlignment="1">
      <alignment horizontal="center"/>
    </xf>
    <xf numFmtId="167" fontId="14" fillId="0" borderId="0" xfId="2" applyNumberFormat="1" applyFont="1" applyAlignment="1">
      <alignment horizontal="right"/>
    </xf>
    <xf numFmtId="41" fontId="13" fillId="0" borderId="0" xfId="4" applyFont="1" applyBorder="1"/>
    <xf numFmtId="1" fontId="13" fillId="0" borderId="22" xfId="2" applyNumberFormat="1" applyFont="1" applyBorder="1" applyAlignment="1">
      <alignment horizontal="center"/>
    </xf>
    <xf numFmtId="168" fontId="13" fillId="0" borderId="22" xfId="5" applyNumberFormat="1" applyFont="1" applyBorder="1" applyAlignment="1">
      <alignment horizontal="right"/>
    </xf>
    <xf numFmtId="0" fontId="13" fillId="0" borderId="27" xfId="2" applyFont="1" applyBorder="1" applyAlignment="1">
      <alignment horizontal="center"/>
    </xf>
    <xf numFmtId="167" fontId="13" fillId="0" borderId="27" xfId="2" applyNumberFormat="1" applyFont="1" applyBorder="1" applyAlignment="1">
      <alignment horizontal="right"/>
    </xf>
    <xf numFmtId="167" fontId="13" fillId="0" borderId="0" xfId="2" applyNumberFormat="1" applyFont="1"/>
    <xf numFmtId="167" fontId="13" fillId="0" borderId="22" xfId="2" applyNumberFormat="1" applyFont="1" applyBorder="1"/>
    <xf numFmtId="0" fontId="13" fillId="0" borderId="21" xfId="2" applyFont="1" applyBorder="1"/>
    <xf numFmtId="0" fontId="13" fillId="0" borderId="22" xfId="2" applyFont="1" applyBorder="1"/>
    <xf numFmtId="0" fontId="13" fillId="0" borderId="23" xfId="2" applyFont="1" applyBorder="1"/>
    <xf numFmtId="0" fontId="0" fillId="0" borderId="1" xfId="0" pivotButton="1" applyNumberFormat="1" applyFill="1" applyBorder="1" applyAlignment="1" applyProtection="1"/>
    <xf numFmtId="0" fontId="0" fillId="0" borderId="1" xfId="0" applyNumberFormat="1" applyFill="1" applyBorder="1" applyAlignment="1" applyProtection="1">
      <alignment horizontal="left"/>
    </xf>
    <xf numFmtId="41" fontId="0" fillId="0" borderId="1" xfId="0" applyNumberFormat="1" applyFill="1" applyBorder="1" applyAlignment="1" applyProtection="1"/>
    <xf numFmtId="41" fontId="1" fillId="0" borderId="0" xfId="1" applyFont="1" applyBorder="1" applyAlignment="1">
      <alignment horizontal="left"/>
    </xf>
  </cellXfs>
  <cellStyles count="6">
    <cellStyle name="Millares [0]" xfId="1" builtinId="6"/>
    <cellStyle name="Millares [0] 2" xfId="4"/>
    <cellStyle name="Millares 2" xfId="5"/>
    <cellStyle name="Normal" xfId="0" builtinId="0"/>
    <cellStyle name="Normal 2" xfId="2"/>
    <cellStyle name="Normal 3" xfId="3"/>
  </cellStyles>
  <dxfs count="9">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33" formatCode="_-* #,##0_-;\-* #,##0_-;_-* &quot;-&quot;_-;_-@_-"/>
    </dxf>
    <dxf>
      <numFmt numFmtId="33" formatCode="_-* #,##0_-;\-* #,##0_-;_-* &quot;-&quot;_-;_-@_-"/>
    </dxf>
    <dxf>
      <numFmt numFmtId="33"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666751</xdr:colOff>
      <xdr:row>33</xdr:row>
      <xdr:rowOff>66676</xdr:rowOff>
    </xdr:from>
    <xdr:to>
      <xdr:col>8</xdr:col>
      <xdr:colOff>247651</xdr:colOff>
      <xdr:row>35</xdr:row>
      <xdr:rowOff>101564</xdr:rowOff>
    </xdr:to>
    <xdr:pic>
      <xdr:nvPicPr>
        <xdr:cNvPr id="2" name="Imagen 1"/>
        <xdr:cNvPicPr>
          <a:picLocks noChangeAspect="1"/>
        </xdr:cNvPicPr>
      </xdr:nvPicPr>
      <xdr:blipFill>
        <a:blip xmlns:r="http://schemas.openxmlformats.org/officeDocument/2006/relationships" r:embed="rId1"/>
        <a:stretch>
          <a:fillRect/>
        </a:stretch>
      </xdr:blipFill>
      <xdr:spPr>
        <a:xfrm>
          <a:off x="4429126" y="5829301"/>
          <a:ext cx="1866900" cy="358738"/>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4649.709845949073" createdVersion="5" refreshedVersion="5" minRefreshableVersion="3" recordCount="54">
  <cacheSource type="worksheet">
    <worksheetSource ref="A1:AG55" sheet="ESTADO DE CADA FACTURA"/>
  </cacheSource>
  <cacheFields count="33">
    <cacheField name="NIT_IPS" numFmtId="0">
      <sharedItems containsSemiMixedTypes="0" containsString="0" containsNumber="1" containsInteger="1" minValue="891380046" maxValue="891380046"/>
    </cacheField>
    <cacheField name=" ENTIDAD" numFmtId="0">
      <sharedItems/>
    </cacheField>
    <cacheField name="PrefijoFactura" numFmtId="0">
      <sharedItems containsBlank="1" containsMixedTypes="1" containsNumber="1" containsInteger="1" minValue="7782" maxValue="59516"/>
    </cacheField>
    <cacheField name="NUMERO FACTURA" numFmtId="0">
      <sharedItems containsString="0" containsBlank="1" containsNumber="1" containsInteger="1" minValue="20488" maxValue="61613"/>
    </cacheField>
    <cacheField name="FACTURA" numFmtId="0">
      <sharedItems/>
    </cacheField>
    <cacheField name="LLAVE" numFmtId="0">
      <sharedItems/>
    </cacheField>
    <cacheField name="PREFIJO SASS" numFmtId="0">
      <sharedItems containsBlank="1"/>
    </cacheField>
    <cacheField name="NUMERO FACT SASSS" numFmtId="0">
      <sharedItems containsString="0" containsBlank="1" containsNumber="1" containsInteger="1" minValue="20488" maxValue="61613"/>
    </cacheField>
    <cacheField name="FECHA_FACT IPS" numFmtId="14">
      <sharedItems containsSemiMixedTypes="0" containsNonDate="0" containsDate="1" containsString="0" minDate="2013-06-30T00:00:00" maxDate="2021-12-31T00:00:00"/>
    </cacheField>
    <cacheField name="VALOR_FACT_IPS" numFmtId="41">
      <sharedItems containsSemiMixedTypes="0" containsString="0" containsNumber="1" containsInteger="1" minValue="400" maxValue="538087"/>
    </cacheField>
    <cacheField name="SALDO_FACT_IPS" numFmtId="41">
      <sharedItems containsSemiMixedTypes="0" containsString="0" containsNumber="1" containsInteger="1" minValue="400" maxValue="538087"/>
    </cacheField>
    <cacheField name="OBSERVACION_SASS" numFmtId="0">
      <sharedItems/>
    </cacheField>
    <cacheField name="ESTADO EPS MARZO 29 DE 2022" numFmtId="0">
      <sharedItems count="3">
        <s v="FACTURACION EN PROGRAMACION DE PAGO"/>
        <s v="FACTURA DEVUELTA"/>
        <s v="FACTURA NO RADICADA"/>
      </sharedItems>
    </cacheField>
    <cacheField name="VALIDACION_ALFA_FACT" numFmtId="0">
      <sharedItems/>
    </cacheField>
    <cacheField name="VALOR_RADICADO_FACT" numFmtId="41">
      <sharedItems containsString="0" containsBlank="1" containsNumber="1" containsInteger="1" minValue="11200" maxValue="195900"/>
    </cacheField>
    <cacheField name="VALOR_CRUZADO_SASS" numFmtId="41">
      <sharedItems containsString="0" containsBlank="1" containsNumber="1" containsInteger="1" minValue="0" maxValue="195900"/>
    </cacheField>
    <cacheField name="VALOR GLOSA DEVOLUCION" numFmtId="41">
      <sharedItems containsString="0" containsBlank="1" containsNumber="1" containsInteger="1" minValue="0" maxValue="113607" count="13">
        <n v="0"/>
        <n v="17000"/>
        <n v="22600"/>
        <n v="11200"/>
        <n v="80832"/>
        <n v="16400"/>
        <n v="24000"/>
        <n v="32900"/>
        <n v="35100"/>
        <n v="31028"/>
        <n v="36300"/>
        <n v="113607"/>
        <m/>
      </sharedItems>
    </cacheField>
    <cacheField name="OBSERVACION GLOSA DEVOLUCION" numFmtId="0">
      <sharedItems containsBlank="1" longText="1"/>
    </cacheField>
    <cacheField name="SALDO_SASS" numFmtId="0">
      <sharedItems containsString="0" containsBlank="1" containsNumber="1" containsInteger="1" minValue="0" maxValue="113607"/>
    </cacheField>
    <cacheField name="VALOR CANCELADO SAP" numFmtId="0">
      <sharedItems containsNonDate="0" containsString="0" containsBlank="1"/>
    </cacheField>
    <cacheField name="FECHA_COMPENSACION_SAP" numFmtId="0">
      <sharedItems containsNonDate="0" containsString="0" containsBlank="1"/>
    </cacheField>
    <cacheField name="VALOR_TRANFERENCIA" numFmtId="0">
      <sharedItems containsNonDate="0" containsString="0" containsBlank="1"/>
    </cacheField>
    <cacheField name="AUTORIZACION" numFmtId="0">
      <sharedItems containsString="0" containsBlank="1" containsNumber="1" containsInteger="1" minValue="212158686490116" maxValue="213638661251761"/>
    </cacheField>
    <cacheField name="FECHA_RAD_IPS" numFmtId="14">
      <sharedItems containsNonDate="0" containsDate="1" containsString="0" containsBlank="1" minDate="2020-12-15T00:00:00" maxDate="2021-12-31T00:00:00"/>
    </cacheField>
    <cacheField name="ULTIMO_ESTADO_FACT" numFmtId="0">
      <sharedItems containsString="0" containsBlank="1" containsNumber="1" containsInteger="1" minValue="2" maxValue="9"/>
    </cacheField>
    <cacheField name="CLASIFICACION_GLOSA" numFmtId="0">
      <sharedItems containsBlank="1"/>
    </cacheField>
    <cacheField name="NUMERO_INGRESO_FACT" numFmtId="0">
      <sharedItems containsString="0" containsBlank="1" containsNumber="1" containsInteger="1" minValue="1" maxValue="1"/>
    </cacheField>
    <cacheField name="F_PROBABLE_PAGO_SASS" numFmtId="0">
      <sharedItems containsString="0" containsBlank="1" containsNumber="1" containsInteger="1" minValue="20210930" maxValue="21001231"/>
    </cacheField>
    <cacheField name="F_RAD_SASS" numFmtId="0">
      <sharedItems containsString="0" containsBlank="1" containsNumber="1" containsInteger="1" minValue="20210115" maxValue="20220118"/>
    </cacheField>
    <cacheField name="VALOR_REPORTADO_CRICULAR 030" numFmtId="0">
      <sharedItems containsString="0" containsBlank="1" containsNumber="1" containsInteger="1" minValue="11200" maxValue="195900"/>
    </cacheField>
    <cacheField name="VALOR_GLOSA_ACEPTADA_REPORTADO_CIRCULAR 030" numFmtId="0">
      <sharedItems containsString="0" containsBlank="1" containsNumber="1" containsInteger="1" minValue="0" maxValue="0"/>
    </cacheField>
    <cacheField name="OBSERVACION_GLOSA_ACEPTADA" numFmtId="0">
      <sharedItems containsNonDate="0" containsString="0" containsBlank="1"/>
    </cacheField>
    <cacheField name="F_CORTE" numFmtId="0">
      <sharedItems containsSemiMixedTypes="0" containsString="0" containsNumber="1" containsInteger="1" minValue="20222903" maxValue="20222903"/>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4">
  <r>
    <n v="891380046"/>
    <s v="HOSPITAL SAN ROQUE ESE GUACARI"/>
    <s v="HSRG"/>
    <n v="46620"/>
    <s v="HSRG-_46620"/>
    <s v="891380046_HSRG-_46620"/>
    <s v="HSR"/>
    <n v="46620"/>
    <d v="2021-08-12T00:00:00"/>
    <n v="59700"/>
    <n v="59700"/>
    <s v="B)Factura sin saldo ERP"/>
    <x v="0"/>
    <s v="Diferente_Alfa"/>
    <n v="59700"/>
    <n v="59700"/>
    <x v="0"/>
    <m/>
    <n v="0"/>
    <m/>
    <m/>
    <m/>
    <n v="212248516650456"/>
    <d v="2021-08-12T00:00:00"/>
    <n v="2"/>
    <s v="SI"/>
    <n v="1"/>
    <n v="20210930"/>
    <n v="20210921"/>
    <n v="59700"/>
    <n v="0"/>
    <m/>
    <n v="20222903"/>
  </r>
  <r>
    <n v="891380046"/>
    <s v="HOSPITAL SAN ROQUE ESE GUACARI"/>
    <s v="HSRG"/>
    <n v="46774"/>
    <s v="HSRG-_46774"/>
    <s v="891380046_HSRG-_46774"/>
    <s v="HSR"/>
    <n v="46774"/>
    <d v="2021-08-16T00:00:00"/>
    <n v="195900"/>
    <n v="195900"/>
    <s v="B)Factura sin saldo ERP"/>
    <x v="0"/>
    <s v="Diferente_Alfa"/>
    <n v="195900"/>
    <n v="195900"/>
    <x v="0"/>
    <m/>
    <n v="0"/>
    <m/>
    <m/>
    <m/>
    <n v="212278586585124"/>
    <d v="2021-08-16T00:00:00"/>
    <n v="2"/>
    <s v="SI"/>
    <n v="1"/>
    <n v="20210930"/>
    <n v="20210921"/>
    <n v="195900"/>
    <n v="0"/>
    <m/>
    <n v="20222903"/>
  </r>
  <r>
    <n v="891380046"/>
    <s v="HOSPITAL SAN ROQUE ESE GUACARI"/>
    <s v="HSRG"/>
    <n v="47027"/>
    <s v="HSRG-_47027"/>
    <s v="891380046_HSRG-_47027"/>
    <s v="HSR"/>
    <n v="47027"/>
    <d v="2021-08-22T00:00:00"/>
    <n v="96031"/>
    <n v="96031"/>
    <s v="B)Factura sin saldo ERP"/>
    <x v="0"/>
    <s v="Diferente_Alfa"/>
    <n v="96031"/>
    <n v="96031"/>
    <x v="0"/>
    <m/>
    <n v="0"/>
    <m/>
    <m/>
    <m/>
    <n v="212348640637290"/>
    <d v="2021-08-22T00:00:00"/>
    <n v="2"/>
    <s v="SI"/>
    <n v="1"/>
    <n v="20210930"/>
    <n v="20210921"/>
    <n v="96031"/>
    <n v="0"/>
    <m/>
    <n v="20222903"/>
  </r>
  <r>
    <n v="891380046"/>
    <s v="HOSPITAL SAN ROQUE ESE GUACARI"/>
    <s v="HSRG"/>
    <n v="47757"/>
    <s v="HSRG-_47757"/>
    <s v="891380046_HSRG-_47757"/>
    <s v="HSR"/>
    <n v="47757"/>
    <d v="2021-09-01T00:00:00"/>
    <n v="34100"/>
    <n v="34100"/>
    <s v="B)Factura sin saldo ERP"/>
    <x v="0"/>
    <s v="Diferente_Alfa"/>
    <n v="34100"/>
    <n v="34100"/>
    <x v="0"/>
    <m/>
    <n v="0"/>
    <m/>
    <m/>
    <m/>
    <n v="212358495394593"/>
    <d v="2021-09-01T00:00:00"/>
    <n v="2"/>
    <s v="SI"/>
    <n v="1"/>
    <n v="20211030"/>
    <n v="20211019"/>
    <n v="34100"/>
    <n v="0"/>
    <m/>
    <n v="20222903"/>
  </r>
  <r>
    <n v="891380046"/>
    <s v="HOSPITAL SAN ROQUE ESE GUACARI"/>
    <s v="HSRG"/>
    <n v="48334"/>
    <s v="HSRG-_48334"/>
    <s v="891380046_HSRG-_48334"/>
    <s v="HSR"/>
    <n v="48334"/>
    <d v="2021-09-04T00:00:00"/>
    <n v="67615"/>
    <n v="67615"/>
    <s v="B)Factura sin saldo ERP"/>
    <x v="0"/>
    <s v="Diferente_Alfa"/>
    <n v="67615"/>
    <n v="67615"/>
    <x v="0"/>
    <m/>
    <n v="0"/>
    <m/>
    <m/>
    <m/>
    <n v="212498516365815"/>
    <d v="2021-09-04T00:00:00"/>
    <n v="2"/>
    <s v="SI"/>
    <n v="1"/>
    <n v="20211030"/>
    <n v="20211019"/>
    <n v="67615"/>
    <n v="0"/>
    <m/>
    <n v="20222903"/>
  </r>
  <r>
    <n v="891380046"/>
    <s v="HOSPITAL SAN ROQUE ESE GUACARI"/>
    <s v="HSRG"/>
    <n v="48399"/>
    <s v="HSRG-_48399"/>
    <s v="891380046_HSRG-_48399"/>
    <s v="HSR"/>
    <n v="48399"/>
    <d v="2021-09-05T00:00:00"/>
    <n v="127505"/>
    <n v="127505"/>
    <s v="B)Factura sin saldo ERP"/>
    <x v="0"/>
    <s v="Diferente_Alfa"/>
    <n v="127505"/>
    <n v="127505"/>
    <x v="0"/>
    <m/>
    <n v="0"/>
    <m/>
    <m/>
    <m/>
    <n v="212488516024424"/>
    <d v="2021-09-05T00:00:00"/>
    <n v="2"/>
    <s v="SI"/>
    <n v="1"/>
    <n v="20211030"/>
    <n v="20211019"/>
    <n v="127505"/>
    <n v="0"/>
    <m/>
    <n v="20222903"/>
  </r>
  <r>
    <n v="891380046"/>
    <s v="HOSPITAL SAN ROQUE ESE GUACARI"/>
    <s v="HSRG"/>
    <n v="48599"/>
    <s v="HSRG-_48599"/>
    <s v="891380046_HSRG-_48599"/>
    <s v="HSR"/>
    <n v="48599"/>
    <d v="2021-09-06T00:00:00"/>
    <n v="126400"/>
    <n v="126400"/>
    <s v="B)Factura sin saldo ERP"/>
    <x v="0"/>
    <s v="Diferente_Alfa"/>
    <n v="126400"/>
    <n v="126400"/>
    <x v="0"/>
    <m/>
    <n v="0"/>
    <m/>
    <m/>
    <m/>
    <n v="212418684618068"/>
    <d v="2021-09-06T00:00:00"/>
    <n v="2"/>
    <s v="SI"/>
    <n v="1"/>
    <n v="20211030"/>
    <n v="20211019"/>
    <n v="126400"/>
    <n v="0"/>
    <m/>
    <n v="20222903"/>
  </r>
  <r>
    <n v="891380046"/>
    <s v="HOSPITAL SAN ROQUE ESE GUACARI"/>
    <s v="HSRG"/>
    <n v="49024"/>
    <s v="HSRG-_49024"/>
    <s v="891380046_HSRG-_49024"/>
    <s v="HSR"/>
    <n v="49024"/>
    <d v="2021-09-08T00:00:00"/>
    <n v="72471"/>
    <n v="72471"/>
    <s v="B)Factura sin saldo ERP"/>
    <x v="0"/>
    <s v="Diferente_Alfa"/>
    <n v="72471"/>
    <n v="72471"/>
    <x v="0"/>
    <m/>
    <n v="0"/>
    <m/>
    <m/>
    <m/>
    <n v="212318631638242"/>
    <d v="2021-09-08T00:00:00"/>
    <n v="2"/>
    <s v="SI"/>
    <n v="1"/>
    <n v="20211030"/>
    <n v="20211019"/>
    <n v="72471"/>
    <n v="0"/>
    <m/>
    <n v="20222903"/>
  </r>
  <r>
    <n v="891380046"/>
    <s v="HOSPITAL SAN ROQUE ESE GUACARI"/>
    <s v="HSRG"/>
    <n v="51723"/>
    <s v="HSRG-_51723"/>
    <s v="891380046_HSRG-_51723"/>
    <s v="HSR"/>
    <n v="51723"/>
    <d v="2021-09-27T00:00:00"/>
    <n v="82372"/>
    <n v="82372"/>
    <s v="B)Factura sin saldo ERP"/>
    <x v="0"/>
    <s v="Diferente_Alfa"/>
    <n v="82372"/>
    <n v="82372"/>
    <x v="0"/>
    <m/>
    <n v="0"/>
    <m/>
    <m/>
    <m/>
    <n v="212708516635766"/>
    <d v="2021-09-27T00:00:00"/>
    <n v="2"/>
    <s v="SI"/>
    <n v="1"/>
    <n v="20211030"/>
    <n v="20211028"/>
    <n v="82372"/>
    <n v="0"/>
    <m/>
    <n v="20222903"/>
  </r>
  <r>
    <n v="891380046"/>
    <s v="HOSPITAL SAN ROQUE ESE GUACARI"/>
    <s v="HSRG"/>
    <n v="51724"/>
    <s v="HSRG-_51724"/>
    <s v="891380046_HSRG-_51724"/>
    <s v="HSR"/>
    <n v="51724"/>
    <d v="2021-09-27T00:00:00"/>
    <n v="79791"/>
    <n v="79791"/>
    <s v="B)Factura sin saldo ERP"/>
    <x v="0"/>
    <s v="Diferente_Alfa"/>
    <n v="79791"/>
    <n v="79791"/>
    <x v="0"/>
    <m/>
    <n v="0"/>
    <m/>
    <m/>
    <m/>
    <n v="212708516626401"/>
    <d v="2021-09-27T00:00:00"/>
    <n v="2"/>
    <s v="SI"/>
    <n v="1"/>
    <n v="20211030"/>
    <n v="20211019"/>
    <n v="79791"/>
    <n v="0"/>
    <m/>
    <n v="20222903"/>
  </r>
  <r>
    <n v="891380046"/>
    <s v="HOSPITAL SAN ROQUE ESE GUACARI"/>
    <s v="HSRG"/>
    <n v="53233"/>
    <s v="HSRG-_53233"/>
    <s v="891380046_HSRG-_53233"/>
    <s v="HSR"/>
    <n v="53233"/>
    <d v="2021-10-09T00:00:00"/>
    <n v="76008"/>
    <n v="76008"/>
    <s v="B)Factura sin saldo ERP"/>
    <x v="0"/>
    <s v="Diferente_Alfa"/>
    <n v="76008"/>
    <n v="76008"/>
    <x v="0"/>
    <m/>
    <n v="0"/>
    <m/>
    <m/>
    <m/>
    <n v="212828516706420"/>
    <d v="2021-10-09T00:00:00"/>
    <n v="2"/>
    <s v="SI"/>
    <n v="1"/>
    <n v="20211130"/>
    <n v="20211117"/>
    <n v="76008"/>
    <n v="0"/>
    <m/>
    <n v="20222903"/>
  </r>
  <r>
    <n v="891380046"/>
    <s v="HOSPITAL SAN ROQUE ESE GUACARI"/>
    <s v="HSRG"/>
    <n v="54306"/>
    <s v="HSRG-_54306"/>
    <s v="891380046_HSRG-_54306"/>
    <s v="HSR"/>
    <n v="54306"/>
    <d v="2021-10-19T00:00:00"/>
    <n v="34100"/>
    <n v="34100"/>
    <s v="B)Factura sin saldo ERP"/>
    <x v="0"/>
    <s v="Diferente_Alfa"/>
    <n v="34100"/>
    <n v="34100"/>
    <x v="0"/>
    <m/>
    <n v="0"/>
    <m/>
    <m/>
    <m/>
    <n v="212938649307341"/>
    <d v="2021-10-19T00:00:00"/>
    <n v="2"/>
    <s v="SI"/>
    <n v="1"/>
    <n v="20211130"/>
    <n v="20211117"/>
    <n v="34100"/>
    <n v="0"/>
    <m/>
    <n v="20222903"/>
  </r>
  <r>
    <n v="891380046"/>
    <s v="HOSPITAL SAN ROQUE ESE GUACARI"/>
    <s v="HSRG"/>
    <n v="54602"/>
    <s v="HSRG-_54602"/>
    <s v="891380046_HSRG-_54602"/>
    <s v="HSR"/>
    <n v="54602"/>
    <d v="2021-10-20T00:00:00"/>
    <n v="74488"/>
    <n v="74488"/>
    <s v="B)Factura sin saldo ERP"/>
    <x v="0"/>
    <s v="Diferente_Alfa"/>
    <n v="74488"/>
    <n v="74488"/>
    <x v="0"/>
    <m/>
    <n v="0"/>
    <m/>
    <m/>
    <m/>
    <n v="212938644702154"/>
    <d v="2021-10-20T00:00:00"/>
    <n v="2"/>
    <s v="SI"/>
    <n v="1"/>
    <n v="20211130"/>
    <n v="20211117"/>
    <n v="74488"/>
    <n v="0"/>
    <m/>
    <n v="20222903"/>
  </r>
  <r>
    <n v="891380046"/>
    <s v="HOSPITAL SAN ROQUE ESE GUACARI"/>
    <s v="HSRG"/>
    <n v="54817"/>
    <s v="HSRG-_54817"/>
    <s v="891380046_HSRG-_54817"/>
    <s v="HSR"/>
    <n v="54817"/>
    <d v="2021-10-21T00:00:00"/>
    <n v="63907"/>
    <n v="63907"/>
    <s v="B)Factura sin saldo ERP"/>
    <x v="0"/>
    <s v="Diferente_Alfa"/>
    <n v="63907"/>
    <n v="63907"/>
    <x v="0"/>
    <m/>
    <n v="0"/>
    <m/>
    <m/>
    <m/>
    <n v="212938516643900"/>
    <d v="2021-10-21T00:00:00"/>
    <n v="2"/>
    <s v="SI"/>
    <n v="1"/>
    <n v="20211130"/>
    <n v="20211117"/>
    <n v="63907"/>
    <n v="0"/>
    <m/>
    <n v="20222903"/>
  </r>
  <r>
    <n v="891380046"/>
    <s v="HOSPITAL SAN ROQUE ESE GUACARI"/>
    <s v="HSRG"/>
    <n v="56570"/>
    <s v="HSRG-_56570"/>
    <s v="891380046_HSRG-_56570"/>
    <s v="HSR"/>
    <n v="56570"/>
    <d v="2021-11-09T00:00:00"/>
    <n v="158415"/>
    <n v="158415"/>
    <s v="B)Factura sin saldo ERP"/>
    <x v="0"/>
    <s v="Diferente_Alfa"/>
    <n v="158415"/>
    <n v="158415"/>
    <x v="0"/>
    <m/>
    <n v="0"/>
    <m/>
    <m/>
    <m/>
    <n v="213128674631599"/>
    <d v="2021-11-09T00:00:00"/>
    <n v="2"/>
    <s v="SI"/>
    <n v="1"/>
    <n v="20211230"/>
    <n v="20211217"/>
    <n v="158415"/>
    <n v="0"/>
    <m/>
    <n v="20222903"/>
  </r>
  <r>
    <n v="891380046"/>
    <s v="HOSPITAL SAN ROQUE ESE GUACARI"/>
    <s v="HSRG"/>
    <n v="56752"/>
    <s v="HSRG-_56752"/>
    <s v="891380046_HSRG-_56752"/>
    <s v="HSR"/>
    <n v="56752"/>
    <d v="2021-11-09T00:00:00"/>
    <n v="107224"/>
    <n v="107224"/>
    <s v="B)Factura sin saldo ERP"/>
    <x v="0"/>
    <s v="Diferente_Alfa"/>
    <n v="107224"/>
    <n v="107224"/>
    <x v="0"/>
    <m/>
    <n v="0"/>
    <m/>
    <m/>
    <m/>
    <n v="213128630773013"/>
    <d v="2021-11-09T00:00:00"/>
    <n v="2"/>
    <s v="SI"/>
    <n v="1"/>
    <n v="20211230"/>
    <n v="20211217"/>
    <n v="107224"/>
    <n v="0"/>
    <m/>
    <n v="20222903"/>
  </r>
  <r>
    <n v="891380046"/>
    <s v="HOSPITAL SAN ROQUE ESE GUACARI"/>
    <s v="HSRG"/>
    <n v="56762"/>
    <s v="HSRG-_56762"/>
    <s v="891380046_HSRG-_56762"/>
    <s v="HSR"/>
    <n v="56762"/>
    <d v="2021-11-10T00:00:00"/>
    <n v="61768"/>
    <n v="61768"/>
    <s v="B)Factura sin saldo ERP"/>
    <x v="0"/>
    <s v="Diferente_Alfa"/>
    <n v="61768"/>
    <n v="61768"/>
    <x v="0"/>
    <m/>
    <n v="0"/>
    <m/>
    <m/>
    <m/>
    <n v="213148681019089"/>
    <d v="2021-11-10T00:00:00"/>
    <n v="2"/>
    <s v="SI"/>
    <n v="1"/>
    <n v="20211230"/>
    <n v="20211217"/>
    <n v="61768"/>
    <n v="0"/>
    <m/>
    <n v="20222903"/>
  </r>
  <r>
    <n v="891380046"/>
    <s v="HOSPITAL SAN ROQUE ESE GUACARI"/>
    <s v="HSRG"/>
    <n v="60087"/>
    <s v="HSRG-_60087"/>
    <s v="891380046_HSRG-_60087"/>
    <s v="HSR"/>
    <n v="60087"/>
    <d v="2021-12-13T00:00:00"/>
    <n v="73576"/>
    <n v="73576"/>
    <s v="B)Factura sin saldo ERP"/>
    <x v="0"/>
    <s v="Diferente_Alfa"/>
    <n v="73576"/>
    <n v="73576"/>
    <x v="0"/>
    <m/>
    <n v="0"/>
    <m/>
    <m/>
    <m/>
    <n v="213458673031898"/>
    <d v="2021-12-13T00:00:00"/>
    <n v="2"/>
    <s v="SI"/>
    <n v="1"/>
    <n v="20220130"/>
    <n v="20220118"/>
    <n v="73576"/>
    <n v="0"/>
    <m/>
    <n v="20222903"/>
  </r>
  <r>
    <n v="891380046"/>
    <s v="HOSPITAL SAN ROQUE ESE GUACARI"/>
    <s v="HSRG"/>
    <n v="61067"/>
    <s v="HSRG-_61067"/>
    <s v="891380046_HSRG-_61067"/>
    <s v="HSR"/>
    <n v="61067"/>
    <d v="2021-12-22T00:00:00"/>
    <n v="142390"/>
    <n v="142390"/>
    <s v="B)Factura sin saldo ERP"/>
    <x v="0"/>
    <s v="Diferente_Alfa"/>
    <n v="142390"/>
    <n v="142390"/>
    <x v="0"/>
    <m/>
    <n v="0"/>
    <m/>
    <m/>
    <m/>
    <n v="213568690821026"/>
    <d v="2021-12-22T00:00:00"/>
    <n v="2"/>
    <s v="SI"/>
    <n v="1"/>
    <n v="20220130"/>
    <n v="20220118"/>
    <n v="142390"/>
    <n v="0"/>
    <m/>
    <n v="20222903"/>
  </r>
  <r>
    <n v="891380046"/>
    <s v="HOSPITAL SAN ROQUE ESE GUACARI"/>
    <s v="HSRG"/>
    <n v="61265"/>
    <s v="HSRG-_61265"/>
    <s v="891380046_HSRG-_61265"/>
    <s v="HSR"/>
    <n v="61265"/>
    <d v="2021-12-27T00:00:00"/>
    <n v="34100"/>
    <n v="34100"/>
    <s v="B)Factura sin saldo ERP"/>
    <x v="0"/>
    <s v="Diferente_Alfa"/>
    <n v="34100"/>
    <n v="34100"/>
    <x v="0"/>
    <m/>
    <n v="0"/>
    <m/>
    <m/>
    <m/>
    <n v="213558495646537"/>
    <d v="2021-12-27T00:00:00"/>
    <n v="2"/>
    <s v="SI"/>
    <n v="1"/>
    <n v="20220130"/>
    <n v="20220118"/>
    <n v="34100"/>
    <n v="0"/>
    <m/>
    <n v="20222903"/>
  </r>
  <r>
    <n v="891380046"/>
    <s v="HOSPITAL SAN ROQUE ESE GUACARI"/>
    <s v="HSRG"/>
    <n v="61535"/>
    <s v="HSRG-_61535"/>
    <s v="891380046_HSRG-_61535"/>
    <s v="HSR"/>
    <n v="61535"/>
    <d v="2021-12-29T00:00:00"/>
    <n v="60682"/>
    <n v="60682"/>
    <s v="B)Factura sin saldo ERP"/>
    <x v="0"/>
    <s v="Diferente_Alfa"/>
    <n v="60682"/>
    <n v="60682"/>
    <x v="0"/>
    <m/>
    <n v="0"/>
    <m/>
    <m/>
    <m/>
    <n v="213638661251761"/>
    <d v="2021-12-29T00:00:00"/>
    <n v="2"/>
    <s v="SI"/>
    <n v="1"/>
    <n v="20220130"/>
    <n v="20220118"/>
    <n v="60682"/>
    <n v="0"/>
    <m/>
    <n v="20222903"/>
  </r>
  <r>
    <n v="891380046"/>
    <s v="HOSPITAL SAN ROQUE ESE GUACARI"/>
    <s v="HSRG"/>
    <n v="61613"/>
    <s v="HSRG-_61613"/>
    <s v="891380046_HSRG-_61613"/>
    <s v="HSR"/>
    <n v="61613"/>
    <d v="2021-12-30T00:00:00"/>
    <n v="62427"/>
    <n v="62427"/>
    <s v="B)Factura sin saldo ERP"/>
    <x v="0"/>
    <s v="Diferente_Alfa"/>
    <n v="62427"/>
    <n v="62427"/>
    <x v="0"/>
    <m/>
    <n v="0"/>
    <m/>
    <m/>
    <m/>
    <n v="213638641845960"/>
    <d v="2021-12-30T00:00:00"/>
    <n v="2"/>
    <s v="SI"/>
    <n v="1"/>
    <n v="20220130"/>
    <n v="20220118"/>
    <n v="62427"/>
    <n v="0"/>
    <m/>
    <n v="20222903"/>
  </r>
  <r>
    <n v="891380046"/>
    <s v="HOSPITAL SAN ROQUE ESE GUACARI"/>
    <s v="HSRG"/>
    <n v="45601"/>
    <s v="HSRG-_45601"/>
    <s v="891380046_HSRG-_45601"/>
    <s v="HSR"/>
    <n v="45601"/>
    <d v="2021-08-03T00:00:00"/>
    <n v="81200"/>
    <n v="81200"/>
    <s v="B)Factura sin saldo ERP"/>
    <x v="0"/>
    <s v="Diferente_Alfa"/>
    <n v="81200"/>
    <n v="81200"/>
    <x v="0"/>
    <m/>
    <n v="0"/>
    <m/>
    <m/>
    <m/>
    <n v="212158686490116"/>
    <d v="2021-08-03T00:00:00"/>
    <n v="2"/>
    <s v="SI"/>
    <n v="1"/>
    <n v="20210930"/>
    <n v="20210921"/>
    <n v="81200"/>
    <n v="0"/>
    <m/>
    <n v="20222903"/>
  </r>
  <r>
    <n v="891380046"/>
    <s v="HOSPITAL SAN ROQUE ESE GUACARI"/>
    <s v="HSRG"/>
    <n v="46069"/>
    <s v="HSRG-_46069"/>
    <s v="891380046_HSRG-_46069"/>
    <s v="HSR"/>
    <n v="46069"/>
    <d v="2021-08-08T00:00:00"/>
    <n v="74049"/>
    <n v="74049"/>
    <s v="B)Factura sin saldo ERP"/>
    <x v="0"/>
    <s v="Diferente_Alfa"/>
    <n v="74049"/>
    <n v="74049"/>
    <x v="0"/>
    <m/>
    <n v="0"/>
    <m/>
    <m/>
    <m/>
    <n v="212208587568173"/>
    <d v="2021-08-08T00:00:00"/>
    <n v="2"/>
    <s v="SI"/>
    <n v="1"/>
    <n v="20210930"/>
    <n v="20210921"/>
    <n v="74049"/>
    <n v="0"/>
    <m/>
    <n v="20222903"/>
  </r>
  <r>
    <n v="891380046"/>
    <s v="HOSPITAL SAN ROQUE ESE GUACARI"/>
    <s v="HSRG"/>
    <n v="46079"/>
    <s v="HSRG-_46079"/>
    <s v="891380046_HSRG-_46079"/>
    <s v="HSR"/>
    <n v="46079"/>
    <d v="2021-08-08T00:00:00"/>
    <n v="114836"/>
    <n v="114836"/>
    <s v="B)Factura sin saldo ERP"/>
    <x v="0"/>
    <s v="Diferente_Alfa"/>
    <n v="114836"/>
    <n v="114836"/>
    <x v="0"/>
    <m/>
    <n v="0"/>
    <m/>
    <m/>
    <m/>
    <n v="212208630798609"/>
    <d v="2021-08-08T00:00:00"/>
    <n v="2"/>
    <s v="SI"/>
    <n v="1"/>
    <n v="20210930"/>
    <n v="20210921"/>
    <n v="114836"/>
    <n v="0"/>
    <m/>
    <n v="20222903"/>
  </r>
  <r>
    <n v="891380046"/>
    <s v="HOSPITAL SAN ROQUE ESE GUACARI"/>
    <s v="HSRG"/>
    <n v="50930"/>
    <s v="HSRG-_50930"/>
    <s v="891380046_HSRG-_50930"/>
    <s v="HSR"/>
    <n v="50930"/>
    <d v="2021-09-21T00:00:00"/>
    <n v="83466"/>
    <n v="83466"/>
    <s v="B)Factura sin saldo ERP"/>
    <x v="0"/>
    <s v="Diferente_Alfa"/>
    <n v="83466"/>
    <n v="83466"/>
    <x v="0"/>
    <m/>
    <n v="0"/>
    <m/>
    <m/>
    <m/>
    <n v="212648609549100"/>
    <d v="2021-09-21T00:00:00"/>
    <n v="2"/>
    <s v="SI"/>
    <n v="1"/>
    <n v="20211030"/>
    <n v="20211028"/>
    <n v="83466"/>
    <n v="0"/>
    <m/>
    <n v="20222903"/>
  </r>
  <r>
    <n v="891380046"/>
    <s v="HOSPITAL SAN ROQUE ESE GUACARI"/>
    <s v="HSRG"/>
    <n v="51278"/>
    <s v="HSRG-_51278"/>
    <s v="891380046_HSRG-_51278"/>
    <s v="HSR"/>
    <n v="51278"/>
    <d v="2021-09-23T00:00:00"/>
    <n v="17000"/>
    <n v="17000"/>
    <s v="C)Glosas total pendiente por respuesta de IPS"/>
    <x v="1"/>
    <s v="Diferente_Alfa"/>
    <n v="17000"/>
    <n v="0"/>
    <x v="1"/>
    <s v="Se devuelve factura con soportes originales, porque no seevidencia la autorizacion del servicio de urgencias,favorsolicitar autorizacion para dar tramite de pago al correocapautorizaciones@epscomfenalcovalle.com.co    NC"/>
    <n v="17000"/>
    <m/>
    <m/>
    <m/>
    <m/>
    <d v="2021-09-23T00:00:00"/>
    <n v="9"/>
    <s v="SI"/>
    <n v="1"/>
    <n v="21001231"/>
    <n v="20211019"/>
    <n v="17000"/>
    <n v="0"/>
    <m/>
    <n v="20222903"/>
  </r>
  <r>
    <n v="891380046"/>
    <s v="HOSPITAL SAN ROQUE ESE GUACARI"/>
    <s v="HSRG"/>
    <n v="51279"/>
    <s v="HSRG-_51279"/>
    <s v="891380046_HSRG-_51279"/>
    <s v="HSR"/>
    <n v="51279"/>
    <d v="2021-09-23T00:00:00"/>
    <n v="22600"/>
    <n v="22600"/>
    <s v="C)Glosas total pendiente por respuesta de IPS"/>
    <x v="1"/>
    <s v="Diferente_Alfa"/>
    <n v="22600"/>
    <n v="0"/>
    <x v="2"/>
    <s v="Se devuelve factura con soportes originales, porque no seevidencia la autorizacion del servicio de urgencias,favorsolicitar autorizacion para dar tramite de pago al correocapautorizaciones@epscomfenalcovalle.com.co   NC"/>
    <n v="22600"/>
    <m/>
    <m/>
    <m/>
    <m/>
    <d v="2021-09-23T00:00:00"/>
    <n v="9"/>
    <s v="SI"/>
    <n v="1"/>
    <n v="21001231"/>
    <n v="20211019"/>
    <n v="22600"/>
    <n v="0"/>
    <m/>
    <n v="20222903"/>
  </r>
  <r>
    <n v="891380046"/>
    <s v="HOSPITAL SAN ROQUE ESE GUACARI"/>
    <s v="HSRG"/>
    <n v="46209"/>
    <s v="HSRG-_46209"/>
    <s v="891380046_HSRG-_46209"/>
    <s v="HSR"/>
    <n v="46209"/>
    <d v="2021-08-09T00:00:00"/>
    <n v="11200"/>
    <n v="11200"/>
    <s v="C)Glosas total pendiente por respuesta de IPS"/>
    <x v="1"/>
    <s v="Diferente_Alfa"/>
    <n v="11200"/>
    <n v="0"/>
    <x v="3"/>
    <s v="Se hace dev de fact con soportes completos y originales,ya que no se evidencia registro del usuario en elPAI WEB. Favor verificar para tramite de pago.NC"/>
    <n v="11200"/>
    <m/>
    <m/>
    <m/>
    <m/>
    <d v="2021-08-09T00:00:00"/>
    <n v="9"/>
    <s v="SI"/>
    <n v="1"/>
    <n v="21001231"/>
    <n v="20210921"/>
    <n v="11200"/>
    <n v="0"/>
    <m/>
    <n v="20222903"/>
  </r>
  <r>
    <n v="891380046"/>
    <s v="HOSPITAL SAN ROQUE ESE GUACARI"/>
    <s v="HSRG"/>
    <n v="46210"/>
    <s v="HSRG-_46210"/>
    <s v="891380046_HSRG-_46210"/>
    <s v="HSR"/>
    <n v="46210"/>
    <d v="2021-08-09T00:00:00"/>
    <n v="11200"/>
    <n v="11200"/>
    <s v="C)Glosas total pendiente por respuesta de IPS"/>
    <x v="1"/>
    <s v="Diferente_Alfa"/>
    <n v="11200"/>
    <n v="0"/>
    <x v="3"/>
    <s v="Se hace dev de fact con soportes completos y originales,ya que no se evidencia registro del usuario en elPAI WEB. Favor verificar para tramite de pago.NC"/>
    <n v="11200"/>
    <m/>
    <m/>
    <m/>
    <m/>
    <d v="2021-08-09T00:00:00"/>
    <n v="9"/>
    <s v="SI"/>
    <n v="1"/>
    <n v="21001231"/>
    <n v="20210921"/>
    <n v="11200"/>
    <n v="0"/>
    <m/>
    <n v="20222903"/>
  </r>
  <r>
    <n v="891380046"/>
    <s v="HOSPITAL SAN ROQUE ESE GUACARI"/>
    <s v="HSRG"/>
    <n v="49182"/>
    <s v="HSRG-_49182"/>
    <s v="891380046_HSRG-_49182"/>
    <s v="HSR"/>
    <n v="49182"/>
    <d v="2021-09-09T00:00:00"/>
    <n v="11200"/>
    <n v="11200"/>
    <s v="C)Glosas total pendiente por respuesta de IPS"/>
    <x v="1"/>
    <s v="Diferente_Alfa"/>
    <n v="11200"/>
    <n v="0"/>
    <x v="3"/>
    <s v="Se hace dev de fact con soportes completos y originales,ya que no se evidencia registro del usuario en elPAIWEB. Favor verificar para tramite de pago.NC"/>
    <n v="11200"/>
    <m/>
    <m/>
    <m/>
    <m/>
    <d v="2021-09-09T00:00:00"/>
    <n v="9"/>
    <s v="SI"/>
    <n v="1"/>
    <n v="21001231"/>
    <n v="20211019"/>
    <n v="11200"/>
    <n v="0"/>
    <m/>
    <n v="20222903"/>
  </r>
  <r>
    <n v="891380046"/>
    <s v="HOSPITAL SAN ROQUE ESE GUACARI"/>
    <s v="HSRG"/>
    <n v="50512"/>
    <s v="HSRG-_50512"/>
    <s v="891380046_HSRG-_50512"/>
    <s v="HSR"/>
    <n v="50512"/>
    <d v="2021-09-17T00:00:00"/>
    <n v="80832"/>
    <n v="80832"/>
    <s v="C)Glosas total pendiente por respuesta de IPS"/>
    <x v="1"/>
    <s v="Diferente_Alfa"/>
    <n v="80832"/>
    <n v="0"/>
    <x v="4"/>
    <s v="Se realiza DEVOLUCION de factura con soportes completos.Se envia 2 correos en solicitud de reporte y soporte de resultado covid ya que no viene anexo en la factura. La comunicacion es imposible por lo cual se procede a realizar la devolcorrespondiente. al correo notificado es hospitalsanroque@hotmail.com - covidsanroque@gmail.com. lo cual fue imposible.Kevin Yalanda"/>
    <n v="80832"/>
    <m/>
    <m/>
    <m/>
    <m/>
    <d v="2021-09-17T00:00:00"/>
    <n v="9"/>
    <s v="SI"/>
    <n v="1"/>
    <n v="21001231"/>
    <n v="20211019"/>
    <n v="80832"/>
    <n v="0"/>
    <m/>
    <n v="20222903"/>
  </r>
  <r>
    <n v="891380046"/>
    <s v="HOSPITAL SAN ROQUE ESE GUACARI"/>
    <m/>
    <n v="20488"/>
    <s v="_20488"/>
    <s v="891380046__20488"/>
    <s v="HSR"/>
    <n v="20488"/>
    <d v="2020-12-15T00:00:00"/>
    <n v="16400"/>
    <n v="16400"/>
    <s v="C)Glosas total pendiente por respuesta de IPS"/>
    <x v="1"/>
    <s v="Diferente_Alfa"/>
    <n v="16400"/>
    <n v="0"/>
    <x v="5"/>
    <s v="SE DEVUELVE FACTURA, ESTAN COBRANDO CONTROL DE PLACADEL 15/12/2020 CON LA AUTORIZACION DE LA FACTURA HSR20487DE LA CONSULTA DE PRIMERA VEZ. FAVOR SOLICITAR AUT PARATRAMITE DE PAGO."/>
    <n v="16400"/>
    <m/>
    <m/>
    <m/>
    <m/>
    <d v="2020-12-15T00:00:00"/>
    <n v="9"/>
    <s v="SI"/>
    <n v="1"/>
    <n v="21001231"/>
    <n v="20210115"/>
    <n v="16400"/>
    <n v="0"/>
    <m/>
    <n v="20222903"/>
  </r>
  <r>
    <n v="891380046"/>
    <s v="HOSPITAL SAN ROQUE ESE GUACARI"/>
    <m/>
    <n v="23176"/>
    <s v="HSRG-_23176"/>
    <s v="891380046_HSRG-_23176"/>
    <m/>
    <n v="23176"/>
    <d v="2021-01-18T00:00:00"/>
    <n v="24000"/>
    <n v="24000"/>
    <s v="C)Glosas total pendiente por respuesta de IPS"/>
    <x v="1"/>
    <s v="Diferente_Alfa"/>
    <n v="24000"/>
    <n v="0"/>
    <x v="6"/>
    <s v="SE DEVUELVE FACTURA CON SOPORTES ORIGINALES, AL MOMENTO DE VALIDAR INFORMACION SE EVIDENCIA QUE EL SERVICIO FACTURADO (890203 CONSULTA DE PRIMERA VEZ POR ODONTOLIGIA) NO COINCIDE CON EL SERVICIO AUTORIZADO (890201 MEDICINA GENERAL) POR FAVOVALIDAR INFORMACION. CLAUDIA DIAZ"/>
    <n v="24000"/>
    <m/>
    <m/>
    <m/>
    <m/>
    <d v="2021-01-18T00:00:00"/>
    <n v="9"/>
    <s v="SI"/>
    <n v="1"/>
    <n v="21001231"/>
    <n v="20210203"/>
    <n v="24000"/>
    <n v="0"/>
    <m/>
    <n v="20222903"/>
  </r>
  <r>
    <n v="891380046"/>
    <s v="HOSPITAL SAN ROQUE ESE GUACARI"/>
    <m/>
    <n v="23461"/>
    <s v="HSRG-_23461"/>
    <s v="891380046_HSRG-_23461"/>
    <m/>
    <n v="23461"/>
    <d v="2021-01-20T00:00:00"/>
    <n v="32900"/>
    <n v="32900"/>
    <s v="C)Glosas total pendiente por respuesta de IPS"/>
    <x v="1"/>
    <s v="Diferente_Alfa"/>
    <n v="32900"/>
    <n v="0"/>
    <x v="7"/>
    <s v="SE DEVUELVE FACTURA, AL MOMENTO DE VALIDAR LA INFORMACION NO SE EVIDENCIA SOPORTE DE AUTORIZACION ADJUNTA. POR FAVOR ANEXAR SOPORTES COMPLETOS PARA CONTINUAR CON EL TRAMITE. CLAUDIA  DIAZ"/>
    <n v="32900"/>
    <m/>
    <m/>
    <m/>
    <m/>
    <d v="2021-01-20T00:00:00"/>
    <n v="9"/>
    <s v="SI"/>
    <n v="1"/>
    <n v="21001231"/>
    <n v="20210203"/>
    <n v="32900"/>
    <n v="0"/>
    <m/>
    <n v="20222903"/>
  </r>
  <r>
    <n v="891380046"/>
    <s v="HOSPITAL SAN ROQUE ESE GUACARI"/>
    <m/>
    <n v="23466"/>
    <s v="HSRG-_23466"/>
    <s v="891380046_HSRG-_23466"/>
    <m/>
    <n v="23466"/>
    <d v="2021-01-20T00:00:00"/>
    <n v="35100"/>
    <n v="35100"/>
    <s v="C)Glosas total pendiente por respuesta de IPS"/>
    <x v="1"/>
    <s v="Diferente_Alfa"/>
    <n v="35100"/>
    <n v="0"/>
    <x v="8"/>
    <s v="SE REALIZA DEVOLUCION DE LA FACTURA, AL MOMENTO DE VALIDAR LA INFORMACION NO SE EVIDENCIA SOPORTE DE AUTORIZACION  PARALA CONSULTA, POR FAVOR ANEXAR SOPORTES COMPLETOS PARA CONTINUAR CON EL TRAMITE. RESOLUCION 3047/08 ANEXO 5 SOPORTES. CLA"/>
    <n v="35100"/>
    <m/>
    <m/>
    <m/>
    <m/>
    <d v="2021-01-20T00:00:00"/>
    <n v="9"/>
    <s v="SI"/>
    <n v="1"/>
    <n v="21001231"/>
    <n v="20210203"/>
    <n v="35100"/>
    <n v="0"/>
    <m/>
    <n v="20222903"/>
  </r>
  <r>
    <n v="891380046"/>
    <s v="HOSPITAL SAN ROQUE ESE GUACARI"/>
    <m/>
    <n v="33295"/>
    <s v="HSRG-_33295"/>
    <s v="891380046_HSRG-_33295"/>
    <m/>
    <n v="33295"/>
    <d v="2021-04-14T00:00:00"/>
    <n v="31028"/>
    <n v="31028"/>
    <s v="C)Glosas total pendiente por respuesta de IPS"/>
    <x v="1"/>
    <s v="Diferente_Alfa"/>
    <n v="31028"/>
    <n v="0"/>
    <x v="9"/>
    <s v="SE REALIZA DEVOLUCION DE LA FACTURA, AL MOMENTO DE VALIDAR LA INFORMACION NO SE EVIDENCIA AUTORIZACION DEL SERVICIO PRESTADO.POR FAVOR VALIDAR LA INFORMACION Y ADJUNTAR SOPORTES COMPLETOS. CLAUDIA DIAZ"/>
    <n v="31028"/>
    <m/>
    <m/>
    <m/>
    <m/>
    <d v="2021-04-14T00:00:00"/>
    <n v="9"/>
    <s v="SI"/>
    <n v="1"/>
    <n v="21001231"/>
    <n v="20210512"/>
    <n v="31028"/>
    <n v="0"/>
    <m/>
    <n v="20222903"/>
  </r>
  <r>
    <n v="891380046"/>
    <s v="HOSPITAL SAN ROQUE ESE GUACARI"/>
    <m/>
    <n v="34208"/>
    <s v="HSRG-_34208"/>
    <s v="891380046_HSRG-_34208"/>
    <m/>
    <n v="34208"/>
    <d v="2021-04-20T00:00:00"/>
    <n v="11200"/>
    <n v="11200"/>
    <s v="C)Glosas total pendiente por respuesta de IPS"/>
    <x v="1"/>
    <s v="Diferente_Alfa"/>
    <n v="11200"/>
    <n v="0"/>
    <x v="3"/>
    <s v="Se hace dev de fact con soportes completos y originales,ya que no se evidencia registro del usuario en elPAIWEB. Favor verificar para tramite de pago.NC"/>
    <n v="11200"/>
    <m/>
    <m/>
    <m/>
    <m/>
    <d v="2021-04-20T00:00:00"/>
    <n v="9"/>
    <s v="SI"/>
    <n v="1"/>
    <n v="21001231"/>
    <n v="20210512"/>
    <n v="11200"/>
    <n v="0"/>
    <m/>
    <n v="20222903"/>
  </r>
  <r>
    <n v="891380046"/>
    <s v="HOSPITAL SAN ROQUE ESE GUACARI"/>
    <m/>
    <n v="34591"/>
    <s v="HSRG-_34591"/>
    <s v="891380046_HSRG-_34591"/>
    <m/>
    <n v="34591"/>
    <d v="2021-04-22T00:00:00"/>
    <n v="36300"/>
    <n v="36300"/>
    <s v="C)Glosas total pendiente por respuesta de IPS"/>
    <x v="1"/>
    <s v="Diferente_Alfa"/>
    <n v="36300"/>
    <n v="0"/>
    <x v="10"/>
    <s v="SE REALIZA DEVOLUCION DE LA FACTURA, AL MOMENTO DE VALIDAR LA INFORMACION SE EVIDENCIA QUE EL SERVICIO PRESTADO AL PACIENTE PERLAZA ANDRES MAURICIO TI 1104821060 SERVICIO 890201 CONSULTA DE PRIMERA VEZ POR MEDICINA GENERAL YA SE ENCUENTRAFACTURADO Y LIQUIDADO EN LA FACTURA HSR 34590 CON EL NUMERODE AUTORIZACION 211118495583575. FACTURARON DOBLE EL SERVICIO PRESTADO A ESTE PACIENTE.CLAUDIA DIAZ"/>
    <n v="36300"/>
    <m/>
    <m/>
    <m/>
    <m/>
    <d v="2021-04-22T00:00:00"/>
    <n v="9"/>
    <s v="SI"/>
    <n v="1"/>
    <n v="21001231"/>
    <n v="20210512"/>
    <n v="36300"/>
    <n v="0"/>
    <m/>
    <n v="20222903"/>
  </r>
  <r>
    <n v="891380046"/>
    <s v="HOSPITAL SAN ROQUE ESE GUACARI"/>
    <m/>
    <n v="35107"/>
    <s v="HSRG-_35107"/>
    <s v="891380046_HSRG-_35107"/>
    <m/>
    <n v="35107"/>
    <d v="2021-04-27T00:00:00"/>
    <n v="11200"/>
    <n v="11200"/>
    <s v="C)Glosas total pendiente por respuesta de IPS"/>
    <x v="1"/>
    <s v="Diferente_Alfa"/>
    <n v="11200"/>
    <n v="0"/>
    <x v="3"/>
    <s v="Se hace dev de fact con soportes completos y originales,ya que no se evidencia registro del usuario en elPAIWEB. Favor verificar para tramite de pago.NC"/>
    <n v="11200"/>
    <m/>
    <m/>
    <m/>
    <m/>
    <d v="2021-04-27T00:00:00"/>
    <n v="9"/>
    <s v="SI"/>
    <n v="1"/>
    <n v="21001231"/>
    <n v="20210512"/>
    <n v="11200"/>
    <n v="0"/>
    <m/>
    <n v="20222903"/>
  </r>
  <r>
    <n v="891380046"/>
    <s v="HOSPITAL SAN ROQUE ESE GUACARI"/>
    <m/>
    <n v="36429"/>
    <s v="HSRG-_36429"/>
    <s v="891380046_HSRG-_36429"/>
    <m/>
    <n v="36429"/>
    <d v="2021-05-16T00:00:00"/>
    <n v="113607"/>
    <n v="113607"/>
    <s v="C)Glosas total pendiente por respuesta de IPS"/>
    <x v="1"/>
    <s v="Diferente_Alfa"/>
    <n v="113607"/>
    <n v="0"/>
    <x v="11"/>
    <s v="Se devuelve factura con soportes originales, porque no seevidencia la autorizacion del servicio de urgencias,favorsolicitar autorizacion para dar tramite de pago.NC"/>
    <n v="113607"/>
    <m/>
    <m/>
    <m/>
    <m/>
    <d v="2021-05-16T00:00:00"/>
    <n v="9"/>
    <s v="SI"/>
    <n v="1"/>
    <n v="21001231"/>
    <n v="20210610"/>
    <n v="113607"/>
    <n v="0"/>
    <m/>
    <n v="20222903"/>
  </r>
  <r>
    <n v="891380046"/>
    <s v="HOSPITAL SAN ROQUE ESE GUACARI"/>
    <n v="7782"/>
    <m/>
    <s v="_7782"/>
    <s v="891380046__7782"/>
    <m/>
    <m/>
    <d v="2013-06-30T00:00:00"/>
    <n v="538087"/>
    <n v="538087"/>
    <s v="A)Factura no radicada en ERP"/>
    <x v="2"/>
    <s v="no_cruza"/>
    <m/>
    <m/>
    <x v="12"/>
    <m/>
    <m/>
    <m/>
    <m/>
    <m/>
    <m/>
    <m/>
    <m/>
    <m/>
    <m/>
    <m/>
    <m/>
    <m/>
    <m/>
    <m/>
    <n v="20222903"/>
  </r>
  <r>
    <n v="891380046"/>
    <s v="HOSPITAL SAN ROQUE ESE GUACARI"/>
    <n v="9556"/>
    <m/>
    <s v="_9556"/>
    <s v="891380046__9556"/>
    <m/>
    <m/>
    <d v="2016-05-31T00:00:00"/>
    <n v="31300"/>
    <n v="31300"/>
    <s v="A)Factura no radicada en ERP"/>
    <x v="2"/>
    <s v="no_cruza"/>
    <m/>
    <m/>
    <x v="12"/>
    <m/>
    <m/>
    <m/>
    <m/>
    <m/>
    <m/>
    <m/>
    <m/>
    <m/>
    <m/>
    <m/>
    <m/>
    <m/>
    <m/>
    <m/>
    <n v="20222903"/>
  </r>
  <r>
    <n v="891380046"/>
    <s v="HOSPITAL SAN ROQUE ESE GUACARI"/>
    <n v="9557"/>
    <m/>
    <s v="_9557"/>
    <s v="891380046__9557"/>
    <m/>
    <m/>
    <d v="2016-05-31T00:00:00"/>
    <n v="27000"/>
    <n v="27000"/>
    <s v="A)Factura no radicada en ERP"/>
    <x v="2"/>
    <s v="no_cruza"/>
    <m/>
    <m/>
    <x v="12"/>
    <m/>
    <m/>
    <m/>
    <m/>
    <m/>
    <m/>
    <m/>
    <m/>
    <m/>
    <m/>
    <m/>
    <m/>
    <m/>
    <m/>
    <m/>
    <n v="20222903"/>
  </r>
  <r>
    <n v="891380046"/>
    <s v="HOSPITAL SAN ROQUE ESE GUACARI"/>
    <n v="11314"/>
    <m/>
    <s v="_11314"/>
    <s v="891380046__11314"/>
    <m/>
    <m/>
    <d v="2018-04-30T00:00:00"/>
    <n v="53646"/>
    <n v="53646"/>
    <s v="A)Factura no radicada en ERP"/>
    <x v="2"/>
    <s v="no_cruza"/>
    <m/>
    <m/>
    <x v="12"/>
    <m/>
    <m/>
    <m/>
    <m/>
    <m/>
    <m/>
    <m/>
    <m/>
    <m/>
    <m/>
    <m/>
    <m/>
    <m/>
    <m/>
    <m/>
    <n v="20222903"/>
  </r>
  <r>
    <n v="891380046"/>
    <s v="HOSPITAL SAN ROQUE ESE GUACARI"/>
    <n v="11640"/>
    <m/>
    <s v="_11640"/>
    <s v="891380046__11640"/>
    <m/>
    <m/>
    <d v="2018-06-30T00:00:00"/>
    <n v="304091"/>
    <n v="304091"/>
    <s v="A)Factura no radicada en ERP"/>
    <x v="2"/>
    <s v="no_cruza"/>
    <m/>
    <m/>
    <x v="12"/>
    <m/>
    <m/>
    <m/>
    <m/>
    <m/>
    <m/>
    <m/>
    <m/>
    <m/>
    <m/>
    <m/>
    <m/>
    <m/>
    <m/>
    <m/>
    <n v="20222903"/>
  </r>
  <r>
    <n v="891380046"/>
    <s v="HOSPITAL SAN ROQUE ESE GUACARI"/>
    <n v="11791"/>
    <m/>
    <s v="_11791"/>
    <s v="891380046__11791"/>
    <m/>
    <m/>
    <d v="2018-07-31T00:00:00"/>
    <n v="88319"/>
    <n v="88319"/>
    <s v="A)Factura no radicada en ERP"/>
    <x v="2"/>
    <s v="no_cruza"/>
    <m/>
    <m/>
    <x v="12"/>
    <m/>
    <m/>
    <m/>
    <m/>
    <m/>
    <m/>
    <m/>
    <m/>
    <m/>
    <m/>
    <m/>
    <m/>
    <m/>
    <m/>
    <m/>
    <n v="20222903"/>
  </r>
  <r>
    <n v="891380046"/>
    <s v="HOSPITAL SAN ROQUE ESE GUACARI"/>
    <n v="11934"/>
    <m/>
    <s v="_11934"/>
    <s v="891380046__11934"/>
    <m/>
    <m/>
    <d v="2018-08-31T00:00:00"/>
    <n v="25931"/>
    <n v="25931"/>
    <s v="A)Factura no radicada en ERP"/>
    <x v="2"/>
    <s v="no_cruza"/>
    <m/>
    <m/>
    <x v="12"/>
    <m/>
    <m/>
    <m/>
    <m/>
    <m/>
    <m/>
    <m/>
    <m/>
    <m/>
    <m/>
    <m/>
    <m/>
    <m/>
    <m/>
    <m/>
    <n v="20222903"/>
  </r>
  <r>
    <n v="891380046"/>
    <s v="HOSPITAL SAN ROQUE ESE GUACARI"/>
    <n v="12828"/>
    <m/>
    <s v="_12828"/>
    <s v="891380046__12828"/>
    <m/>
    <m/>
    <d v="2019-01-31T00:00:00"/>
    <n v="400"/>
    <n v="400"/>
    <s v="A)Factura no radicada en ERP"/>
    <x v="2"/>
    <s v="no_cruza"/>
    <m/>
    <m/>
    <x v="12"/>
    <m/>
    <m/>
    <m/>
    <m/>
    <m/>
    <m/>
    <m/>
    <m/>
    <m/>
    <m/>
    <m/>
    <m/>
    <m/>
    <m/>
    <m/>
    <n v="20222903"/>
  </r>
  <r>
    <n v="891380046"/>
    <s v="HOSPITAL SAN ROQUE ESE GUACARI"/>
    <n v="12979"/>
    <m/>
    <s v="_12979"/>
    <s v="891380046__12979"/>
    <m/>
    <m/>
    <d v="2019-02-28T00:00:00"/>
    <n v="526916"/>
    <n v="526916"/>
    <s v="A)Factura no radicada en ERP"/>
    <x v="2"/>
    <s v="no_cruza"/>
    <m/>
    <m/>
    <x v="12"/>
    <m/>
    <m/>
    <m/>
    <m/>
    <m/>
    <m/>
    <m/>
    <m/>
    <m/>
    <m/>
    <m/>
    <m/>
    <m/>
    <m/>
    <m/>
    <n v="20222903"/>
  </r>
  <r>
    <n v="891380046"/>
    <s v="HOSPITAL SAN ROQUE ESE GUACARI"/>
    <n v="15671"/>
    <m/>
    <s v="_15671"/>
    <s v="891380046__15671"/>
    <m/>
    <m/>
    <d v="2020-08-31T00:00:00"/>
    <n v="10800"/>
    <n v="10800"/>
    <s v="A)Factura no radicada en ERP"/>
    <x v="2"/>
    <s v="no_cruza"/>
    <m/>
    <m/>
    <x v="12"/>
    <m/>
    <m/>
    <m/>
    <m/>
    <m/>
    <m/>
    <m/>
    <m/>
    <m/>
    <m/>
    <m/>
    <m/>
    <m/>
    <m/>
    <m/>
    <n v="20222903"/>
  </r>
  <r>
    <n v="891380046"/>
    <s v="HOSPITAL SAN ROQUE ESE GUACARI"/>
    <n v="15753"/>
    <m/>
    <s v="_15753"/>
    <s v="891380046__15753"/>
    <m/>
    <m/>
    <d v="2020-09-30T00:00:00"/>
    <n v="385000"/>
    <n v="385000"/>
    <s v="A)Factura no radicada en ERP"/>
    <x v="2"/>
    <s v="no_cruza"/>
    <m/>
    <m/>
    <x v="12"/>
    <m/>
    <m/>
    <m/>
    <m/>
    <m/>
    <m/>
    <m/>
    <m/>
    <m/>
    <m/>
    <m/>
    <m/>
    <m/>
    <m/>
    <m/>
    <n v="20222903"/>
  </r>
  <r>
    <n v="891380046"/>
    <s v="HOSPITAL SAN ROQUE ESE GUACARI"/>
    <n v="15987"/>
    <m/>
    <s v="_15987"/>
    <s v="891380046__15987"/>
    <m/>
    <m/>
    <d v="2020-10-30T00:00:00"/>
    <n v="32900"/>
    <n v="32900"/>
    <s v="A)Factura no radicada en ERP"/>
    <x v="2"/>
    <s v="no_cruza"/>
    <m/>
    <m/>
    <x v="12"/>
    <m/>
    <m/>
    <m/>
    <m/>
    <m/>
    <m/>
    <m/>
    <m/>
    <m/>
    <m/>
    <m/>
    <m/>
    <m/>
    <m/>
    <m/>
    <n v="20222903"/>
  </r>
  <r>
    <n v="891380046"/>
    <s v="HOSPITAL SAN ROQUE ESE GUACARI"/>
    <n v="59516"/>
    <m/>
    <s v="HSRG-_59516"/>
    <s v="891380046_HSRG-_59516"/>
    <m/>
    <m/>
    <d v="2021-12-06T00:00:00"/>
    <n v="126400"/>
    <n v="126400"/>
    <s v="A)Factura no radicada en ERP"/>
    <x v="2"/>
    <s v="no_cruza"/>
    <m/>
    <m/>
    <x v="12"/>
    <m/>
    <m/>
    <m/>
    <m/>
    <m/>
    <m/>
    <m/>
    <m/>
    <m/>
    <m/>
    <m/>
    <m/>
    <m/>
    <m/>
    <m/>
    <n v="2022290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4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D7" firstHeaderRow="0" firstDataRow="1" firstDataCol="1"/>
  <pivotFields count="33">
    <pivotField showAll="0"/>
    <pivotField showAll="0"/>
    <pivotField showAll="0"/>
    <pivotField showAll="0"/>
    <pivotField showAll="0"/>
    <pivotField showAll="0"/>
    <pivotField showAll="0"/>
    <pivotField showAll="0"/>
    <pivotField numFmtId="14" showAll="0"/>
    <pivotField numFmtId="41" showAll="0"/>
    <pivotField dataField="1" numFmtId="41" showAll="0"/>
    <pivotField showAll="0"/>
    <pivotField axis="axisRow" showAll="0">
      <items count="4">
        <item x="1"/>
        <item x="2"/>
        <item x="0"/>
        <item t="default"/>
      </items>
    </pivotField>
    <pivotField showAll="0"/>
    <pivotField showAll="0"/>
    <pivotField showAll="0"/>
    <pivotField dataField="1" showAll="0">
      <items count="14">
        <item x="0"/>
        <item x="3"/>
        <item x="5"/>
        <item x="1"/>
        <item x="2"/>
        <item x="6"/>
        <item x="9"/>
        <item x="7"/>
        <item x="8"/>
        <item x="10"/>
        <item x="4"/>
        <item x="11"/>
        <item x="1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2"/>
  </rowFields>
  <rowItems count="4">
    <i>
      <x/>
    </i>
    <i>
      <x v="1"/>
    </i>
    <i>
      <x v="2"/>
    </i>
    <i t="grand">
      <x/>
    </i>
  </rowItems>
  <colFields count="1">
    <field x="-2"/>
  </colFields>
  <colItems count="3">
    <i>
      <x/>
    </i>
    <i i="1">
      <x v="1"/>
    </i>
    <i i="2">
      <x v="2"/>
    </i>
  </colItems>
  <dataFields count="3">
    <dataField name="Suma de SALDO_FACT_IPS" fld="10" baseField="0" baseItem="0" numFmtId="41"/>
    <dataField name="Suma de VALOR GLOSA DEVOLUCION" fld="16" baseField="12" baseItem="0" numFmtId="41"/>
    <dataField name="Cuenta de SALDO_FACT_IPS2" fld="10" subtotal="count" baseField="12" baseItem="0"/>
  </dataFields>
  <formats count="8">
    <format dxfId="8">
      <pivotArea outline="0" collapsedLevelsAreSubtotals="1" fieldPosition="0">
        <references count="1">
          <reference field="4294967294" count="1" selected="0">
            <x v="0"/>
          </reference>
        </references>
      </pivotArea>
    </format>
    <format dxfId="6">
      <pivotArea outline="0" collapsedLevelsAreSubtotals="1" fieldPosition="0">
        <references count="1">
          <reference field="4294967294" count="1" selected="0">
            <x v="1"/>
          </reference>
        </references>
      </pivotArea>
    </format>
    <format dxfId="5">
      <pivotArea type="all" dataOnly="0" outline="0" fieldPosition="0"/>
    </format>
    <format dxfId="4">
      <pivotArea outline="0" collapsedLevelsAreSubtotals="1" fieldPosition="0"/>
    </format>
    <format dxfId="3">
      <pivotArea field="12" type="button" dataOnly="0" labelOnly="1" outline="0" axis="axisRow" fieldPosition="0"/>
    </format>
    <format dxfId="2">
      <pivotArea dataOnly="0" labelOnly="1" fieldPosition="0">
        <references count="1">
          <reference field="12" count="0"/>
        </references>
      </pivotArea>
    </format>
    <format dxfId="1">
      <pivotArea dataOnly="0" labelOnly="1" grandRow="1" outline="0" fieldPosition="0"/>
    </format>
    <format dxfId="0">
      <pivotArea dataOnly="0" labelOnly="1" outline="0" fieldPosition="0">
        <references count="1">
          <reference field="4294967294" count="3">
            <x v="0"/>
            <x v="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workbookViewId="0">
      <selection activeCell="C14" sqref="C14"/>
    </sheetView>
  </sheetViews>
  <sheetFormatPr baseColWidth="10" defaultRowHeight="12.75" x14ac:dyDescent="0.2"/>
  <cols>
    <col min="1" max="1" width="16" customWidth="1"/>
    <col min="3" max="3" width="23.28515625" bestFit="1" customWidth="1"/>
    <col min="4" max="4" width="6.28515625" customWidth="1"/>
    <col min="7" max="7" width="14" bestFit="1" customWidth="1"/>
    <col min="9" max="9" width="14" bestFit="1" customWidth="1"/>
    <col min="10" max="10" width="11.85546875" bestFit="1" customWidth="1"/>
  </cols>
  <sheetData>
    <row r="1" spans="1:9" x14ac:dyDescent="0.2">
      <c r="A1" s="2" t="s">
        <v>16</v>
      </c>
    </row>
    <row r="2" spans="1:9" x14ac:dyDescent="0.2">
      <c r="A2" s="2" t="s">
        <v>17</v>
      </c>
    </row>
    <row r="3" spans="1:9" x14ac:dyDescent="0.2">
      <c r="A3" s="2" t="s">
        <v>18</v>
      </c>
    </row>
    <row r="4" spans="1:9" x14ac:dyDescent="0.2">
      <c r="A4" s="2"/>
    </row>
    <row r="5" spans="1:9" ht="13.5" thickBot="1" x14ac:dyDescent="0.25"/>
    <row r="6" spans="1:9" ht="22.5" customHeight="1" thickBot="1" x14ac:dyDescent="0.25">
      <c r="A6" s="7" t="s">
        <v>0</v>
      </c>
      <c r="B6" s="9" t="s">
        <v>9</v>
      </c>
      <c r="C6" s="9" t="s">
        <v>10</v>
      </c>
      <c r="D6" s="9" t="s">
        <v>12</v>
      </c>
      <c r="E6" s="26" t="s">
        <v>14</v>
      </c>
      <c r="F6" s="26" t="s">
        <v>15</v>
      </c>
      <c r="G6" s="9" t="s">
        <v>2</v>
      </c>
      <c r="H6" s="8" t="s">
        <v>3</v>
      </c>
      <c r="I6" s="10" t="s">
        <v>7</v>
      </c>
    </row>
    <row r="7" spans="1:9" x14ac:dyDescent="0.2">
      <c r="A7" s="11" t="s">
        <v>4</v>
      </c>
      <c r="B7" s="5">
        <v>891380046</v>
      </c>
      <c r="C7" s="24" t="s">
        <v>11</v>
      </c>
      <c r="D7" s="24"/>
      <c r="E7" s="21">
        <v>7782</v>
      </c>
      <c r="F7" s="28">
        <v>41455</v>
      </c>
      <c r="G7" s="4">
        <v>0</v>
      </c>
      <c r="H7" s="6">
        <v>0</v>
      </c>
      <c r="I7" s="12">
        <f>484087+54000</f>
        <v>538087</v>
      </c>
    </row>
    <row r="8" spans="1:9" x14ac:dyDescent="0.2">
      <c r="A8" s="13" t="s">
        <v>5</v>
      </c>
      <c r="B8" s="3">
        <v>891380046</v>
      </c>
      <c r="C8" s="24" t="s">
        <v>11</v>
      </c>
      <c r="D8" s="24"/>
      <c r="E8" s="22">
        <v>9556</v>
      </c>
      <c r="F8" s="29">
        <v>42521</v>
      </c>
      <c r="G8" s="4">
        <v>0</v>
      </c>
      <c r="H8" s="4">
        <v>0</v>
      </c>
      <c r="I8" s="14">
        <v>31300</v>
      </c>
    </row>
    <row r="9" spans="1:9" x14ac:dyDescent="0.2">
      <c r="A9" s="13" t="s">
        <v>1</v>
      </c>
      <c r="B9" s="3">
        <v>891380046</v>
      </c>
      <c r="C9" s="24" t="s">
        <v>11</v>
      </c>
      <c r="D9" s="24"/>
      <c r="E9" s="22">
        <v>9557</v>
      </c>
      <c r="F9" s="29">
        <v>42521</v>
      </c>
      <c r="G9" s="4">
        <v>0</v>
      </c>
      <c r="H9" s="4">
        <v>0</v>
      </c>
      <c r="I9" s="14">
        <v>27000</v>
      </c>
    </row>
    <row r="10" spans="1:9" x14ac:dyDescent="0.2">
      <c r="A10" s="13" t="s">
        <v>4</v>
      </c>
      <c r="B10" s="3">
        <v>891380046</v>
      </c>
      <c r="C10" s="24" t="s">
        <v>11</v>
      </c>
      <c r="D10" s="24"/>
      <c r="E10" s="22">
        <v>11314</v>
      </c>
      <c r="F10" s="29">
        <v>43220</v>
      </c>
      <c r="G10" s="4">
        <v>0</v>
      </c>
      <c r="H10" s="4">
        <v>0</v>
      </c>
      <c r="I10" s="14">
        <v>53646</v>
      </c>
    </row>
    <row r="11" spans="1:9" x14ac:dyDescent="0.2">
      <c r="A11" s="13" t="s">
        <v>4</v>
      </c>
      <c r="B11" s="3">
        <v>891380046</v>
      </c>
      <c r="C11" s="24" t="s">
        <v>11</v>
      </c>
      <c r="D11" s="24"/>
      <c r="E11" s="22">
        <v>11640</v>
      </c>
      <c r="F11" s="29">
        <v>43281</v>
      </c>
      <c r="G11" s="4">
        <v>0</v>
      </c>
      <c r="H11" s="4">
        <v>0</v>
      </c>
      <c r="I11" s="14">
        <v>304091</v>
      </c>
    </row>
    <row r="12" spans="1:9" x14ac:dyDescent="0.2">
      <c r="A12" s="13" t="s">
        <v>4</v>
      </c>
      <c r="B12" s="3">
        <v>891380046</v>
      </c>
      <c r="C12" s="24" t="s">
        <v>11</v>
      </c>
      <c r="D12" s="24"/>
      <c r="E12" s="22">
        <v>11791</v>
      </c>
      <c r="F12" s="29">
        <v>43312</v>
      </c>
      <c r="G12" s="4">
        <v>0</v>
      </c>
      <c r="H12" s="4">
        <v>0</v>
      </c>
      <c r="I12" s="14">
        <v>88319</v>
      </c>
    </row>
    <row r="13" spans="1:9" x14ac:dyDescent="0.2">
      <c r="A13" s="13" t="s">
        <v>4</v>
      </c>
      <c r="B13" s="3">
        <v>891380046</v>
      </c>
      <c r="C13" s="24" t="s">
        <v>11</v>
      </c>
      <c r="D13" s="24"/>
      <c r="E13" s="22">
        <v>11934</v>
      </c>
      <c r="F13" s="29">
        <v>43343</v>
      </c>
      <c r="G13" s="4">
        <v>0</v>
      </c>
      <c r="H13" s="4">
        <v>0</v>
      </c>
      <c r="I13" s="14">
        <v>25931</v>
      </c>
    </row>
    <row r="14" spans="1:9" x14ac:dyDescent="0.2">
      <c r="A14" s="13" t="s">
        <v>4</v>
      </c>
      <c r="B14" s="3">
        <v>891380046</v>
      </c>
      <c r="C14" s="24" t="s">
        <v>11</v>
      </c>
      <c r="D14" s="24"/>
      <c r="E14" s="22">
        <v>12828</v>
      </c>
      <c r="F14" s="29">
        <v>43496</v>
      </c>
      <c r="G14" s="4">
        <v>0</v>
      </c>
      <c r="H14" s="4">
        <v>0</v>
      </c>
      <c r="I14" s="14">
        <v>400</v>
      </c>
    </row>
    <row r="15" spans="1:9" x14ac:dyDescent="0.2">
      <c r="A15" s="13" t="s">
        <v>4</v>
      </c>
      <c r="B15" s="3">
        <v>891380046</v>
      </c>
      <c r="C15" s="24" t="s">
        <v>11</v>
      </c>
      <c r="D15" s="24"/>
      <c r="E15" s="22">
        <v>12979</v>
      </c>
      <c r="F15" s="29">
        <v>43524</v>
      </c>
      <c r="G15" s="4">
        <v>0</v>
      </c>
      <c r="H15" s="4">
        <v>0</v>
      </c>
      <c r="I15" s="14">
        <v>526916</v>
      </c>
    </row>
    <row r="16" spans="1:9" x14ac:dyDescent="0.2">
      <c r="A16" s="13" t="s">
        <v>1</v>
      </c>
      <c r="B16" s="3">
        <v>891380046</v>
      </c>
      <c r="C16" s="24" t="s">
        <v>11</v>
      </c>
      <c r="D16" s="24"/>
      <c r="E16" s="22">
        <v>15671</v>
      </c>
      <c r="F16" s="29">
        <v>44074.598425925928</v>
      </c>
      <c r="G16" s="4">
        <v>0</v>
      </c>
      <c r="H16" s="4">
        <v>0</v>
      </c>
      <c r="I16" s="14">
        <v>10800</v>
      </c>
    </row>
    <row r="17" spans="1:10" x14ac:dyDescent="0.2">
      <c r="A17" s="13" t="s">
        <v>6</v>
      </c>
      <c r="B17" s="3">
        <v>891380046</v>
      </c>
      <c r="C17" s="24" t="s">
        <v>11</v>
      </c>
      <c r="D17" s="24"/>
      <c r="E17" s="22">
        <v>15753</v>
      </c>
      <c r="F17" s="29">
        <v>44104.758333333331</v>
      </c>
      <c r="G17" s="4">
        <v>0</v>
      </c>
      <c r="H17" s="4">
        <v>0</v>
      </c>
      <c r="I17" s="14">
        <v>385000</v>
      </c>
    </row>
    <row r="18" spans="1:10" x14ac:dyDescent="0.2">
      <c r="A18" s="13" t="s">
        <v>4</v>
      </c>
      <c r="B18" s="3">
        <v>891380046</v>
      </c>
      <c r="C18" s="24" t="s">
        <v>11</v>
      </c>
      <c r="D18" s="24"/>
      <c r="E18" s="22">
        <v>15987</v>
      </c>
      <c r="F18" s="29">
        <v>44134.607638888891</v>
      </c>
      <c r="G18" s="4">
        <v>0</v>
      </c>
      <c r="H18" s="4">
        <v>0</v>
      </c>
      <c r="I18" s="14">
        <v>32900</v>
      </c>
    </row>
    <row r="19" spans="1:10" x14ac:dyDescent="0.2">
      <c r="A19" s="13" t="s">
        <v>4</v>
      </c>
      <c r="B19" s="3">
        <v>891380046</v>
      </c>
      <c r="C19" s="24" t="s">
        <v>11</v>
      </c>
      <c r="D19" s="24"/>
      <c r="E19" s="22">
        <v>20488</v>
      </c>
      <c r="F19" s="29">
        <v>44180.442361111112</v>
      </c>
      <c r="G19" s="4">
        <v>0</v>
      </c>
      <c r="H19" s="4">
        <v>0</v>
      </c>
      <c r="I19" s="14">
        <v>16400</v>
      </c>
      <c r="J19" s="1"/>
    </row>
    <row r="20" spans="1:10" x14ac:dyDescent="0.2">
      <c r="A20" s="13" t="s">
        <v>4</v>
      </c>
      <c r="B20" s="3">
        <v>891380046</v>
      </c>
      <c r="C20" s="24" t="s">
        <v>11</v>
      </c>
      <c r="D20" s="25" t="s">
        <v>13</v>
      </c>
      <c r="E20" s="22">
        <v>23176</v>
      </c>
      <c r="F20" s="29">
        <v>44214</v>
      </c>
      <c r="G20" s="4">
        <v>24000</v>
      </c>
      <c r="H20" s="4">
        <v>0</v>
      </c>
      <c r="I20" s="14">
        <v>24000</v>
      </c>
    </row>
    <row r="21" spans="1:10" x14ac:dyDescent="0.2">
      <c r="A21" s="13" t="s">
        <v>4</v>
      </c>
      <c r="B21" s="3">
        <v>891380046</v>
      </c>
      <c r="C21" s="24" t="s">
        <v>11</v>
      </c>
      <c r="D21" s="25" t="s">
        <v>13</v>
      </c>
      <c r="E21" s="22">
        <v>23461</v>
      </c>
      <c r="F21" s="29">
        <v>44216</v>
      </c>
      <c r="G21" s="4">
        <v>35100</v>
      </c>
      <c r="H21" s="4">
        <v>2200</v>
      </c>
      <c r="I21" s="14">
        <v>32900</v>
      </c>
    </row>
    <row r="22" spans="1:10" x14ac:dyDescent="0.2">
      <c r="A22" s="13" t="s">
        <v>5</v>
      </c>
      <c r="B22" s="3">
        <v>891380046</v>
      </c>
      <c r="C22" s="24" t="s">
        <v>11</v>
      </c>
      <c r="D22" s="25" t="s">
        <v>13</v>
      </c>
      <c r="E22" s="22">
        <v>23466</v>
      </c>
      <c r="F22" s="29">
        <v>44216</v>
      </c>
      <c r="G22" s="4">
        <v>35100</v>
      </c>
      <c r="H22" s="4">
        <v>0</v>
      </c>
      <c r="I22" s="14">
        <v>35100</v>
      </c>
    </row>
    <row r="23" spans="1:10" x14ac:dyDescent="0.2">
      <c r="A23" s="13" t="s">
        <v>4</v>
      </c>
      <c r="B23" s="3">
        <v>891380046</v>
      </c>
      <c r="C23" s="24" t="s">
        <v>11</v>
      </c>
      <c r="D23" s="25" t="s">
        <v>13</v>
      </c>
      <c r="E23" s="22">
        <v>33295</v>
      </c>
      <c r="F23" s="29">
        <v>44300</v>
      </c>
      <c r="G23" s="4">
        <v>31028</v>
      </c>
      <c r="H23" s="4">
        <v>0</v>
      </c>
      <c r="I23" s="14">
        <v>31028</v>
      </c>
    </row>
    <row r="24" spans="1:10" x14ac:dyDescent="0.2">
      <c r="A24" s="13" t="s">
        <v>1</v>
      </c>
      <c r="B24" s="3">
        <v>891380046</v>
      </c>
      <c r="C24" s="24" t="s">
        <v>11</v>
      </c>
      <c r="D24" s="25" t="s">
        <v>13</v>
      </c>
      <c r="E24" s="22">
        <v>34208</v>
      </c>
      <c r="F24" s="29">
        <v>44306</v>
      </c>
      <c r="G24" s="4">
        <v>11200</v>
      </c>
      <c r="H24" s="4">
        <v>0</v>
      </c>
      <c r="I24" s="14">
        <v>11200</v>
      </c>
    </row>
    <row r="25" spans="1:10" x14ac:dyDescent="0.2">
      <c r="A25" s="13" t="s">
        <v>4</v>
      </c>
      <c r="B25" s="3">
        <v>891380046</v>
      </c>
      <c r="C25" s="24" t="s">
        <v>11</v>
      </c>
      <c r="D25" s="25" t="s">
        <v>13</v>
      </c>
      <c r="E25" s="22">
        <v>34591</v>
      </c>
      <c r="F25" s="29">
        <v>44308</v>
      </c>
      <c r="G25" s="4">
        <v>36300</v>
      </c>
      <c r="H25" s="4">
        <v>0</v>
      </c>
      <c r="I25" s="14">
        <v>36300</v>
      </c>
    </row>
    <row r="26" spans="1:10" x14ac:dyDescent="0.2">
      <c r="A26" s="13" t="s">
        <v>1</v>
      </c>
      <c r="B26" s="3">
        <v>891380046</v>
      </c>
      <c r="C26" s="24" t="s">
        <v>11</v>
      </c>
      <c r="D26" s="25" t="s">
        <v>13</v>
      </c>
      <c r="E26" s="22">
        <v>35107</v>
      </c>
      <c r="F26" s="29">
        <v>44313</v>
      </c>
      <c r="G26" s="4">
        <v>11200</v>
      </c>
      <c r="H26" s="4">
        <v>0</v>
      </c>
      <c r="I26" s="14">
        <v>11200</v>
      </c>
    </row>
    <row r="27" spans="1:10" x14ac:dyDescent="0.2">
      <c r="A27" s="13" t="s">
        <v>4</v>
      </c>
      <c r="B27" s="3">
        <v>891380046</v>
      </c>
      <c r="C27" s="24" t="s">
        <v>11</v>
      </c>
      <c r="D27" s="25" t="s">
        <v>13</v>
      </c>
      <c r="E27" s="22">
        <v>36429</v>
      </c>
      <c r="F27" s="29">
        <v>44332</v>
      </c>
      <c r="G27" s="4">
        <v>113607</v>
      </c>
      <c r="H27" s="4">
        <v>0</v>
      </c>
      <c r="I27" s="14">
        <v>113607</v>
      </c>
    </row>
    <row r="28" spans="1:10" x14ac:dyDescent="0.2">
      <c r="A28" s="13" t="s">
        <v>4</v>
      </c>
      <c r="B28" s="3">
        <v>891380046</v>
      </c>
      <c r="C28" s="24" t="s">
        <v>11</v>
      </c>
      <c r="D28" s="25" t="s">
        <v>13</v>
      </c>
      <c r="E28" s="22">
        <v>45601</v>
      </c>
      <c r="F28" s="29">
        <v>44411</v>
      </c>
      <c r="G28" s="4">
        <v>81200</v>
      </c>
      <c r="H28" s="4">
        <v>0</v>
      </c>
      <c r="I28" s="14">
        <f t="shared" ref="I28:I60" si="0">+G28-H28</f>
        <v>81200</v>
      </c>
    </row>
    <row r="29" spans="1:10" x14ac:dyDescent="0.2">
      <c r="A29" s="13" t="s">
        <v>4</v>
      </c>
      <c r="B29" s="3">
        <v>891380046</v>
      </c>
      <c r="C29" s="24" t="s">
        <v>11</v>
      </c>
      <c r="D29" s="25" t="s">
        <v>13</v>
      </c>
      <c r="E29" s="22">
        <v>46069</v>
      </c>
      <c r="F29" s="29">
        <v>44416</v>
      </c>
      <c r="G29" s="4">
        <v>74049</v>
      </c>
      <c r="H29" s="4">
        <v>0</v>
      </c>
      <c r="I29" s="14">
        <f t="shared" si="0"/>
        <v>74049</v>
      </c>
    </row>
    <row r="30" spans="1:10" x14ac:dyDescent="0.2">
      <c r="A30" s="13" t="s">
        <v>4</v>
      </c>
      <c r="B30" s="3">
        <v>891380046</v>
      </c>
      <c r="C30" s="24" t="s">
        <v>11</v>
      </c>
      <c r="D30" s="25" t="s">
        <v>13</v>
      </c>
      <c r="E30" s="22">
        <v>46079</v>
      </c>
      <c r="F30" s="29">
        <v>44416</v>
      </c>
      <c r="G30" s="4">
        <v>114836</v>
      </c>
      <c r="H30" s="4">
        <v>0</v>
      </c>
      <c r="I30" s="14">
        <f t="shared" si="0"/>
        <v>114836</v>
      </c>
    </row>
    <row r="31" spans="1:10" x14ac:dyDescent="0.2">
      <c r="A31" s="13" t="s">
        <v>1</v>
      </c>
      <c r="B31" s="3">
        <v>891380046</v>
      </c>
      <c r="C31" s="24" t="s">
        <v>11</v>
      </c>
      <c r="D31" s="25" t="s">
        <v>13</v>
      </c>
      <c r="E31" s="22">
        <v>46209</v>
      </c>
      <c r="F31" s="29">
        <v>44417</v>
      </c>
      <c r="G31" s="4">
        <v>11200</v>
      </c>
      <c r="H31" s="4">
        <v>0</v>
      </c>
      <c r="I31" s="14">
        <f t="shared" si="0"/>
        <v>11200</v>
      </c>
    </row>
    <row r="32" spans="1:10" x14ac:dyDescent="0.2">
      <c r="A32" s="13" t="s">
        <v>1</v>
      </c>
      <c r="B32" s="3">
        <v>891380046</v>
      </c>
      <c r="C32" s="24" t="s">
        <v>11</v>
      </c>
      <c r="D32" s="25" t="s">
        <v>13</v>
      </c>
      <c r="E32" s="22">
        <v>46210</v>
      </c>
      <c r="F32" s="29">
        <v>44417</v>
      </c>
      <c r="G32" s="4">
        <v>11200</v>
      </c>
      <c r="H32" s="4">
        <v>0</v>
      </c>
      <c r="I32" s="14">
        <f t="shared" si="0"/>
        <v>11200</v>
      </c>
    </row>
    <row r="33" spans="1:9" x14ac:dyDescent="0.2">
      <c r="A33" s="13" t="s">
        <v>4</v>
      </c>
      <c r="B33" s="3">
        <v>891380046</v>
      </c>
      <c r="C33" s="24" t="s">
        <v>11</v>
      </c>
      <c r="D33" s="25" t="s">
        <v>13</v>
      </c>
      <c r="E33" s="22">
        <v>46620</v>
      </c>
      <c r="F33" s="29">
        <v>44420</v>
      </c>
      <c r="G33" s="4">
        <v>59700</v>
      </c>
      <c r="H33" s="4">
        <v>0</v>
      </c>
      <c r="I33" s="14">
        <f t="shared" si="0"/>
        <v>59700</v>
      </c>
    </row>
    <row r="34" spans="1:9" x14ac:dyDescent="0.2">
      <c r="A34" s="13" t="s">
        <v>4</v>
      </c>
      <c r="B34" s="3">
        <v>891380046</v>
      </c>
      <c r="C34" s="24" t="s">
        <v>11</v>
      </c>
      <c r="D34" s="25" t="s">
        <v>13</v>
      </c>
      <c r="E34" s="22">
        <v>46774</v>
      </c>
      <c r="F34" s="29">
        <v>44424</v>
      </c>
      <c r="G34" s="4">
        <v>195900</v>
      </c>
      <c r="H34" s="4">
        <v>0</v>
      </c>
      <c r="I34" s="14">
        <f t="shared" si="0"/>
        <v>195900</v>
      </c>
    </row>
    <row r="35" spans="1:9" x14ac:dyDescent="0.2">
      <c r="A35" s="13" t="s">
        <v>4</v>
      </c>
      <c r="B35" s="3">
        <v>891380046</v>
      </c>
      <c r="C35" s="24" t="s">
        <v>11</v>
      </c>
      <c r="D35" s="25" t="s">
        <v>13</v>
      </c>
      <c r="E35" s="22">
        <v>47027</v>
      </c>
      <c r="F35" s="29">
        <v>44430</v>
      </c>
      <c r="G35" s="4">
        <v>96031</v>
      </c>
      <c r="H35" s="4">
        <v>0</v>
      </c>
      <c r="I35" s="14">
        <f t="shared" si="0"/>
        <v>96031</v>
      </c>
    </row>
    <row r="36" spans="1:9" x14ac:dyDescent="0.2">
      <c r="A36" s="13" t="s">
        <v>5</v>
      </c>
      <c r="B36" s="3">
        <v>891380046</v>
      </c>
      <c r="C36" s="24" t="s">
        <v>11</v>
      </c>
      <c r="D36" s="25" t="s">
        <v>13</v>
      </c>
      <c r="E36" s="22">
        <v>47757</v>
      </c>
      <c r="F36" s="29">
        <v>44440</v>
      </c>
      <c r="G36" s="4">
        <v>36300</v>
      </c>
      <c r="H36" s="4">
        <v>2200</v>
      </c>
      <c r="I36" s="14">
        <f t="shared" si="0"/>
        <v>34100</v>
      </c>
    </row>
    <row r="37" spans="1:9" x14ac:dyDescent="0.2">
      <c r="A37" s="13" t="s">
        <v>4</v>
      </c>
      <c r="B37" s="3">
        <v>891380046</v>
      </c>
      <c r="C37" s="24" t="s">
        <v>11</v>
      </c>
      <c r="D37" s="25" t="s">
        <v>13</v>
      </c>
      <c r="E37" s="22">
        <v>48334</v>
      </c>
      <c r="F37" s="29">
        <v>44443</v>
      </c>
      <c r="G37" s="4">
        <v>67615</v>
      </c>
      <c r="H37" s="4">
        <v>0</v>
      </c>
      <c r="I37" s="14">
        <f t="shared" si="0"/>
        <v>67615</v>
      </c>
    </row>
    <row r="38" spans="1:9" x14ac:dyDescent="0.2">
      <c r="A38" s="13" t="s">
        <v>4</v>
      </c>
      <c r="B38" s="3">
        <v>891380046</v>
      </c>
      <c r="C38" s="24" t="s">
        <v>11</v>
      </c>
      <c r="D38" s="25" t="s">
        <v>13</v>
      </c>
      <c r="E38" s="22">
        <v>48399</v>
      </c>
      <c r="F38" s="29">
        <v>44444</v>
      </c>
      <c r="G38" s="4">
        <v>127505</v>
      </c>
      <c r="H38" s="4">
        <v>0</v>
      </c>
      <c r="I38" s="14">
        <f t="shared" si="0"/>
        <v>127505</v>
      </c>
    </row>
    <row r="39" spans="1:9" x14ac:dyDescent="0.2">
      <c r="A39" s="13" t="s">
        <v>4</v>
      </c>
      <c r="B39" s="3">
        <v>891380046</v>
      </c>
      <c r="C39" s="24" t="s">
        <v>11</v>
      </c>
      <c r="D39" s="25" t="s">
        <v>13</v>
      </c>
      <c r="E39" s="22">
        <v>48599</v>
      </c>
      <c r="F39" s="29">
        <v>44445</v>
      </c>
      <c r="G39" s="4">
        <v>126400</v>
      </c>
      <c r="H39" s="4">
        <v>0</v>
      </c>
      <c r="I39" s="14">
        <f t="shared" si="0"/>
        <v>126400</v>
      </c>
    </row>
    <row r="40" spans="1:9" x14ac:dyDescent="0.2">
      <c r="A40" s="13" t="s">
        <v>4</v>
      </c>
      <c r="B40" s="3">
        <v>891380046</v>
      </c>
      <c r="C40" s="24" t="s">
        <v>11</v>
      </c>
      <c r="D40" s="25" t="s">
        <v>13</v>
      </c>
      <c r="E40" s="22">
        <v>49024</v>
      </c>
      <c r="F40" s="29">
        <v>44447</v>
      </c>
      <c r="G40" s="4">
        <v>72471</v>
      </c>
      <c r="H40" s="4">
        <v>0</v>
      </c>
      <c r="I40" s="14">
        <f t="shared" si="0"/>
        <v>72471</v>
      </c>
    </row>
    <row r="41" spans="1:9" x14ac:dyDescent="0.2">
      <c r="A41" s="13" t="s">
        <v>1</v>
      </c>
      <c r="B41" s="3">
        <v>891380046</v>
      </c>
      <c r="C41" s="24" t="s">
        <v>11</v>
      </c>
      <c r="D41" s="25" t="s">
        <v>13</v>
      </c>
      <c r="E41" s="22">
        <v>49182</v>
      </c>
      <c r="F41" s="29">
        <v>44448</v>
      </c>
      <c r="G41" s="4">
        <v>11200</v>
      </c>
      <c r="H41" s="4">
        <v>0</v>
      </c>
      <c r="I41" s="14">
        <f t="shared" si="0"/>
        <v>11200</v>
      </c>
    </row>
    <row r="42" spans="1:9" x14ac:dyDescent="0.2">
      <c r="A42" s="13" t="s">
        <v>6</v>
      </c>
      <c r="B42" s="3">
        <v>891380046</v>
      </c>
      <c r="C42" s="24" t="s">
        <v>11</v>
      </c>
      <c r="D42" s="25" t="s">
        <v>13</v>
      </c>
      <c r="E42" s="22">
        <v>50512</v>
      </c>
      <c r="F42" s="29">
        <v>44456</v>
      </c>
      <c r="G42" s="4">
        <v>80832</v>
      </c>
      <c r="H42" s="4">
        <v>0</v>
      </c>
      <c r="I42" s="14">
        <f t="shared" si="0"/>
        <v>80832</v>
      </c>
    </row>
    <row r="43" spans="1:9" x14ac:dyDescent="0.2">
      <c r="A43" s="13" t="s">
        <v>4</v>
      </c>
      <c r="B43" s="3">
        <v>891380046</v>
      </c>
      <c r="C43" s="24" t="s">
        <v>11</v>
      </c>
      <c r="D43" s="25" t="s">
        <v>13</v>
      </c>
      <c r="E43" s="22">
        <v>50930</v>
      </c>
      <c r="F43" s="29">
        <v>44460</v>
      </c>
      <c r="G43" s="4">
        <v>83466</v>
      </c>
      <c r="H43" s="4">
        <v>0</v>
      </c>
      <c r="I43" s="14">
        <f t="shared" si="0"/>
        <v>83466</v>
      </c>
    </row>
    <row r="44" spans="1:9" x14ac:dyDescent="0.2">
      <c r="A44" s="13" t="s">
        <v>4</v>
      </c>
      <c r="B44" s="3">
        <v>891380046</v>
      </c>
      <c r="C44" s="24" t="s">
        <v>11</v>
      </c>
      <c r="D44" s="25" t="s">
        <v>13</v>
      </c>
      <c r="E44" s="22">
        <v>51278</v>
      </c>
      <c r="F44" s="29">
        <v>44462</v>
      </c>
      <c r="G44" s="4">
        <v>17000</v>
      </c>
      <c r="H44" s="4">
        <v>0</v>
      </c>
      <c r="I44" s="14">
        <f t="shared" si="0"/>
        <v>17000</v>
      </c>
    </row>
    <row r="45" spans="1:9" x14ac:dyDescent="0.2">
      <c r="A45" s="13" t="s">
        <v>4</v>
      </c>
      <c r="B45" s="3">
        <v>891380046</v>
      </c>
      <c r="C45" s="24" t="s">
        <v>11</v>
      </c>
      <c r="D45" s="25" t="s">
        <v>13</v>
      </c>
      <c r="E45" s="22">
        <v>51279</v>
      </c>
      <c r="F45" s="29">
        <v>44462</v>
      </c>
      <c r="G45" s="4">
        <v>24800</v>
      </c>
      <c r="H45" s="4">
        <v>2200</v>
      </c>
      <c r="I45" s="14">
        <f t="shared" si="0"/>
        <v>22600</v>
      </c>
    </row>
    <row r="46" spans="1:9" x14ac:dyDescent="0.2">
      <c r="A46" s="13" t="s">
        <v>4</v>
      </c>
      <c r="B46" s="3">
        <v>891380046</v>
      </c>
      <c r="C46" s="24" t="s">
        <v>11</v>
      </c>
      <c r="D46" s="25" t="s">
        <v>13</v>
      </c>
      <c r="E46" s="22">
        <v>51723</v>
      </c>
      <c r="F46" s="29">
        <v>44466</v>
      </c>
      <c r="G46" s="4">
        <v>82372</v>
      </c>
      <c r="H46" s="4">
        <v>0</v>
      </c>
      <c r="I46" s="14">
        <f t="shared" si="0"/>
        <v>82372</v>
      </c>
    </row>
    <row r="47" spans="1:9" x14ac:dyDescent="0.2">
      <c r="A47" s="13" t="s">
        <v>4</v>
      </c>
      <c r="B47" s="3">
        <v>891380046</v>
      </c>
      <c r="C47" s="24" t="s">
        <v>11</v>
      </c>
      <c r="D47" s="25" t="s">
        <v>13</v>
      </c>
      <c r="E47" s="22">
        <v>51724</v>
      </c>
      <c r="F47" s="29">
        <v>44466</v>
      </c>
      <c r="G47" s="4">
        <v>79791</v>
      </c>
      <c r="H47" s="4">
        <v>0</v>
      </c>
      <c r="I47" s="14">
        <f t="shared" si="0"/>
        <v>79791</v>
      </c>
    </row>
    <row r="48" spans="1:9" x14ac:dyDescent="0.2">
      <c r="A48" s="13" t="s">
        <v>4</v>
      </c>
      <c r="B48" s="3">
        <v>891380046</v>
      </c>
      <c r="C48" s="24" t="s">
        <v>11</v>
      </c>
      <c r="D48" s="25" t="s">
        <v>13</v>
      </c>
      <c r="E48" s="22">
        <v>53233</v>
      </c>
      <c r="F48" s="29">
        <v>44478</v>
      </c>
      <c r="G48" s="4">
        <v>76008</v>
      </c>
      <c r="H48" s="4">
        <v>0</v>
      </c>
      <c r="I48" s="14">
        <f t="shared" si="0"/>
        <v>76008</v>
      </c>
    </row>
    <row r="49" spans="1:9" x14ac:dyDescent="0.2">
      <c r="A49" s="13" t="s">
        <v>4</v>
      </c>
      <c r="B49" s="3">
        <v>891380046</v>
      </c>
      <c r="C49" s="24" t="s">
        <v>11</v>
      </c>
      <c r="D49" s="25" t="s">
        <v>13</v>
      </c>
      <c r="E49" s="22">
        <v>54306</v>
      </c>
      <c r="F49" s="29">
        <v>44488</v>
      </c>
      <c r="G49" s="4">
        <v>36300</v>
      </c>
      <c r="H49" s="4">
        <v>2200</v>
      </c>
      <c r="I49" s="14">
        <f t="shared" si="0"/>
        <v>34100</v>
      </c>
    </row>
    <row r="50" spans="1:9" x14ac:dyDescent="0.2">
      <c r="A50" s="13" t="s">
        <v>4</v>
      </c>
      <c r="B50" s="3">
        <v>891380046</v>
      </c>
      <c r="C50" s="24" t="s">
        <v>11</v>
      </c>
      <c r="D50" s="25" t="s">
        <v>13</v>
      </c>
      <c r="E50" s="22">
        <v>54602</v>
      </c>
      <c r="F50" s="29">
        <v>44489</v>
      </c>
      <c r="G50" s="4">
        <v>74488</v>
      </c>
      <c r="H50" s="4">
        <v>0</v>
      </c>
      <c r="I50" s="14">
        <f t="shared" si="0"/>
        <v>74488</v>
      </c>
    </row>
    <row r="51" spans="1:9" x14ac:dyDescent="0.2">
      <c r="A51" s="13" t="s">
        <v>4</v>
      </c>
      <c r="B51" s="3">
        <v>891380046</v>
      </c>
      <c r="C51" s="24" t="s">
        <v>11</v>
      </c>
      <c r="D51" s="25" t="s">
        <v>13</v>
      </c>
      <c r="E51" s="22">
        <v>54817</v>
      </c>
      <c r="F51" s="29">
        <v>44490</v>
      </c>
      <c r="G51" s="4">
        <v>63907</v>
      </c>
      <c r="H51" s="4">
        <v>0</v>
      </c>
      <c r="I51" s="14">
        <f t="shared" si="0"/>
        <v>63907</v>
      </c>
    </row>
    <row r="52" spans="1:9" x14ac:dyDescent="0.2">
      <c r="A52" s="13" t="s">
        <v>4</v>
      </c>
      <c r="B52" s="3">
        <v>891380046</v>
      </c>
      <c r="C52" s="24" t="s">
        <v>11</v>
      </c>
      <c r="D52" s="25" t="s">
        <v>13</v>
      </c>
      <c r="E52" s="22">
        <v>56570</v>
      </c>
      <c r="F52" s="29">
        <v>44509</v>
      </c>
      <c r="G52" s="4">
        <v>158415</v>
      </c>
      <c r="H52" s="4">
        <v>0</v>
      </c>
      <c r="I52" s="14">
        <f t="shared" si="0"/>
        <v>158415</v>
      </c>
    </row>
    <row r="53" spans="1:9" x14ac:dyDescent="0.2">
      <c r="A53" s="13" t="s">
        <v>4</v>
      </c>
      <c r="B53" s="3">
        <v>891380046</v>
      </c>
      <c r="C53" s="24" t="s">
        <v>11</v>
      </c>
      <c r="D53" s="25" t="s">
        <v>13</v>
      </c>
      <c r="E53" s="22">
        <v>56752</v>
      </c>
      <c r="F53" s="29">
        <v>44509</v>
      </c>
      <c r="G53" s="4">
        <v>107224</v>
      </c>
      <c r="H53" s="4">
        <v>0</v>
      </c>
      <c r="I53" s="14">
        <f t="shared" si="0"/>
        <v>107224</v>
      </c>
    </row>
    <row r="54" spans="1:9" x14ac:dyDescent="0.2">
      <c r="A54" s="13" t="s">
        <v>4</v>
      </c>
      <c r="B54" s="3">
        <v>891380046</v>
      </c>
      <c r="C54" s="24" t="s">
        <v>11</v>
      </c>
      <c r="D54" s="25" t="s">
        <v>13</v>
      </c>
      <c r="E54" s="22">
        <v>56762</v>
      </c>
      <c r="F54" s="29">
        <v>44510</v>
      </c>
      <c r="G54" s="4">
        <v>61768</v>
      </c>
      <c r="H54" s="4">
        <v>0</v>
      </c>
      <c r="I54" s="14">
        <f t="shared" si="0"/>
        <v>61768</v>
      </c>
    </row>
    <row r="55" spans="1:9" x14ac:dyDescent="0.2">
      <c r="A55" s="13" t="s">
        <v>5</v>
      </c>
      <c r="B55" s="3">
        <v>891380046</v>
      </c>
      <c r="C55" s="24" t="s">
        <v>11</v>
      </c>
      <c r="D55" s="25" t="s">
        <v>13</v>
      </c>
      <c r="E55" s="22">
        <v>59516</v>
      </c>
      <c r="F55" s="29">
        <v>44536</v>
      </c>
      <c r="G55" s="4">
        <v>126400</v>
      </c>
      <c r="H55" s="4">
        <v>0</v>
      </c>
      <c r="I55" s="14">
        <f t="shared" si="0"/>
        <v>126400</v>
      </c>
    </row>
    <row r="56" spans="1:9" x14ac:dyDescent="0.2">
      <c r="A56" s="13" t="s">
        <v>4</v>
      </c>
      <c r="B56" s="3">
        <v>891380046</v>
      </c>
      <c r="C56" s="24" t="s">
        <v>11</v>
      </c>
      <c r="D56" s="25" t="s">
        <v>13</v>
      </c>
      <c r="E56" s="22">
        <v>60087</v>
      </c>
      <c r="F56" s="29">
        <v>44543</v>
      </c>
      <c r="G56" s="4">
        <v>73576</v>
      </c>
      <c r="H56" s="4">
        <v>0</v>
      </c>
      <c r="I56" s="14">
        <f t="shared" si="0"/>
        <v>73576</v>
      </c>
    </row>
    <row r="57" spans="1:9" x14ac:dyDescent="0.2">
      <c r="A57" s="13" t="s">
        <v>4</v>
      </c>
      <c r="B57" s="3">
        <v>891380046</v>
      </c>
      <c r="C57" s="24" t="s">
        <v>11</v>
      </c>
      <c r="D57" s="25" t="s">
        <v>13</v>
      </c>
      <c r="E57" s="22">
        <v>61067</v>
      </c>
      <c r="F57" s="29">
        <v>44552</v>
      </c>
      <c r="G57" s="4">
        <v>142390</v>
      </c>
      <c r="H57" s="4">
        <v>0</v>
      </c>
      <c r="I57" s="14">
        <f t="shared" si="0"/>
        <v>142390</v>
      </c>
    </row>
    <row r="58" spans="1:9" x14ac:dyDescent="0.2">
      <c r="A58" s="13" t="s">
        <v>4</v>
      </c>
      <c r="B58" s="3">
        <v>891380046</v>
      </c>
      <c r="C58" s="24" t="s">
        <v>11</v>
      </c>
      <c r="D58" s="25" t="s">
        <v>13</v>
      </c>
      <c r="E58" s="22">
        <v>61265</v>
      </c>
      <c r="F58" s="29">
        <v>44557</v>
      </c>
      <c r="G58" s="4">
        <v>36300</v>
      </c>
      <c r="H58" s="4">
        <v>2200</v>
      </c>
      <c r="I58" s="14">
        <f t="shared" si="0"/>
        <v>34100</v>
      </c>
    </row>
    <row r="59" spans="1:9" x14ac:dyDescent="0.2">
      <c r="A59" s="13" t="s">
        <v>4</v>
      </c>
      <c r="B59" s="3">
        <v>891380046</v>
      </c>
      <c r="C59" s="24" t="s">
        <v>11</v>
      </c>
      <c r="D59" s="25" t="s">
        <v>13</v>
      </c>
      <c r="E59" s="22">
        <v>61535</v>
      </c>
      <c r="F59" s="29">
        <v>44559</v>
      </c>
      <c r="G59" s="4">
        <v>60682</v>
      </c>
      <c r="H59" s="4">
        <v>0</v>
      </c>
      <c r="I59" s="14">
        <f t="shared" si="0"/>
        <v>60682</v>
      </c>
    </row>
    <row r="60" spans="1:9" ht="13.5" thickBot="1" x14ac:dyDescent="0.25">
      <c r="A60" s="15" t="s">
        <v>4</v>
      </c>
      <c r="B60" s="16">
        <v>891380046</v>
      </c>
      <c r="C60" s="24" t="s">
        <v>11</v>
      </c>
      <c r="D60" s="25" t="s">
        <v>13</v>
      </c>
      <c r="E60" s="23">
        <v>61613</v>
      </c>
      <c r="F60" s="30">
        <v>44560</v>
      </c>
      <c r="G60" s="17">
        <v>62427</v>
      </c>
      <c r="H60" s="17">
        <v>0</v>
      </c>
      <c r="I60" s="18">
        <f t="shared" si="0"/>
        <v>62427</v>
      </c>
    </row>
    <row r="61" spans="1:9" ht="21" customHeight="1" thickBot="1" x14ac:dyDescent="0.25">
      <c r="A61" s="35" t="s">
        <v>8</v>
      </c>
      <c r="B61" s="36"/>
      <c r="C61" s="36"/>
      <c r="D61" s="36"/>
      <c r="E61" s="36"/>
      <c r="F61" s="27"/>
      <c r="G61" s="19">
        <f>SUM(G7:G60)</f>
        <v>2831288</v>
      </c>
      <c r="H61" s="19">
        <f>SUM(H7:H60)</f>
        <v>11000</v>
      </c>
      <c r="I61" s="20">
        <f>SUM(I7:I60)</f>
        <v>4861078</v>
      </c>
    </row>
  </sheetData>
  <mergeCells count="1">
    <mergeCell ref="A61:E6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7"/>
  <sheetViews>
    <sheetView workbookViewId="0">
      <selection activeCell="A3" sqref="A3:D7"/>
    </sheetView>
  </sheetViews>
  <sheetFormatPr baseColWidth="10" defaultRowHeight="12.75" x14ac:dyDescent="0.2"/>
  <cols>
    <col min="1" max="1" width="43.85546875" customWidth="1"/>
    <col min="2" max="2" width="29.42578125" bestFit="1" customWidth="1"/>
    <col min="3" max="3" width="40.5703125" customWidth="1"/>
    <col min="4" max="4" width="32" bestFit="1" customWidth="1"/>
  </cols>
  <sheetData>
    <row r="3" spans="1:4" x14ac:dyDescent="0.2">
      <c r="A3" s="89" t="s">
        <v>185</v>
      </c>
      <c r="B3" s="31" t="s">
        <v>187</v>
      </c>
      <c r="C3" s="31" t="s">
        <v>188</v>
      </c>
      <c r="D3" s="31" t="s">
        <v>189</v>
      </c>
    </row>
    <row r="4" spans="1:4" x14ac:dyDescent="0.2">
      <c r="A4" s="90" t="s">
        <v>182</v>
      </c>
      <c r="B4" s="91">
        <v>465767</v>
      </c>
      <c r="C4" s="91">
        <v>465767</v>
      </c>
      <c r="D4" s="31">
        <v>15</v>
      </c>
    </row>
    <row r="5" spans="1:4" x14ac:dyDescent="0.2">
      <c r="A5" s="90" t="s">
        <v>183</v>
      </c>
      <c r="B5" s="91">
        <v>2150790</v>
      </c>
      <c r="C5" s="91"/>
      <c r="D5" s="31">
        <v>13</v>
      </c>
    </row>
    <row r="6" spans="1:4" x14ac:dyDescent="0.2">
      <c r="A6" s="90" t="s">
        <v>184</v>
      </c>
      <c r="B6" s="91">
        <v>2244521</v>
      </c>
      <c r="C6" s="91">
        <v>0</v>
      </c>
      <c r="D6" s="31">
        <v>26</v>
      </c>
    </row>
    <row r="7" spans="1:4" x14ac:dyDescent="0.2">
      <c r="A7" s="90" t="s">
        <v>186</v>
      </c>
      <c r="B7" s="91">
        <v>4861078</v>
      </c>
      <c r="C7" s="91">
        <v>465767</v>
      </c>
      <c r="D7" s="31">
        <v>54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6"/>
  <sheetViews>
    <sheetView workbookViewId="0">
      <pane ySplit="1" topLeftCell="A2" activePane="bottomLeft" state="frozen"/>
      <selection pane="bottomLeft" sqref="A1:AG55"/>
    </sheetView>
  </sheetViews>
  <sheetFormatPr baseColWidth="10" defaultRowHeight="12.75" x14ac:dyDescent="0.2"/>
  <cols>
    <col min="2" max="2" width="37.140625" customWidth="1"/>
    <col min="5" max="5" width="16.85546875" customWidth="1"/>
    <col min="6" max="6" width="25.42578125" customWidth="1"/>
    <col min="12" max="12" width="41" customWidth="1"/>
    <col min="13" max="13" width="42.28515625" customWidth="1"/>
    <col min="17" max="17" width="15.28515625" customWidth="1"/>
    <col min="18" max="18" width="16" customWidth="1"/>
    <col min="19" max="19" width="13.42578125" customWidth="1"/>
    <col min="20" max="20" width="13" customWidth="1"/>
    <col min="22" max="22" width="13.42578125" customWidth="1"/>
    <col min="23" max="23" width="18.28515625" customWidth="1"/>
    <col min="31" max="31" width="14.42578125" customWidth="1"/>
    <col min="32" max="32" width="13.42578125" customWidth="1"/>
  </cols>
  <sheetData>
    <row r="1" spans="1:33" s="34" customFormat="1" ht="51.75" customHeight="1" x14ac:dyDescent="0.2">
      <c r="A1" s="33" t="s">
        <v>19</v>
      </c>
      <c r="B1" s="33" t="s">
        <v>20</v>
      </c>
      <c r="C1" s="33" t="s">
        <v>21</v>
      </c>
      <c r="D1" s="33" t="s">
        <v>22</v>
      </c>
      <c r="E1" s="37" t="s">
        <v>23</v>
      </c>
      <c r="F1" s="33" t="s">
        <v>24</v>
      </c>
      <c r="G1" s="33" t="s">
        <v>25</v>
      </c>
      <c r="H1" s="33" t="s">
        <v>26</v>
      </c>
      <c r="I1" s="33" t="s">
        <v>27</v>
      </c>
      <c r="J1" s="33" t="s">
        <v>28</v>
      </c>
      <c r="K1" s="37" t="s">
        <v>29</v>
      </c>
      <c r="L1" s="33" t="s">
        <v>30</v>
      </c>
      <c r="M1" s="37" t="s">
        <v>178</v>
      </c>
      <c r="N1" s="33" t="s">
        <v>31</v>
      </c>
      <c r="O1" s="33" t="s">
        <v>32</v>
      </c>
      <c r="P1" s="33" t="s">
        <v>33</v>
      </c>
      <c r="Q1" s="37" t="s">
        <v>179</v>
      </c>
      <c r="R1" s="37" t="s">
        <v>181</v>
      </c>
      <c r="S1" s="33" t="s">
        <v>34</v>
      </c>
      <c r="T1" s="37" t="s">
        <v>180</v>
      </c>
      <c r="U1" s="37" t="s">
        <v>35</v>
      </c>
      <c r="V1" s="37" t="s">
        <v>36</v>
      </c>
      <c r="W1" s="33" t="s">
        <v>37</v>
      </c>
      <c r="X1" s="33" t="s">
        <v>38</v>
      </c>
      <c r="Y1" s="33" t="s">
        <v>39</v>
      </c>
      <c r="Z1" s="33" t="s">
        <v>40</v>
      </c>
      <c r="AA1" s="33" t="s">
        <v>41</v>
      </c>
      <c r="AB1" s="33" t="s">
        <v>42</v>
      </c>
      <c r="AC1" s="33" t="s">
        <v>43</v>
      </c>
      <c r="AD1" s="33" t="s">
        <v>44</v>
      </c>
      <c r="AE1" s="33" t="s">
        <v>45</v>
      </c>
      <c r="AF1" s="33" t="s">
        <v>46</v>
      </c>
      <c r="AG1" s="33" t="s">
        <v>47</v>
      </c>
    </row>
    <row r="2" spans="1:33" x14ac:dyDescent="0.2">
      <c r="A2" s="31">
        <v>891380046</v>
      </c>
      <c r="B2" s="31" t="s">
        <v>48</v>
      </c>
      <c r="C2" s="31" t="s">
        <v>176</v>
      </c>
      <c r="D2" s="31">
        <v>46620</v>
      </c>
      <c r="E2" s="31" t="s">
        <v>49</v>
      </c>
      <c r="F2" s="31" t="s">
        <v>50</v>
      </c>
      <c r="G2" s="31" t="s">
        <v>51</v>
      </c>
      <c r="H2" s="31">
        <v>46620</v>
      </c>
      <c r="I2" s="32">
        <v>44420</v>
      </c>
      <c r="J2" s="38">
        <v>59700</v>
      </c>
      <c r="K2" s="38">
        <v>59700</v>
      </c>
      <c r="L2" s="31" t="s">
        <v>52</v>
      </c>
      <c r="M2" s="31" t="s">
        <v>184</v>
      </c>
      <c r="N2" s="31" t="s">
        <v>53</v>
      </c>
      <c r="O2" s="38">
        <v>59700</v>
      </c>
      <c r="P2" s="38">
        <v>59700</v>
      </c>
      <c r="Q2" s="38">
        <v>0</v>
      </c>
      <c r="R2" s="31"/>
      <c r="S2" s="38">
        <v>0</v>
      </c>
      <c r="T2" s="31"/>
      <c r="U2" s="31"/>
      <c r="V2" s="31"/>
      <c r="W2" s="41">
        <v>212248516650456</v>
      </c>
      <c r="X2" s="32">
        <v>44420</v>
      </c>
      <c r="Y2" s="31">
        <v>2</v>
      </c>
      <c r="Z2" s="31" t="s">
        <v>54</v>
      </c>
      <c r="AA2" s="31">
        <v>1</v>
      </c>
      <c r="AB2" s="31">
        <v>20210930</v>
      </c>
      <c r="AC2" s="31">
        <v>20210921</v>
      </c>
      <c r="AD2" s="38">
        <v>59700</v>
      </c>
      <c r="AE2" s="31">
        <v>0</v>
      </c>
      <c r="AF2" s="31"/>
      <c r="AG2" s="31">
        <v>20222903</v>
      </c>
    </row>
    <row r="3" spans="1:33" x14ac:dyDescent="0.2">
      <c r="A3" s="31">
        <v>891380046</v>
      </c>
      <c r="B3" s="31" t="s">
        <v>48</v>
      </c>
      <c r="C3" s="31" t="s">
        <v>176</v>
      </c>
      <c r="D3" s="31">
        <v>46774</v>
      </c>
      <c r="E3" s="31" t="s">
        <v>55</v>
      </c>
      <c r="F3" s="31" t="s">
        <v>56</v>
      </c>
      <c r="G3" s="31" t="s">
        <v>51</v>
      </c>
      <c r="H3" s="31">
        <v>46774</v>
      </c>
      <c r="I3" s="32">
        <v>44424</v>
      </c>
      <c r="J3" s="38">
        <v>195900</v>
      </c>
      <c r="K3" s="38">
        <v>195900</v>
      </c>
      <c r="L3" s="31" t="s">
        <v>52</v>
      </c>
      <c r="M3" s="31" t="s">
        <v>184</v>
      </c>
      <c r="N3" s="31" t="s">
        <v>53</v>
      </c>
      <c r="O3" s="38">
        <v>195900</v>
      </c>
      <c r="P3" s="38">
        <v>195900</v>
      </c>
      <c r="Q3" s="38">
        <v>0</v>
      </c>
      <c r="R3" s="31"/>
      <c r="S3" s="38">
        <v>0</v>
      </c>
      <c r="T3" s="31"/>
      <c r="U3" s="31"/>
      <c r="V3" s="31"/>
      <c r="W3" s="41">
        <v>212278586585124</v>
      </c>
      <c r="X3" s="32">
        <v>44424</v>
      </c>
      <c r="Y3" s="31">
        <v>2</v>
      </c>
      <c r="Z3" s="31" t="s">
        <v>54</v>
      </c>
      <c r="AA3" s="31">
        <v>1</v>
      </c>
      <c r="AB3" s="31">
        <v>20210930</v>
      </c>
      <c r="AC3" s="31">
        <v>20210921</v>
      </c>
      <c r="AD3" s="38">
        <v>195900</v>
      </c>
      <c r="AE3" s="31">
        <v>0</v>
      </c>
      <c r="AF3" s="31"/>
      <c r="AG3" s="31">
        <v>20222903</v>
      </c>
    </row>
    <row r="4" spans="1:33" x14ac:dyDescent="0.2">
      <c r="A4" s="31">
        <v>891380046</v>
      </c>
      <c r="B4" s="31" t="s">
        <v>48</v>
      </c>
      <c r="C4" s="31" t="s">
        <v>176</v>
      </c>
      <c r="D4" s="31">
        <v>47027</v>
      </c>
      <c r="E4" s="31" t="s">
        <v>57</v>
      </c>
      <c r="F4" s="31" t="s">
        <v>58</v>
      </c>
      <c r="G4" s="31" t="s">
        <v>51</v>
      </c>
      <c r="H4" s="31">
        <v>47027</v>
      </c>
      <c r="I4" s="32">
        <v>44430</v>
      </c>
      <c r="J4" s="38">
        <v>96031</v>
      </c>
      <c r="K4" s="38">
        <v>96031</v>
      </c>
      <c r="L4" s="31" t="s">
        <v>52</v>
      </c>
      <c r="M4" s="31" t="s">
        <v>184</v>
      </c>
      <c r="N4" s="31" t="s">
        <v>53</v>
      </c>
      <c r="O4" s="38">
        <v>96031</v>
      </c>
      <c r="P4" s="38">
        <v>96031</v>
      </c>
      <c r="Q4" s="38">
        <v>0</v>
      </c>
      <c r="R4" s="31"/>
      <c r="S4" s="38">
        <v>0</v>
      </c>
      <c r="T4" s="31"/>
      <c r="U4" s="31"/>
      <c r="V4" s="31"/>
      <c r="W4" s="41">
        <v>212348640637290</v>
      </c>
      <c r="X4" s="32">
        <v>44430</v>
      </c>
      <c r="Y4" s="31">
        <v>2</v>
      </c>
      <c r="Z4" s="31" t="s">
        <v>54</v>
      </c>
      <c r="AA4" s="31">
        <v>1</v>
      </c>
      <c r="AB4" s="31">
        <v>20210930</v>
      </c>
      <c r="AC4" s="31">
        <v>20210921</v>
      </c>
      <c r="AD4" s="38">
        <v>96031</v>
      </c>
      <c r="AE4" s="31">
        <v>0</v>
      </c>
      <c r="AF4" s="31"/>
      <c r="AG4" s="31">
        <v>20222903</v>
      </c>
    </row>
    <row r="5" spans="1:33" x14ac:dyDescent="0.2">
      <c r="A5" s="31">
        <v>891380046</v>
      </c>
      <c r="B5" s="31" t="s">
        <v>48</v>
      </c>
      <c r="C5" s="31" t="s">
        <v>176</v>
      </c>
      <c r="D5" s="31">
        <v>47757</v>
      </c>
      <c r="E5" s="31" t="s">
        <v>59</v>
      </c>
      <c r="F5" s="31" t="s">
        <v>60</v>
      </c>
      <c r="G5" s="31" t="s">
        <v>51</v>
      </c>
      <c r="H5" s="31">
        <v>47757</v>
      </c>
      <c r="I5" s="32">
        <v>44440</v>
      </c>
      <c r="J5" s="38">
        <v>34100</v>
      </c>
      <c r="K5" s="38">
        <v>34100</v>
      </c>
      <c r="L5" s="31" t="s">
        <v>52</v>
      </c>
      <c r="M5" s="31" t="s">
        <v>184</v>
      </c>
      <c r="N5" s="31" t="s">
        <v>53</v>
      </c>
      <c r="O5" s="38">
        <v>34100</v>
      </c>
      <c r="P5" s="38">
        <v>34100</v>
      </c>
      <c r="Q5" s="38">
        <v>0</v>
      </c>
      <c r="R5" s="31"/>
      <c r="S5" s="38">
        <v>0</v>
      </c>
      <c r="T5" s="31"/>
      <c r="U5" s="31"/>
      <c r="V5" s="31"/>
      <c r="W5" s="41">
        <v>212358495394593</v>
      </c>
      <c r="X5" s="32">
        <v>44440</v>
      </c>
      <c r="Y5" s="31">
        <v>2</v>
      </c>
      <c r="Z5" s="31" t="s">
        <v>54</v>
      </c>
      <c r="AA5" s="31">
        <v>1</v>
      </c>
      <c r="AB5" s="31">
        <v>20211030</v>
      </c>
      <c r="AC5" s="31">
        <v>20211019</v>
      </c>
      <c r="AD5" s="38">
        <v>34100</v>
      </c>
      <c r="AE5" s="31">
        <v>0</v>
      </c>
      <c r="AF5" s="31"/>
      <c r="AG5" s="31">
        <v>20222903</v>
      </c>
    </row>
    <row r="6" spans="1:33" x14ac:dyDescent="0.2">
      <c r="A6" s="31">
        <v>891380046</v>
      </c>
      <c r="B6" s="31" t="s">
        <v>48</v>
      </c>
      <c r="C6" s="31" t="s">
        <v>176</v>
      </c>
      <c r="D6" s="31">
        <v>48334</v>
      </c>
      <c r="E6" s="31" t="s">
        <v>61</v>
      </c>
      <c r="F6" s="31" t="s">
        <v>62</v>
      </c>
      <c r="G6" s="31" t="s">
        <v>51</v>
      </c>
      <c r="H6" s="31">
        <v>48334</v>
      </c>
      <c r="I6" s="32">
        <v>44443</v>
      </c>
      <c r="J6" s="38">
        <v>67615</v>
      </c>
      <c r="K6" s="38">
        <v>67615</v>
      </c>
      <c r="L6" s="31" t="s">
        <v>52</v>
      </c>
      <c r="M6" s="31" t="s">
        <v>184</v>
      </c>
      <c r="N6" s="31" t="s">
        <v>53</v>
      </c>
      <c r="O6" s="38">
        <v>67615</v>
      </c>
      <c r="P6" s="38">
        <v>67615</v>
      </c>
      <c r="Q6" s="38">
        <v>0</v>
      </c>
      <c r="R6" s="31"/>
      <c r="S6" s="38">
        <v>0</v>
      </c>
      <c r="T6" s="31"/>
      <c r="U6" s="31"/>
      <c r="V6" s="31"/>
      <c r="W6" s="41">
        <v>212498516365815</v>
      </c>
      <c r="X6" s="32">
        <v>44443</v>
      </c>
      <c r="Y6" s="31">
        <v>2</v>
      </c>
      <c r="Z6" s="31" t="s">
        <v>54</v>
      </c>
      <c r="AA6" s="31">
        <v>1</v>
      </c>
      <c r="AB6" s="31">
        <v>20211030</v>
      </c>
      <c r="AC6" s="31">
        <v>20211019</v>
      </c>
      <c r="AD6" s="38">
        <v>67615</v>
      </c>
      <c r="AE6" s="31">
        <v>0</v>
      </c>
      <c r="AF6" s="31"/>
      <c r="AG6" s="31">
        <v>20222903</v>
      </c>
    </row>
    <row r="7" spans="1:33" x14ac:dyDescent="0.2">
      <c r="A7" s="31">
        <v>891380046</v>
      </c>
      <c r="B7" s="31" t="s">
        <v>48</v>
      </c>
      <c r="C7" s="31" t="s">
        <v>176</v>
      </c>
      <c r="D7" s="31">
        <v>48399</v>
      </c>
      <c r="E7" s="31" t="s">
        <v>63</v>
      </c>
      <c r="F7" s="31" t="s">
        <v>64</v>
      </c>
      <c r="G7" s="31" t="s">
        <v>51</v>
      </c>
      <c r="H7" s="31">
        <v>48399</v>
      </c>
      <c r="I7" s="32">
        <v>44444</v>
      </c>
      <c r="J7" s="38">
        <v>127505</v>
      </c>
      <c r="K7" s="38">
        <v>127505</v>
      </c>
      <c r="L7" s="31" t="s">
        <v>52</v>
      </c>
      <c r="M7" s="31" t="s">
        <v>184</v>
      </c>
      <c r="N7" s="31" t="s">
        <v>53</v>
      </c>
      <c r="O7" s="38">
        <v>127505</v>
      </c>
      <c r="P7" s="38">
        <v>127505</v>
      </c>
      <c r="Q7" s="38">
        <v>0</v>
      </c>
      <c r="R7" s="31"/>
      <c r="S7" s="38">
        <v>0</v>
      </c>
      <c r="T7" s="31"/>
      <c r="U7" s="31"/>
      <c r="V7" s="31"/>
      <c r="W7" s="41">
        <v>212488516024424</v>
      </c>
      <c r="X7" s="32">
        <v>44444</v>
      </c>
      <c r="Y7" s="31">
        <v>2</v>
      </c>
      <c r="Z7" s="31" t="s">
        <v>54</v>
      </c>
      <c r="AA7" s="31">
        <v>1</v>
      </c>
      <c r="AB7" s="31">
        <v>20211030</v>
      </c>
      <c r="AC7" s="31">
        <v>20211019</v>
      </c>
      <c r="AD7" s="38">
        <v>127505</v>
      </c>
      <c r="AE7" s="31">
        <v>0</v>
      </c>
      <c r="AF7" s="31"/>
      <c r="AG7" s="31">
        <v>20222903</v>
      </c>
    </row>
    <row r="8" spans="1:33" x14ac:dyDescent="0.2">
      <c r="A8" s="31">
        <v>891380046</v>
      </c>
      <c r="B8" s="31" t="s">
        <v>48</v>
      </c>
      <c r="C8" s="31" t="s">
        <v>176</v>
      </c>
      <c r="D8" s="31">
        <v>48599</v>
      </c>
      <c r="E8" s="31" t="s">
        <v>65</v>
      </c>
      <c r="F8" s="31" t="s">
        <v>66</v>
      </c>
      <c r="G8" s="31" t="s">
        <v>51</v>
      </c>
      <c r="H8" s="31">
        <v>48599</v>
      </c>
      <c r="I8" s="32">
        <v>44445</v>
      </c>
      <c r="J8" s="38">
        <v>126400</v>
      </c>
      <c r="K8" s="38">
        <v>126400</v>
      </c>
      <c r="L8" s="31" t="s">
        <v>52</v>
      </c>
      <c r="M8" s="31" t="s">
        <v>184</v>
      </c>
      <c r="N8" s="31" t="s">
        <v>53</v>
      </c>
      <c r="O8" s="38">
        <v>126400</v>
      </c>
      <c r="P8" s="38">
        <v>126400</v>
      </c>
      <c r="Q8" s="38">
        <v>0</v>
      </c>
      <c r="R8" s="31"/>
      <c r="S8" s="38">
        <v>0</v>
      </c>
      <c r="T8" s="31"/>
      <c r="U8" s="31"/>
      <c r="V8" s="31"/>
      <c r="W8" s="41">
        <v>212418684618068</v>
      </c>
      <c r="X8" s="32">
        <v>44445</v>
      </c>
      <c r="Y8" s="31">
        <v>2</v>
      </c>
      <c r="Z8" s="31" t="s">
        <v>54</v>
      </c>
      <c r="AA8" s="31">
        <v>1</v>
      </c>
      <c r="AB8" s="31">
        <v>20211030</v>
      </c>
      <c r="AC8" s="31">
        <v>20211019</v>
      </c>
      <c r="AD8" s="38">
        <v>126400</v>
      </c>
      <c r="AE8" s="31">
        <v>0</v>
      </c>
      <c r="AF8" s="31"/>
      <c r="AG8" s="31">
        <v>20222903</v>
      </c>
    </row>
    <row r="9" spans="1:33" x14ac:dyDescent="0.2">
      <c r="A9" s="31">
        <v>891380046</v>
      </c>
      <c r="B9" s="31" t="s">
        <v>48</v>
      </c>
      <c r="C9" s="31" t="s">
        <v>176</v>
      </c>
      <c r="D9" s="31">
        <v>49024</v>
      </c>
      <c r="E9" s="31" t="s">
        <v>67</v>
      </c>
      <c r="F9" s="31" t="s">
        <v>68</v>
      </c>
      <c r="G9" s="31" t="s">
        <v>51</v>
      </c>
      <c r="H9" s="31">
        <v>49024</v>
      </c>
      <c r="I9" s="32">
        <v>44447</v>
      </c>
      <c r="J9" s="38">
        <v>72471</v>
      </c>
      <c r="K9" s="38">
        <v>72471</v>
      </c>
      <c r="L9" s="31" t="s">
        <v>52</v>
      </c>
      <c r="M9" s="31" t="s">
        <v>184</v>
      </c>
      <c r="N9" s="31" t="s">
        <v>53</v>
      </c>
      <c r="O9" s="38">
        <v>72471</v>
      </c>
      <c r="P9" s="38">
        <v>72471</v>
      </c>
      <c r="Q9" s="38">
        <v>0</v>
      </c>
      <c r="R9" s="31"/>
      <c r="S9" s="38">
        <v>0</v>
      </c>
      <c r="T9" s="31"/>
      <c r="U9" s="31"/>
      <c r="V9" s="31"/>
      <c r="W9" s="41">
        <v>212318631638242</v>
      </c>
      <c r="X9" s="32">
        <v>44447</v>
      </c>
      <c r="Y9" s="31">
        <v>2</v>
      </c>
      <c r="Z9" s="31" t="s">
        <v>54</v>
      </c>
      <c r="AA9" s="31">
        <v>1</v>
      </c>
      <c r="AB9" s="31">
        <v>20211030</v>
      </c>
      <c r="AC9" s="31">
        <v>20211019</v>
      </c>
      <c r="AD9" s="38">
        <v>72471</v>
      </c>
      <c r="AE9" s="31">
        <v>0</v>
      </c>
      <c r="AF9" s="31"/>
      <c r="AG9" s="31">
        <v>20222903</v>
      </c>
    </row>
    <row r="10" spans="1:33" x14ac:dyDescent="0.2">
      <c r="A10" s="31">
        <v>891380046</v>
      </c>
      <c r="B10" s="31" t="s">
        <v>48</v>
      </c>
      <c r="C10" s="31" t="s">
        <v>176</v>
      </c>
      <c r="D10" s="31">
        <v>51723</v>
      </c>
      <c r="E10" s="31" t="s">
        <v>69</v>
      </c>
      <c r="F10" s="31" t="s">
        <v>70</v>
      </c>
      <c r="G10" s="31" t="s">
        <v>51</v>
      </c>
      <c r="H10" s="31">
        <v>51723</v>
      </c>
      <c r="I10" s="32">
        <v>44466</v>
      </c>
      <c r="J10" s="38">
        <v>82372</v>
      </c>
      <c r="K10" s="38">
        <v>82372</v>
      </c>
      <c r="L10" s="31" t="s">
        <v>52</v>
      </c>
      <c r="M10" s="31" t="s">
        <v>184</v>
      </c>
      <c r="N10" s="31" t="s">
        <v>53</v>
      </c>
      <c r="O10" s="38">
        <v>82372</v>
      </c>
      <c r="P10" s="38">
        <v>82372</v>
      </c>
      <c r="Q10" s="38">
        <v>0</v>
      </c>
      <c r="R10" s="31"/>
      <c r="S10" s="38">
        <v>0</v>
      </c>
      <c r="T10" s="31"/>
      <c r="U10" s="31"/>
      <c r="V10" s="31"/>
      <c r="W10" s="41">
        <v>212708516635766</v>
      </c>
      <c r="X10" s="32">
        <v>44466</v>
      </c>
      <c r="Y10" s="31">
        <v>2</v>
      </c>
      <c r="Z10" s="31" t="s">
        <v>54</v>
      </c>
      <c r="AA10" s="31">
        <v>1</v>
      </c>
      <c r="AB10" s="31">
        <v>20211030</v>
      </c>
      <c r="AC10" s="31">
        <v>20211028</v>
      </c>
      <c r="AD10" s="38">
        <v>82372</v>
      </c>
      <c r="AE10" s="31">
        <v>0</v>
      </c>
      <c r="AF10" s="31"/>
      <c r="AG10" s="31">
        <v>20222903</v>
      </c>
    </row>
    <row r="11" spans="1:33" x14ac:dyDescent="0.2">
      <c r="A11" s="31">
        <v>891380046</v>
      </c>
      <c r="B11" s="31" t="s">
        <v>48</v>
      </c>
      <c r="C11" s="31" t="s">
        <v>176</v>
      </c>
      <c r="D11" s="31">
        <v>51724</v>
      </c>
      <c r="E11" s="31" t="s">
        <v>71</v>
      </c>
      <c r="F11" s="31" t="s">
        <v>72</v>
      </c>
      <c r="G11" s="31" t="s">
        <v>51</v>
      </c>
      <c r="H11" s="31">
        <v>51724</v>
      </c>
      <c r="I11" s="32">
        <v>44466</v>
      </c>
      <c r="J11" s="38">
        <v>79791</v>
      </c>
      <c r="K11" s="38">
        <v>79791</v>
      </c>
      <c r="L11" s="31" t="s">
        <v>52</v>
      </c>
      <c r="M11" s="31" t="s">
        <v>184</v>
      </c>
      <c r="N11" s="31" t="s">
        <v>53</v>
      </c>
      <c r="O11" s="38">
        <v>79791</v>
      </c>
      <c r="P11" s="38">
        <v>79791</v>
      </c>
      <c r="Q11" s="38">
        <v>0</v>
      </c>
      <c r="R11" s="31"/>
      <c r="S11" s="38">
        <v>0</v>
      </c>
      <c r="T11" s="31"/>
      <c r="U11" s="31"/>
      <c r="V11" s="31"/>
      <c r="W11" s="41">
        <v>212708516626401</v>
      </c>
      <c r="X11" s="32">
        <v>44466</v>
      </c>
      <c r="Y11" s="31">
        <v>2</v>
      </c>
      <c r="Z11" s="31" t="s">
        <v>54</v>
      </c>
      <c r="AA11" s="31">
        <v>1</v>
      </c>
      <c r="AB11" s="31">
        <v>20211030</v>
      </c>
      <c r="AC11" s="31">
        <v>20211019</v>
      </c>
      <c r="AD11" s="38">
        <v>79791</v>
      </c>
      <c r="AE11" s="31">
        <v>0</v>
      </c>
      <c r="AF11" s="31"/>
      <c r="AG11" s="31">
        <v>20222903</v>
      </c>
    </row>
    <row r="12" spans="1:33" x14ac:dyDescent="0.2">
      <c r="A12" s="31">
        <v>891380046</v>
      </c>
      <c r="B12" s="31" t="s">
        <v>48</v>
      </c>
      <c r="C12" s="31" t="s">
        <v>176</v>
      </c>
      <c r="D12" s="31">
        <v>53233</v>
      </c>
      <c r="E12" s="31" t="s">
        <v>73</v>
      </c>
      <c r="F12" s="31" t="s">
        <v>74</v>
      </c>
      <c r="G12" s="31" t="s">
        <v>51</v>
      </c>
      <c r="H12" s="31">
        <v>53233</v>
      </c>
      <c r="I12" s="32">
        <v>44478</v>
      </c>
      <c r="J12" s="38">
        <v>76008</v>
      </c>
      <c r="K12" s="38">
        <v>76008</v>
      </c>
      <c r="L12" s="31" t="s">
        <v>52</v>
      </c>
      <c r="M12" s="31" t="s">
        <v>184</v>
      </c>
      <c r="N12" s="31" t="s">
        <v>53</v>
      </c>
      <c r="O12" s="38">
        <v>76008</v>
      </c>
      <c r="P12" s="38">
        <v>76008</v>
      </c>
      <c r="Q12" s="38">
        <v>0</v>
      </c>
      <c r="R12" s="31"/>
      <c r="S12" s="38">
        <v>0</v>
      </c>
      <c r="T12" s="31"/>
      <c r="U12" s="31"/>
      <c r="V12" s="31"/>
      <c r="W12" s="41">
        <v>212828516706420</v>
      </c>
      <c r="X12" s="32">
        <v>44478</v>
      </c>
      <c r="Y12" s="31">
        <v>2</v>
      </c>
      <c r="Z12" s="31" t="s">
        <v>54</v>
      </c>
      <c r="AA12" s="31">
        <v>1</v>
      </c>
      <c r="AB12" s="31">
        <v>20211130</v>
      </c>
      <c r="AC12" s="31">
        <v>20211117</v>
      </c>
      <c r="AD12" s="38">
        <v>76008</v>
      </c>
      <c r="AE12" s="31">
        <v>0</v>
      </c>
      <c r="AF12" s="31"/>
      <c r="AG12" s="31">
        <v>20222903</v>
      </c>
    </row>
    <row r="13" spans="1:33" x14ac:dyDescent="0.2">
      <c r="A13" s="31">
        <v>891380046</v>
      </c>
      <c r="B13" s="31" t="s">
        <v>48</v>
      </c>
      <c r="C13" s="31" t="s">
        <v>176</v>
      </c>
      <c r="D13" s="31">
        <v>54306</v>
      </c>
      <c r="E13" s="31" t="s">
        <v>75</v>
      </c>
      <c r="F13" s="31" t="s">
        <v>76</v>
      </c>
      <c r="G13" s="31" t="s">
        <v>51</v>
      </c>
      <c r="H13" s="31">
        <v>54306</v>
      </c>
      <c r="I13" s="32">
        <v>44488</v>
      </c>
      <c r="J13" s="38">
        <v>34100</v>
      </c>
      <c r="K13" s="38">
        <v>34100</v>
      </c>
      <c r="L13" s="31" t="s">
        <v>52</v>
      </c>
      <c r="M13" s="31" t="s">
        <v>184</v>
      </c>
      <c r="N13" s="31" t="s">
        <v>53</v>
      </c>
      <c r="O13" s="38">
        <v>34100</v>
      </c>
      <c r="P13" s="38">
        <v>34100</v>
      </c>
      <c r="Q13" s="38">
        <v>0</v>
      </c>
      <c r="R13" s="31"/>
      <c r="S13" s="38">
        <v>0</v>
      </c>
      <c r="T13" s="31"/>
      <c r="U13" s="31"/>
      <c r="V13" s="31"/>
      <c r="W13" s="41">
        <v>212938649307341</v>
      </c>
      <c r="X13" s="32">
        <v>44488</v>
      </c>
      <c r="Y13" s="31">
        <v>2</v>
      </c>
      <c r="Z13" s="31" t="s">
        <v>54</v>
      </c>
      <c r="AA13" s="31">
        <v>1</v>
      </c>
      <c r="AB13" s="31">
        <v>20211130</v>
      </c>
      <c r="AC13" s="31">
        <v>20211117</v>
      </c>
      <c r="AD13" s="38">
        <v>34100</v>
      </c>
      <c r="AE13" s="31">
        <v>0</v>
      </c>
      <c r="AF13" s="31"/>
      <c r="AG13" s="31">
        <v>20222903</v>
      </c>
    </row>
    <row r="14" spans="1:33" x14ac:dyDescent="0.2">
      <c r="A14" s="31">
        <v>891380046</v>
      </c>
      <c r="B14" s="31" t="s">
        <v>48</v>
      </c>
      <c r="C14" s="31" t="s">
        <v>176</v>
      </c>
      <c r="D14" s="31">
        <v>54602</v>
      </c>
      <c r="E14" s="31" t="s">
        <v>77</v>
      </c>
      <c r="F14" s="31" t="s">
        <v>78</v>
      </c>
      <c r="G14" s="31" t="s">
        <v>51</v>
      </c>
      <c r="H14" s="31">
        <v>54602</v>
      </c>
      <c r="I14" s="32">
        <v>44489</v>
      </c>
      <c r="J14" s="38">
        <v>74488</v>
      </c>
      <c r="K14" s="38">
        <v>74488</v>
      </c>
      <c r="L14" s="31" t="s">
        <v>52</v>
      </c>
      <c r="M14" s="31" t="s">
        <v>184</v>
      </c>
      <c r="N14" s="31" t="s">
        <v>53</v>
      </c>
      <c r="O14" s="38">
        <v>74488</v>
      </c>
      <c r="P14" s="38">
        <v>74488</v>
      </c>
      <c r="Q14" s="38">
        <v>0</v>
      </c>
      <c r="R14" s="31"/>
      <c r="S14" s="38">
        <v>0</v>
      </c>
      <c r="T14" s="31"/>
      <c r="U14" s="31"/>
      <c r="V14" s="31"/>
      <c r="W14" s="41">
        <v>212938644702154</v>
      </c>
      <c r="X14" s="32">
        <v>44489</v>
      </c>
      <c r="Y14" s="31">
        <v>2</v>
      </c>
      <c r="Z14" s="31" t="s">
        <v>54</v>
      </c>
      <c r="AA14" s="31">
        <v>1</v>
      </c>
      <c r="AB14" s="31">
        <v>20211130</v>
      </c>
      <c r="AC14" s="31">
        <v>20211117</v>
      </c>
      <c r="AD14" s="38">
        <v>74488</v>
      </c>
      <c r="AE14" s="31">
        <v>0</v>
      </c>
      <c r="AF14" s="31"/>
      <c r="AG14" s="31">
        <v>20222903</v>
      </c>
    </row>
    <row r="15" spans="1:33" x14ac:dyDescent="0.2">
      <c r="A15" s="31">
        <v>891380046</v>
      </c>
      <c r="B15" s="31" t="s">
        <v>48</v>
      </c>
      <c r="C15" s="31" t="s">
        <v>176</v>
      </c>
      <c r="D15" s="31">
        <v>54817</v>
      </c>
      <c r="E15" s="31" t="s">
        <v>79</v>
      </c>
      <c r="F15" s="31" t="s">
        <v>80</v>
      </c>
      <c r="G15" s="31" t="s">
        <v>51</v>
      </c>
      <c r="H15" s="31">
        <v>54817</v>
      </c>
      <c r="I15" s="32">
        <v>44490</v>
      </c>
      <c r="J15" s="38">
        <v>63907</v>
      </c>
      <c r="K15" s="38">
        <v>63907</v>
      </c>
      <c r="L15" s="31" t="s">
        <v>52</v>
      </c>
      <c r="M15" s="31" t="s">
        <v>184</v>
      </c>
      <c r="N15" s="31" t="s">
        <v>53</v>
      </c>
      <c r="O15" s="38">
        <v>63907</v>
      </c>
      <c r="P15" s="38">
        <v>63907</v>
      </c>
      <c r="Q15" s="38">
        <v>0</v>
      </c>
      <c r="R15" s="31"/>
      <c r="S15" s="38">
        <v>0</v>
      </c>
      <c r="T15" s="31"/>
      <c r="U15" s="31"/>
      <c r="V15" s="31"/>
      <c r="W15" s="41">
        <v>212938516643900</v>
      </c>
      <c r="X15" s="32">
        <v>44490</v>
      </c>
      <c r="Y15" s="31">
        <v>2</v>
      </c>
      <c r="Z15" s="31" t="s">
        <v>54</v>
      </c>
      <c r="AA15" s="31">
        <v>1</v>
      </c>
      <c r="AB15" s="31">
        <v>20211130</v>
      </c>
      <c r="AC15" s="31">
        <v>20211117</v>
      </c>
      <c r="AD15" s="38">
        <v>63907</v>
      </c>
      <c r="AE15" s="31">
        <v>0</v>
      </c>
      <c r="AF15" s="31"/>
      <c r="AG15" s="31">
        <v>20222903</v>
      </c>
    </row>
    <row r="16" spans="1:33" x14ac:dyDescent="0.2">
      <c r="A16" s="31">
        <v>891380046</v>
      </c>
      <c r="B16" s="31" t="s">
        <v>48</v>
      </c>
      <c r="C16" s="31" t="s">
        <v>176</v>
      </c>
      <c r="D16" s="31">
        <v>56570</v>
      </c>
      <c r="E16" s="31" t="s">
        <v>81</v>
      </c>
      <c r="F16" s="31" t="s">
        <v>82</v>
      </c>
      <c r="G16" s="31" t="s">
        <v>51</v>
      </c>
      <c r="H16" s="31">
        <v>56570</v>
      </c>
      <c r="I16" s="32">
        <v>44509</v>
      </c>
      <c r="J16" s="38">
        <v>158415</v>
      </c>
      <c r="K16" s="38">
        <v>158415</v>
      </c>
      <c r="L16" s="31" t="s">
        <v>52</v>
      </c>
      <c r="M16" s="31" t="s">
        <v>184</v>
      </c>
      <c r="N16" s="31" t="s">
        <v>53</v>
      </c>
      <c r="O16" s="38">
        <v>158415</v>
      </c>
      <c r="P16" s="38">
        <v>158415</v>
      </c>
      <c r="Q16" s="38">
        <v>0</v>
      </c>
      <c r="R16" s="31"/>
      <c r="S16" s="38">
        <v>0</v>
      </c>
      <c r="T16" s="31"/>
      <c r="U16" s="31"/>
      <c r="V16" s="31"/>
      <c r="W16" s="41">
        <v>213128674631599</v>
      </c>
      <c r="X16" s="32">
        <v>44509</v>
      </c>
      <c r="Y16" s="31">
        <v>2</v>
      </c>
      <c r="Z16" s="31" t="s">
        <v>54</v>
      </c>
      <c r="AA16" s="31">
        <v>1</v>
      </c>
      <c r="AB16" s="31">
        <v>20211230</v>
      </c>
      <c r="AC16" s="31">
        <v>20211217</v>
      </c>
      <c r="AD16" s="38">
        <v>158415</v>
      </c>
      <c r="AE16" s="31">
        <v>0</v>
      </c>
      <c r="AF16" s="31"/>
      <c r="AG16" s="31">
        <v>20222903</v>
      </c>
    </row>
    <row r="17" spans="1:33" x14ac:dyDescent="0.2">
      <c r="A17" s="31">
        <v>891380046</v>
      </c>
      <c r="B17" s="31" t="s">
        <v>48</v>
      </c>
      <c r="C17" s="31" t="s">
        <v>176</v>
      </c>
      <c r="D17" s="31">
        <v>56752</v>
      </c>
      <c r="E17" s="31" t="s">
        <v>83</v>
      </c>
      <c r="F17" s="31" t="s">
        <v>84</v>
      </c>
      <c r="G17" s="31" t="s">
        <v>51</v>
      </c>
      <c r="H17" s="31">
        <v>56752</v>
      </c>
      <c r="I17" s="32">
        <v>44509</v>
      </c>
      <c r="J17" s="38">
        <v>107224</v>
      </c>
      <c r="K17" s="38">
        <v>107224</v>
      </c>
      <c r="L17" s="31" t="s">
        <v>52</v>
      </c>
      <c r="M17" s="31" t="s">
        <v>184</v>
      </c>
      <c r="N17" s="31" t="s">
        <v>53</v>
      </c>
      <c r="O17" s="38">
        <v>107224</v>
      </c>
      <c r="P17" s="38">
        <v>107224</v>
      </c>
      <c r="Q17" s="38">
        <v>0</v>
      </c>
      <c r="R17" s="31"/>
      <c r="S17" s="38">
        <v>0</v>
      </c>
      <c r="T17" s="31"/>
      <c r="U17" s="31"/>
      <c r="V17" s="31"/>
      <c r="W17" s="41">
        <v>213128630773013</v>
      </c>
      <c r="X17" s="32">
        <v>44509</v>
      </c>
      <c r="Y17" s="31">
        <v>2</v>
      </c>
      <c r="Z17" s="31" t="s">
        <v>54</v>
      </c>
      <c r="AA17" s="31">
        <v>1</v>
      </c>
      <c r="AB17" s="31">
        <v>20211230</v>
      </c>
      <c r="AC17" s="31">
        <v>20211217</v>
      </c>
      <c r="AD17" s="38">
        <v>107224</v>
      </c>
      <c r="AE17" s="31">
        <v>0</v>
      </c>
      <c r="AF17" s="31"/>
      <c r="AG17" s="31">
        <v>20222903</v>
      </c>
    </row>
    <row r="18" spans="1:33" x14ac:dyDescent="0.2">
      <c r="A18" s="31">
        <v>891380046</v>
      </c>
      <c r="B18" s="31" t="s">
        <v>48</v>
      </c>
      <c r="C18" s="31" t="s">
        <v>176</v>
      </c>
      <c r="D18" s="31">
        <v>56762</v>
      </c>
      <c r="E18" s="31" t="s">
        <v>85</v>
      </c>
      <c r="F18" s="31" t="s">
        <v>86</v>
      </c>
      <c r="G18" s="31" t="s">
        <v>51</v>
      </c>
      <c r="H18" s="31">
        <v>56762</v>
      </c>
      <c r="I18" s="32">
        <v>44510</v>
      </c>
      <c r="J18" s="38">
        <v>61768</v>
      </c>
      <c r="K18" s="38">
        <v>61768</v>
      </c>
      <c r="L18" s="31" t="s">
        <v>52</v>
      </c>
      <c r="M18" s="31" t="s">
        <v>184</v>
      </c>
      <c r="N18" s="31" t="s">
        <v>53</v>
      </c>
      <c r="O18" s="38">
        <v>61768</v>
      </c>
      <c r="P18" s="38">
        <v>61768</v>
      </c>
      <c r="Q18" s="38">
        <v>0</v>
      </c>
      <c r="R18" s="31"/>
      <c r="S18" s="38">
        <v>0</v>
      </c>
      <c r="T18" s="31"/>
      <c r="U18" s="31"/>
      <c r="V18" s="31"/>
      <c r="W18" s="41">
        <v>213148681019089</v>
      </c>
      <c r="X18" s="32">
        <v>44510</v>
      </c>
      <c r="Y18" s="31">
        <v>2</v>
      </c>
      <c r="Z18" s="31" t="s">
        <v>54</v>
      </c>
      <c r="AA18" s="31">
        <v>1</v>
      </c>
      <c r="AB18" s="31">
        <v>20211230</v>
      </c>
      <c r="AC18" s="31">
        <v>20211217</v>
      </c>
      <c r="AD18" s="38">
        <v>61768</v>
      </c>
      <c r="AE18" s="31">
        <v>0</v>
      </c>
      <c r="AF18" s="31"/>
      <c r="AG18" s="31">
        <v>20222903</v>
      </c>
    </row>
    <row r="19" spans="1:33" x14ac:dyDescent="0.2">
      <c r="A19" s="31">
        <v>891380046</v>
      </c>
      <c r="B19" s="31" t="s">
        <v>48</v>
      </c>
      <c r="C19" s="31" t="s">
        <v>176</v>
      </c>
      <c r="D19" s="31">
        <v>60087</v>
      </c>
      <c r="E19" s="31" t="s">
        <v>87</v>
      </c>
      <c r="F19" s="31" t="s">
        <v>88</v>
      </c>
      <c r="G19" s="31" t="s">
        <v>51</v>
      </c>
      <c r="H19" s="31">
        <v>60087</v>
      </c>
      <c r="I19" s="32">
        <v>44543</v>
      </c>
      <c r="J19" s="38">
        <v>73576</v>
      </c>
      <c r="K19" s="38">
        <v>73576</v>
      </c>
      <c r="L19" s="31" t="s">
        <v>52</v>
      </c>
      <c r="M19" s="31" t="s">
        <v>184</v>
      </c>
      <c r="N19" s="31" t="s">
        <v>53</v>
      </c>
      <c r="O19" s="38">
        <v>73576</v>
      </c>
      <c r="P19" s="38">
        <v>73576</v>
      </c>
      <c r="Q19" s="38">
        <v>0</v>
      </c>
      <c r="R19" s="31"/>
      <c r="S19" s="38">
        <v>0</v>
      </c>
      <c r="T19" s="31"/>
      <c r="U19" s="31"/>
      <c r="V19" s="31"/>
      <c r="W19" s="41">
        <v>213458673031898</v>
      </c>
      <c r="X19" s="32">
        <v>44543</v>
      </c>
      <c r="Y19" s="31">
        <v>2</v>
      </c>
      <c r="Z19" s="31" t="s">
        <v>54</v>
      </c>
      <c r="AA19" s="31">
        <v>1</v>
      </c>
      <c r="AB19" s="31">
        <v>20220130</v>
      </c>
      <c r="AC19" s="31">
        <v>20220118</v>
      </c>
      <c r="AD19" s="38">
        <v>73576</v>
      </c>
      <c r="AE19" s="31">
        <v>0</v>
      </c>
      <c r="AF19" s="31"/>
      <c r="AG19" s="31">
        <v>20222903</v>
      </c>
    </row>
    <row r="20" spans="1:33" x14ac:dyDescent="0.2">
      <c r="A20" s="31">
        <v>891380046</v>
      </c>
      <c r="B20" s="31" t="s">
        <v>48</v>
      </c>
      <c r="C20" s="31" t="s">
        <v>176</v>
      </c>
      <c r="D20" s="31">
        <v>61067</v>
      </c>
      <c r="E20" s="31" t="s">
        <v>89</v>
      </c>
      <c r="F20" s="31" t="s">
        <v>90</v>
      </c>
      <c r="G20" s="31" t="s">
        <v>51</v>
      </c>
      <c r="H20" s="31">
        <v>61067</v>
      </c>
      <c r="I20" s="32">
        <v>44552</v>
      </c>
      <c r="J20" s="38">
        <v>142390</v>
      </c>
      <c r="K20" s="38">
        <v>142390</v>
      </c>
      <c r="L20" s="31" t="s">
        <v>52</v>
      </c>
      <c r="M20" s="31" t="s">
        <v>184</v>
      </c>
      <c r="N20" s="31" t="s">
        <v>53</v>
      </c>
      <c r="O20" s="38">
        <v>142390</v>
      </c>
      <c r="P20" s="38">
        <v>142390</v>
      </c>
      <c r="Q20" s="38">
        <v>0</v>
      </c>
      <c r="R20" s="31"/>
      <c r="S20" s="38">
        <v>0</v>
      </c>
      <c r="T20" s="31"/>
      <c r="U20" s="31"/>
      <c r="V20" s="31"/>
      <c r="W20" s="41">
        <v>213568690821026</v>
      </c>
      <c r="X20" s="32">
        <v>44552</v>
      </c>
      <c r="Y20" s="31">
        <v>2</v>
      </c>
      <c r="Z20" s="31" t="s">
        <v>54</v>
      </c>
      <c r="AA20" s="31">
        <v>1</v>
      </c>
      <c r="AB20" s="31">
        <v>20220130</v>
      </c>
      <c r="AC20" s="31">
        <v>20220118</v>
      </c>
      <c r="AD20" s="38">
        <v>142390</v>
      </c>
      <c r="AE20" s="31">
        <v>0</v>
      </c>
      <c r="AF20" s="31"/>
      <c r="AG20" s="31">
        <v>20222903</v>
      </c>
    </row>
    <row r="21" spans="1:33" x14ac:dyDescent="0.2">
      <c r="A21" s="31">
        <v>891380046</v>
      </c>
      <c r="B21" s="31" t="s">
        <v>48</v>
      </c>
      <c r="C21" s="31" t="s">
        <v>176</v>
      </c>
      <c r="D21" s="31">
        <v>61265</v>
      </c>
      <c r="E21" s="31" t="s">
        <v>91</v>
      </c>
      <c r="F21" s="31" t="s">
        <v>92</v>
      </c>
      <c r="G21" s="31" t="s">
        <v>51</v>
      </c>
      <c r="H21" s="31">
        <v>61265</v>
      </c>
      <c r="I21" s="32">
        <v>44557</v>
      </c>
      <c r="J21" s="38">
        <v>34100</v>
      </c>
      <c r="K21" s="38">
        <v>34100</v>
      </c>
      <c r="L21" s="31" t="s">
        <v>52</v>
      </c>
      <c r="M21" s="31" t="s">
        <v>184</v>
      </c>
      <c r="N21" s="31" t="s">
        <v>53</v>
      </c>
      <c r="O21" s="38">
        <v>34100</v>
      </c>
      <c r="P21" s="38">
        <v>34100</v>
      </c>
      <c r="Q21" s="38">
        <v>0</v>
      </c>
      <c r="R21" s="31"/>
      <c r="S21" s="38">
        <v>0</v>
      </c>
      <c r="T21" s="31"/>
      <c r="U21" s="31"/>
      <c r="V21" s="31"/>
      <c r="W21" s="41">
        <v>213558495646537</v>
      </c>
      <c r="X21" s="32">
        <v>44557</v>
      </c>
      <c r="Y21" s="31">
        <v>2</v>
      </c>
      <c r="Z21" s="31" t="s">
        <v>54</v>
      </c>
      <c r="AA21" s="31">
        <v>1</v>
      </c>
      <c r="AB21" s="31">
        <v>20220130</v>
      </c>
      <c r="AC21" s="31">
        <v>20220118</v>
      </c>
      <c r="AD21" s="38">
        <v>34100</v>
      </c>
      <c r="AE21" s="31">
        <v>0</v>
      </c>
      <c r="AF21" s="31"/>
      <c r="AG21" s="31">
        <v>20222903</v>
      </c>
    </row>
    <row r="22" spans="1:33" x14ac:dyDescent="0.2">
      <c r="A22" s="31">
        <v>891380046</v>
      </c>
      <c r="B22" s="31" t="s">
        <v>48</v>
      </c>
      <c r="C22" s="31" t="s">
        <v>176</v>
      </c>
      <c r="D22" s="31">
        <v>61535</v>
      </c>
      <c r="E22" s="31" t="s">
        <v>93</v>
      </c>
      <c r="F22" s="31" t="s">
        <v>94</v>
      </c>
      <c r="G22" s="31" t="s">
        <v>51</v>
      </c>
      <c r="H22" s="31">
        <v>61535</v>
      </c>
      <c r="I22" s="32">
        <v>44559</v>
      </c>
      <c r="J22" s="38">
        <v>60682</v>
      </c>
      <c r="K22" s="38">
        <v>60682</v>
      </c>
      <c r="L22" s="31" t="s">
        <v>52</v>
      </c>
      <c r="M22" s="31" t="s">
        <v>184</v>
      </c>
      <c r="N22" s="31" t="s">
        <v>53</v>
      </c>
      <c r="O22" s="38">
        <v>60682</v>
      </c>
      <c r="P22" s="38">
        <v>60682</v>
      </c>
      <c r="Q22" s="38">
        <v>0</v>
      </c>
      <c r="R22" s="31"/>
      <c r="S22" s="38">
        <v>0</v>
      </c>
      <c r="T22" s="31"/>
      <c r="U22" s="31"/>
      <c r="V22" s="31"/>
      <c r="W22" s="41">
        <v>213638661251761</v>
      </c>
      <c r="X22" s="32">
        <v>44559</v>
      </c>
      <c r="Y22" s="31">
        <v>2</v>
      </c>
      <c r="Z22" s="31" t="s">
        <v>54</v>
      </c>
      <c r="AA22" s="31">
        <v>1</v>
      </c>
      <c r="AB22" s="31">
        <v>20220130</v>
      </c>
      <c r="AC22" s="31">
        <v>20220118</v>
      </c>
      <c r="AD22" s="38">
        <v>60682</v>
      </c>
      <c r="AE22" s="31">
        <v>0</v>
      </c>
      <c r="AF22" s="31"/>
      <c r="AG22" s="31">
        <v>20222903</v>
      </c>
    </row>
    <row r="23" spans="1:33" x14ac:dyDescent="0.2">
      <c r="A23" s="31">
        <v>891380046</v>
      </c>
      <c r="B23" s="31" t="s">
        <v>48</v>
      </c>
      <c r="C23" s="31" t="s">
        <v>176</v>
      </c>
      <c r="D23" s="31">
        <v>61613</v>
      </c>
      <c r="E23" s="31" t="s">
        <v>95</v>
      </c>
      <c r="F23" s="31" t="s">
        <v>96</v>
      </c>
      <c r="G23" s="31" t="s">
        <v>51</v>
      </c>
      <c r="H23" s="31">
        <v>61613</v>
      </c>
      <c r="I23" s="32">
        <v>44560</v>
      </c>
      <c r="J23" s="38">
        <v>62427</v>
      </c>
      <c r="K23" s="38">
        <v>62427</v>
      </c>
      <c r="L23" s="31" t="s">
        <v>52</v>
      </c>
      <c r="M23" s="31" t="s">
        <v>184</v>
      </c>
      <c r="N23" s="31" t="s">
        <v>53</v>
      </c>
      <c r="O23" s="38">
        <v>62427</v>
      </c>
      <c r="P23" s="38">
        <v>62427</v>
      </c>
      <c r="Q23" s="38">
        <v>0</v>
      </c>
      <c r="R23" s="31"/>
      <c r="S23" s="38">
        <v>0</v>
      </c>
      <c r="T23" s="31"/>
      <c r="U23" s="31"/>
      <c r="V23" s="31"/>
      <c r="W23" s="41">
        <v>213638641845960</v>
      </c>
      <c r="X23" s="32">
        <v>44560</v>
      </c>
      <c r="Y23" s="31">
        <v>2</v>
      </c>
      <c r="Z23" s="31" t="s">
        <v>54</v>
      </c>
      <c r="AA23" s="31">
        <v>1</v>
      </c>
      <c r="AB23" s="31">
        <v>20220130</v>
      </c>
      <c r="AC23" s="31">
        <v>20220118</v>
      </c>
      <c r="AD23" s="38">
        <v>62427</v>
      </c>
      <c r="AE23" s="31">
        <v>0</v>
      </c>
      <c r="AF23" s="31"/>
      <c r="AG23" s="31">
        <v>20222903</v>
      </c>
    </row>
    <row r="24" spans="1:33" x14ac:dyDescent="0.2">
      <c r="A24" s="31">
        <v>891380046</v>
      </c>
      <c r="B24" s="31" t="s">
        <v>48</v>
      </c>
      <c r="C24" s="31" t="s">
        <v>176</v>
      </c>
      <c r="D24" s="31">
        <v>45601</v>
      </c>
      <c r="E24" s="31" t="s">
        <v>97</v>
      </c>
      <c r="F24" s="31" t="s">
        <v>98</v>
      </c>
      <c r="G24" s="31" t="s">
        <v>51</v>
      </c>
      <c r="H24" s="31">
        <v>45601</v>
      </c>
      <c r="I24" s="32">
        <v>44411</v>
      </c>
      <c r="J24" s="38">
        <v>81200</v>
      </c>
      <c r="K24" s="38">
        <v>81200</v>
      </c>
      <c r="L24" s="31" t="s">
        <v>52</v>
      </c>
      <c r="M24" s="31" t="s">
        <v>184</v>
      </c>
      <c r="N24" s="31" t="s">
        <v>53</v>
      </c>
      <c r="O24" s="38">
        <v>81200</v>
      </c>
      <c r="P24" s="38">
        <v>81200</v>
      </c>
      <c r="Q24" s="38">
        <v>0</v>
      </c>
      <c r="R24" s="31"/>
      <c r="S24" s="38">
        <v>0</v>
      </c>
      <c r="T24" s="31"/>
      <c r="U24" s="31"/>
      <c r="V24" s="31"/>
      <c r="W24" s="41">
        <v>212158686490116</v>
      </c>
      <c r="X24" s="32">
        <v>44411</v>
      </c>
      <c r="Y24" s="31">
        <v>2</v>
      </c>
      <c r="Z24" s="31" t="s">
        <v>54</v>
      </c>
      <c r="AA24" s="31">
        <v>1</v>
      </c>
      <c r="AB24" s="31">
        <v>20210930</v>
      </c>
      <c r="AC24" s="31">
        <v>20210921</v>
      </c>
      <c r="AD24" s="38">
        <v>81200</v>
      </c>
      <c r="AE24" s="31">
        <v>0</v>
      </c>
      <c r="AF24" s="31"/>
      <c r="AG24" s="31">
        <v>20222903</v>
      </c>
    </row>
    <row r="25" spans="1:33" x14ac:dyDescent="0.2">
      <c r="A25" s="31">
        <v>891380046</v>
      </c>
      <c r="B25" s="31" t="s">
        <v>48</v>
      </c>
      <c r="C25" s="31" t="s">
        <v>176</v>
      </c>
      <c r="D25" s="31">
        <v>46069</v>
      </c>
      <c r="E25" s="31" t="s">
        <v>99</v>
      </c>
      <c r="F25" s="31" t="s">
        <v>100</v>
      </c>
      <c r="G25" s="31" t="s">
        <v>51</v>
      </c>
      <c r="H25" s="31">
        <v>46069</v>
      </c>
      <c r="I25" s="32">
        <v>44416</v>
      </c>
      <c r="J25" s="38">
        <v>74049</v>
      </c>
      <c r="K25" s="38">
        <v>74049</v>
      </c>
      <c r="L25" s="31" t="s">
        <v>52</v>
      </c>
      <c r="M25" s="31" t="s">
        <v>184</v>
      </c>
      <c r="N25" s="31" t="s">
        <v>53</v>
      </c>
      <c r="O25" s="38">
        <v>74049</v>
      </c>
      <c r="P25" s="38">
        <v>74049</v>
      </c>
      <c r="Q25" s="38">
        <v>0</v>
      </c>
      <c r="R25" s="31"/>
      <c r="S25" s="38">
        <v>0</v>
      </c>
      <c r="T25" s="31"/>
      <c r="U25" s="31"/>
      <c r="V25" s="31"/>
      <c r="W25" s="41">
        <v>212208587568173</v>
      </c>
      <c r="X25" s="32">
        <v>44416</v>
      </c>
      <c r="Y25" s="31">
        <v>2</v>
      </c>
      <c r="Z25" s="31" t="s">
        <v>54</v>
      </c>
      <c r="AA25" s="31">
        <v>1</v>
      </c>
      <c r="AB25" s="31">
        <v>20210930</v>
      </c>
      <c r="AC25" s="31">
        <v>20210921</v>
      </c>
      <c r="AD25" s="38">
        <v>74049</v>
      </c>
      <c r="AE25" s="31">
        <v>0</v>
      </c>
      <c r="AF25" s="31"/>
      <c r="AG25" s="31">
        <v>20222903</v>
      </c>
    </row>
    <row r="26" spans="1:33" x14ac:dyDescent="0.2">
      <c r="A26" s="31">
        <v>891380046</v>
      </c>
      <c r="B26" s="31" t="s">
        <v>48</v>
      </c>
      <c r="C26" s="31" t="s">
        <v>176</v>
      </c>
      <c r="D26" s="31">
        <v>46079</v>
      </c>
      <c r="E26" s="31" t="s">
        <v>101</v>
      </c>
      <c r="F26" s="31" t="s">
        <v>102</v>
      </c>
      <c r="G26" s="31" t="s">
        <v>51</v>
      </c>
      <c r="H26" s="31">
        <v>46079</v>
      </c>
      <c r="I26" s="32">
        <v>44416</v>
      </c>
      <c r="J26" s="38">
        <v>114836</v>
      </c>
      <c r="K26" s="38">
        <v>114836</v>
      </c>
      <c r="L26" s="31" t="s">
        <v>52</v>
      </c>
      <c r="M26" s="31" t="s">
        <v>184</v>
      </c>
      <c r="N26" s="31" t="s">
        <v>53</v>
      </c>
      <c r="O26" s="38">
        <v>114836</v>
      </c>
      <c r="P26" s="38">
        <v>114836</v>
      </c>
      <c r="Q26" s="38">
        <v>0</v>
      </c>
      <c r="R26" s="31"/>
      <c r="S26" s="38">
        <v>0</v>
      </c>
      <c r="T26" s="31"/>
      <c r="U26" s="31"/>
      <c r="V26" s="31"/>
      <c r="W26" s="41">
        <v>212208630798609</v>
      </c>
      <c r="X26" s="32">
        <v>44416</v>
      </c>
      <c r="Y26" s="31">
        <v>2</v>
      </c>
      <c r="Z26" s="31" t="s">
        <v>54</v>
      </c>
      <c r="AA26" s="31">
        <v>1</v>
      </c>
      <c r="AB26" s="31">
        <v>20210930</v>
      </c>
      <c r="AC26" s="31">
        <v>20210921</v>
      </c>
      <c r="AD26" s="38">
        <v>114836</v>
      </c>
      <c r="AE26" s="31">
        <v>0</v>
      </c>
      <c r="AF26" s="31"/>
      <c r="AG26" s="31">
        <v>20222903</v>
      </c>
    </row>
    <row r="27" spans="1:33" x14ac:dyDescent="0.2">
      <c r="A27" s="31">
        <v>891380046</v>
      </c>
      <c r="B27" s="31" t="s">
        <v>48</v>
      </c>
      <c r="C27" s="31" t="s">
        <v>176</v>
      </c>
      <c r="D27" s="31">
        <v>50930</v>
      </c>
      <c r="E27" s="31" t="s">
        <v>103</v>
      </c>
      <c r="F27" s="31" t="s">
        <v>104</v>
      </c>
      <c r="G27" s="31" t="s">
        <v>51</v>
      </c>
      <c r="H27" s="31">
        <v>50930</v>
      </c>
      <c r="I27" s="32">
        <v>44460</v>
      </c>
      <c r="J27" s="38">
        <v>83466</v>
      </c>
      <c r="K27" s="38">
        <v>83466</v>
      </c>
      <c r="L27" s="31" t="s">
        <v>52</v>
      </c>
      <c r="M27" s="31" t="s">
        <v>184</v>
      </c>
      <c r="N27" s="31" t="s">
        <v>53</v>
      </c>
      <c r="O27" s="38">
        <v>83466</v>
      </c>
      <c r="P27" s="38">
        <v>83466</v>
      </c>
      <c r="Q27" s="38">
        <v>0</v>
      </c>
      <c r="R27" s="31"/>
      <c r="S27" s="38">
        <v>0</v>
      </c>
      <c r="T27" s="31"/>
      <c r="U27" s="31"/>
      <c r="V27" s="31"/>
      <c r="W27" s="41">
        <v>212648609549100</v>
      </c>
      <c r="X27" s="32">
        <v>44460</v>
      </c>
      <c r="Y27" s="31">
        <v>2</v>
      </c>
      <c r="Z27" s="31" t="s">
        <v>54</v>
      </c>
      <c r="AA27" s="31">
        <v>1</v>
      </c>
      <c r="AB27" s="31">
        <v>20211030</v>
      </c>
      <c r="AC27" s="31">
        <v>20211028</v>
      </c>
      <c r="AD27" s="38">
        <v>83466</v>
      </c>
      <c r="AE27" s="31">
        <v>0</v>
      </c>
      <c r="AF27" s="31"/>
      <c r="AG27" s="31">
        <v>20222903</v>
      </c>
    </row>
    <row r="28" spans="1:33" x14ac:dyDescent="0.2">
      <c r="A28" s="31">
        <v>891380046</v>
      </c>
      <c r="B28" s="31" t="s">
        <v>48</v>
      </c>
      <c r="C28" s="31" t="s">
        <v>176</v>
      </c>
      <c r="D28" s="31">
        <v>51278</v>
      </c>
      <c r="E28" s="31" t="s">
        <v>105</v>
      </c>
      <c r="F28" s="31" t="s">
        <v>106</v>
      </c>
      <c r="G28" s="31" t="s">
        <v>51</v>
      </c>
      <c r="H28" s="31">
        <v>51278</v>
      </c>
      <c r="I28" s="32">
        <v>44462</v>
      </c>
      <c r="J28" s="38">
        <v>17000</v>
      </c>
      <c r="K28" s="38">
        <v>17000</v>
      </c>
      <c r="L28" s="31" t="s">
        <v>107</v>
      </c>
      <c r="M28" s="31" t="s">
        <v>182</v>
      </c>
      <c r="N28" s="31" t="s">
        <v>53</v>
      </c>
      <c r="O28" s="38">
        <v>17000</v>
      </c>
      <c r="P28" s="38">
        <v>0</v>
      </c>
      <c r="Q28" s="38">
        <v>17000</v>
      </c>
      <c r="R28" s="31" t="s">
        <v>108</v>
      </c>
      <c r="S28" s="38">
        <v>17000</v>
      </c>
      <c r="T28" s="31"/>
      <c r="U28" s="31"/>
      <c r="V28" s="31"/>
      <c r="W28" s="31"/>
      <c r="X28" s="32">
        <v>44462</v>
      </c>
      <c r="Y28" s="31">
        <v>9</v>
      </c>
      <c r="Z28" s="31" t="s">
        <v>54</v>
      </c>
      <c r="AA28" s="31">
        <v>1</v>
      </c>
      <c r="AB28" s="31">
        <v>21001231</v>
      </c>
      <c r="AC28" s="31">
        <v>20211019</v>
      </c>
      <c r="AD28" s="38">
        <v>17000</v>
      </c>
      <c r="AE28" s="31">
        <v>0</v>
      </c>
      <c r="AF28" s="31"/>
      <c r="AG28" s="31">
        <v>20222903</v>
      </c>
    </row>
    <row r="29" spans="1:33" x14ac:dyDescent="0.2">
      <c r="A29" s="31">
        <v>891380046</v>
      </c>
      <c r="B29" s="31" t="s">
        <v>48</v>
      </c>
      <c r="C29" s="31" t="s">
        <v>176</v>
      </c>
      <c r="D29" s="31">
        <v>51279</v>
      </c>
      <c r="E29" s="31" t="s">
        <v>109</v>
      </c>
      <c r="F29" s="31" t="s">
        <v>110</v>
      </c>
      <c r="G29" s="31" t="s">
        <v>51</v>
      </c>
      <c r="H29" s="31">
        <v>51279</v>
      </c>
      <c r="I29" s="32">
        <v>44462</v>
      </c>
      <c r="J29" s="38">
        <v>22600</v>
      </c>
      <c r="K29" s="38">
        <v>22600</v>
      </c>
      <c r="L29" s="31" t="s">
        <v>107</v>
      </c>
      <c r="M29" s="31" t="s">
        <v>182</v>
      </c>
      <c r="N29" s="31" t="s">
        <v>53</v>
      </c>
      <c r="O29" s="38">
        <v>22600</v>
      </c>
      <c r="P29" s="38">
        <v>0</v>
      </c>
      <c r="Q29" s="38">
        <v>22600</v>
      </c>
      <c r="R29" s="31" t="s">
        <v>111</v>
      </c>
      <c r="S29" s="38">
        <v>22600</v>
      </c>
      <c r="T29" s="31"/>
      <c r="U29" s="31"/>
      <c r="V29" s="31"/>
      <c r="W29" s="31"/>
      <c r="X29" s="32">
        <v>44462</v>
      </c>
      <c r="Y29" s="31">
        <v>9</v>
      </c>
      <c r="Z29" s="31" t="s">
        <v>54</v>
      </c>
      <c r="AA29" s="31">
        <v>1</v>
      </c>
      <c r="AB29" s="31">
        <v>21001231</v>
      </c>
      <c r="AC29" s="31">
        <v>20211019</v>
      </c>
      <c r="AD29" s="38">
        <v>22600</v>
      </c>
      <c r="AE29" s="31">
        <v>0</v>
      </c>
      <c r="AF29" s="31"/>
      <c r="AG29" s="31">
        <v>20222903</v>
      </c>
    </row>
    <row r="30" spans="1:33" x14ac:dyDescent="0.2">
      <c r="A30" s="31">
        <v>891380046</v>
      </c>
      <c r="B30" s="31" t="s">
        <v>48</v>
      </c>
      <c r="C30" s="31" t="s">
        <v>176</v>
      </c>
      <c r="D30" s="31">
        <v>46209</v>
      </c>
      <c r="E30" s="31" t="s">
        <v>112</v>
      </c>
      <c r="F30" s="31" t="s">
        <v>113</v>
      </c>
      <c r="G30" s="31" t="s">
        <v>51</v>
      </c>
      <c r="H30" s="31">
        <v>46209</v>
      </c>
      <c r="I30" s="32">
        <v>44417</v>
      </c>
      <c r="J30" s="38">
        <v>11200</v>
      </c>
      <c r="K30" s="38">
        <v>11200</v>
      </c>
      <c r="L30" s="31" t="s">
        <v>107</v>
      </c>
      <c r="M30" s="31" t="s">
        <v>182</v>
      </c>
      <c r="N30" s="31" t="s">
        <v>53</v>
      </c>
      <c r="O30" s="38">
        <v>11200</v>
      </c>
      <c r="P30" s="38">
        <v>0</v>
      </c>
      <c r="Q30" s="38">
        <v>11200</v>
      </c>
      <c r="R30" s="31" t="s">
        <v>114</v>
      </c>
      <c r="S30" s="38">
        <v>11200</v>
      </c>
      <c r="T30" s="31"/>
      <c r="U30" s="31"/>
      <c r="V30" s="31"/>
      <c r="W30" s="31"/>
      <c r="X30" s="32">
        <v>44417</v>
      </c>
      <c r="Y30" s="31">
        <v>9</v>
      </c>
      <c r="Z30" s="31" t="s">
        <v>54</v>
      </c>
      <c r="AA30" s="31">
        <v>1</v>
      </c>
      <c r="AB30" s="31">
        <v>21001231</v>
      </c>
      <c r="AC30" s="31">
        <v>20210921</v>
      </c>
      <c r="AD30" s="38">
        <v>11200</v>
      </c>
      <c r="AE30" s="31">
        <v>0</v>
      </c>
      <c r="AF30" s="31"/>
      <c r="AG30" s="31">
        <v>20222903</v>
      </c>
    </row>
    <row r="31" spans="1:33" x14ac:dyDescent="0.2">
      <c r="A31" s="31">
        <v>891380046</v>
      </c>
      <c r="B31" s="31" t="s">
        <v>48</v>
      </c>
      <c r="C31" s="31" t="s">
        <v>176</v>
      </c>
      <c r="D31" s="31">
        <v>46210</v>
      </c>
      <c r="E31" s="31" t="s">
        <v>115</v>
      </c>
      <c r="F31" s="31" t="s">
        <v>116</v>
      </c>
      <c r="G31" s="31" t="s">
        <v>51</v>
      </c>
      <c r="H31" s="31">
        <v>46210</v>
      </c>
      <c r="I31" s="32">
        <v>44417</v>
      </c>
      <c r="J31" s="38">
        <v>11200</v>
      </c>
      <c r="K31" s="38">
        <v>11200</v>
      </c>
      <c r="L31" s="31" t="s">
        <v>107</v>
      </c>
      <c r="M31" s="31" t="s">
        <v>182</v>
      </c>
      <c r="N31" s="31" t="s">
        <v>53</v>
      </c>
      <c r="O31" s="38">
        <v>11200</v>
      </c>
      <c r="P31" s="38">
        <v>0</v>
      </c>
      <c r="Q31" s="38">
        <v>11200</v>
      </c>
      <c r="R31" s="31" t="s">
        <v>114</v>
      </c>
      <c r="S31" s="38">
        <v>11200</v>
      </c>
      <c r="T31" s="31"/>
      <c r="U31" s="31"/>
      <c r="V31" s="31"/>
      <c r="W31" s="31"/>
      <c r="X31" s="32">
        <v>44417</v>
      </c>
      <c r="Y31" s="31">
        <v>9</v>
      </c>
      <c r="Z31" s="31" t="s">
        <v>54</v>
      </c>
      <c r="AA31" s="31">
        <v>1</v>
      </c>
      <c r="AB31" s="31">
        <v>21001231</v>
      </c>
      <c r="AC31" s="31">
        <v>20210921</v>
      </c>
      <c r="AD31" s="38">
        <v>11200</v>
      </c>
      <c r="AE31" s="31">
        <v>0</v>
      </c>
      <c r="AF31" s="31"/>
      <c r="AG31" s="31">
        <v>20222903</v>
      </c>
    </row>
    <row r="32" spans="1:33" x14ac:dyDescent="0.2">
      <c r="A32" s="31">
        <v>891380046</v>
      </c>
      <c r="B32" s="31" t="s">
        <v>48</v>
      </c>
      <c r="C32" s="31" t="s">
        <v>176</v>
      </c>
      <c r="D32" s="31">
        <v>49182</v>
      </c>
      <c r="E32" s="31" t="s">
        <v>117</v>
      </c>
      <c r="F32" s="31" t="s">
        <v>118</v>
      </c>
      <c r="G32" s="31" t="s">
        <v>51</v>
      </c>
      <c r="H32" s="31">
        <v>49182</v>
      </c>
      <c r="I32" s="32">
        <v>44448</v>
      </c>
      <c r="J32" s="38">
        <v>11200</v>
      </c>
      <c r="K32" s="38">
        <v>11200</v>
      </c>
      <c r="L32" s="31" t="s">
        <v>107</v>
      </c>
      <c r="M32" s="31" t="s">
        <v>182</v>
      </c>
      <c r="N32" s="31" t="s">
        <v>53</v>
      </c>
      <c r="O32" s="38">
        <v>11200</v>
      </c>
      <c r="P32" s="38">
        <v>0</v>
      </c>
      <c r="Q32" s="38">
        <v>11200</v>
      </c>
      <c r="R32" s="31" t="s">
        <v>119</v>
      </c>
      <c r="S32" s="38">
        <v>11200</v>
      </c>
      <c r="T32" s="31"/>
      <c r="U32" s="31"/>
      <c r="V32" s="31"/>
      <c r="W32" s="31"/>
      <c r="X32" s="32">
        <v>44448</v>
      </c>
      <c r="Y32" s="31">
        <v>9</v>
      </c>
      <c r="Z32" s="31" t="s">
        <v>54</v>
      </c>
      <c r="AA32" s="31">
        <v>1</v>
      </c>
      <c r="AB32" s="31">
        <v>21001231</v>
      </c>
      <c r="AC32" s="31">
        <v>20211019</v>
      </c>
      <c r="AD32" s="38">
        <v>11200</v>
      </c>
      <c r="AE32" s="31">
        <v>0</v>
      </c>
      <c r="AF32" s="31"/>
      <c r="AG32" s="31">
        <v>20222903</v>
      </c>
    </row>
    <row r="33" spans="1:33" x14ac:dyDescent="0.2">
      <c r="A33" s="31">
        <v>891380046</v>
      </c>
      <c r="B33" s="31" t="s">
        <v>48</v>
      </c>
      <c r="C33" s="31" t="s">
        <v>176</v>
      </c>
      <c r="D33" s="31">
        <v>50512</v>
      </c>
      <c r="E33" s="31" t="s">
        <v>120</v>
      </c>
      <c r="F33" s="31" t="s">
        <v>121</v>
      </c>
      <c r="G33" s="31" t="s">
        <v>51</v>
      </c>
      <c r="H33" s="31">
        <v>50512</v>
      </c>
      <c r="I33" s="32">
        <v>44456</v>
      </c>
      <c r="J33" s="38">
        <v>80832</v>
      </c>
      <c r="K33" s="38">
        <v>80832</v>
      </c>
      <c r="L33" s="31" t="s">
        <v>107</v>
      </c>
      <c r="M33" s="31" t="s">
        <v>182</v>
      </c>
      <c r="N33" s="31" t="s">
        <v>53</v>
      </c>
      <c r="O33" s="38">
        <v>80832</v>
      </c>
      <c r="P33" s="38">
        <v>0</v>
      </c>
      <c r="Q33" s="38">
        <v>80832</v>
      </c>
      <c r="R33" s="31" t="s">
        <v>122</v>
      </c>
      <c r="S33" s="38">
        <v>80832</v>
      </c>
      <c r="T33" s="31"/>
      <c r="U33" s="31"/>
      <c r="V33" s="31"/>
      <c r="W33" s="31"/>
      <c r="X33" s="32">
        <v>44456</v>
      </c>
      <c r="Y33" s="31">
        <v>9</v>
      </c>
      <c r="Z33" s="31" t="s">
        <v>54</v>
      </c>
      <c r="AA33" s="31">
        <v>1</v>
      </c>
      <c r="AB33" s="31">
        <v>21001231</v>
      </c>
      <c r="AC33" s="31">
        <v>20211019</v>
      </c>
      <c r="AD33" s="38">
        <v>80832</v>
      </c>
      <c r="AE33" s="31">
        <v>0</v>
      </c>
      <c r="AF33" s="31"/>
      <c r="AG33" s="31">
        <v>20222903</v>
      </c>
    </row>
    <row r="34" spans="1:33" x14ac:dyDescent="0.2">
      <c r="A34" s="31">
        <v>891380046</v>
      </c>
      <c r="B34" s="31" t="s">
        <v>48</v>
      </c>
      <c r="C34" s="31"/>
      <c r="D34" s="31">
        <v>20488</v>
      </c>
      <c r="E34" s="31" t="s">
        <v>123</v>
      </c>
      <c r="F34" s="31" t="s">
        <v>124</v>
      </c>
      <c r="G34" s="31" t="s">
        <v>51</v>
      </c>
      <c r="H34" s="31">
        <v>20488</v>
      </c>
      <c r="I34" s="32">
        <v>44180</v>
      </c>
      <c r="J34" s="38">
        <v>16400</v>
      </c>
      <c r="K34" s="38">
        <v>16400</v>
      </c>
      <c r="L34" s="31" t="s">
        <v>107</v>
      </c>
      <c r="M34" s="31" t="s">
        <v>182</v>
      </c>
      <c r="N34" s="31" t="s">
        <v>53</v>
      </c>
      <c r="O34" s="38">
        <v>16400</v>
      </c>
      <c r="P34" s="38">
        <v>0</v>
      </c>
      <c r="Q34" s="38">
        <v>16400</v>
      </c>
      <c r="R34" s="31" t="s">
        <v>125</v>
      </c>
      <c r="S34" s="38">
        <v>16400</v>
      </c>
      <c r="T34" s="31"/>
      <c r="U34" s="31"/>
      <c r="V34" s="31"/>
      <c r="W34" s="31"/>
      <c r="X34" s="32">
        <v>44180</v>
      </c>
      <c r="Y34" s="31">
        <v>9</v>
      </c>
      <c r="Z34" s="31" t="s">
        <v>54</v>
      </c>
      <c r="AA34" s="31">
        <v>1</v>
      </c>
      <c r="AB34" s="31">
        <v>21001231</v>
      </c>
      <c r="AC34" s="31">
        <v>20210115</v>
      </c>
      <c r="AD34" s="38">
        <v>16400</v>
      </c>
      <c r="AE34" s="31">
        <v>0</v>
      </c>
      <c r="AF34" s="31"/>
      <c r="AG34" s="31">
        <v>20222903</v>
      </c>
    </row>
    <row r="35" spans="1:33" x14ac:dyDescent="0.2">
      <c r="A35" s="31">
        <v>891380046</v>
      </c>
      <c r="B35" s="31" t="s">
        <v>48</v>
      </c>
      <c r="C35" s="31"/>
      <c r="D35" s="31">
        <v>23176</v>
      </c>
      <c r="E35" s="31" t="s">
        <v>126</v>
      </c>
      <c r="F35" s="31" t="s">
        <v>127</v>
      </c>
      <c r="G35" s="31"/>
      <c r="H35" s="31">
        <v>23176</v>
      </c>
      <c r="I35" s="32">
        <v>44214</v>
      </c>
      <c r="J35" s="38">
        <v>24000</v>
      </c>
      <c r="K35" s="38">
        <v>24000</v>
      </c>
      <c r="L35" s="31" t="s">
        <v>107</v>
      </c>
      <c r="M35" s="31" t="s">
        <v>182</v>
      </c>
      <c r="N35" s="31" t="s">
        <v>53</v>
      </c>
      <c r="O35" s="38">
        <v>24000</v>
      </c>
      <c r="P35" s="38">
        <v>0</v>
      </c>
      <c r="Q35" s="38">
        <v>24000</v>
      </c>
      <c r="R35" s="31" t="s">
        <v>128</v>
      </c>
      <c r="S35" s="38">
        <v>24000</v>
      </c>
      <c r="T35" s="31"/>
      <c r="U35" s="31"/>
      <c r="V35" s="31"/>
      <c r="W35" s="31"/>
      <c r="X35" s="32">
        <v>44214</v>
      </c>
      <c r="Y35" s="31">
        <v>9</v>
      </c>
      <c r="Z35" s="31" t="s">
        <v>54</v>
      </c>
      <c r="AA35" s="31">
        <v>1</v>
      </c>
      <c r="AB35" s="31">
        <v>21001231</v>
      </c>
      <c r="AC35" s="31">
        <v>20210203</v>
      </c>
      <c r="AD35" s="38">
        <v>24000</v>
      </c>
      <c r="AE35" s="31">
        <v>0</v>
      </c>
      <c r="AF35" s="31"/>
      <c r="AG35" s="31">
        <v>20222903</v>
      </c>
    </row>
    <row r="36" spans="1:33" x14ac:dyDescent="0.2">
      <c r="A36" s="31">
        <v>891380046</v>
      </c>
      <c r="B36" s="31" t="s">
        <v>48</v>
      </c>
      <c r="C36" s="31"/>
      <c r="D36" s="31">
        <v>23461</v>
      </c>
      <c r="E36" s="31" t="s">
        <v>129</v>
      </c>
      <c r="F36" s="31" t="s">
        <v>130</v>
      </c>
      <c r="G36" s="31"/>
      <c r="H36" s="31">
        <v>23461</v>
      </c>
      <c r="I36" s="32">
        <v>44216</v>
      </c>
      <c r="J36" s="38">
        <v>32900</v>
      </c>
      <c r="K36" s="38">
        <v>32900</v>
      </c>
      <c r="L36" s="31" t="s">
        <v>107</v>
      </c>
      <c r="M36" s="31" t="s">
        <v>182</v>
      </c>
      <c r="N36" s="31" t="s">
        <v>53</v>
      </c>
      <c r="O36" s="38">
        <v>32900</v>
      </c>
      <c r="P36" s="38">
        <v>0</v>
      </c>
      <c r="Q36" s="38">
        <v>32900</v>
      </c>
      <c r="R36" s="31" t="s">
        <v>131</v>
      </c>
      <c r="S36" s="38">
        <v>32900</v>
      </c>
      <c r="T36" s="31"/>
      <c r="U36" s="31"/>
      <c r="V36" s="31"/>
      <c r="W36" s="31"/>
      <c r="X36" s="32">
        <v>44216</v>
      </c>
      <c r="Y36" s="31">
        <v>9</v>
      </c>
      <c r="Z36" s="31" t="s">
        <v>54</v>
      </c>
      <c r="AA36" s="31">
        <v>1</v>
      </c>
      <c r="AB36" s="31">
        <v>21001231</v>
      </c>
      <c r="AC36" s="31">
        <v>20210203</v>
      </c>
      <c r="AD36" s="38">
        <v>32900</v>
      </c>
      <c r="AE36" s="31">
        <v>0</v>
      </c>
      <c r="AF36" s="31"/>
      <c r="AG36" s="31">
        <v>20222903</v>
      </c>
    </row>
    <row r="37" spans="1:33" x14ac:dyDescent="0.2">
      <c r="A37" s="31">
        <v>891380046</v>
      </c>
      <c r="B37" s="31" t="s">
        <v>48</v>
      </c>
      <c r="C37" s="31"/>
      <c r="D37" s="31">
        <v>23466</v>
      </c>
      <c r="E37" s="31" t="s">
        <v>132</v>
      </c>
      <c r="F37" s="31" t="s">
        <v>133</v>
      </c>
      <c r="G37" s="31"/>
      <c r="H37" s="31">
        <v>23466</v>
      </c>
      <c r="I37" s="32">
        <v>44216</v>
      </c>
      <c r="J37" s="38">
        <v>35100</v>
      </c>
      <c r="K37" s="38">
        <v>35100</v>
      </c>
      <c r="L37" s="31" t="s">
        <v>107</v>
      </c>
      <c r="M37" s="31" t="s">
        <v>182</v>
      </c>
      <c r="N37" s="31" t="s">
        <v>53</v>
      </c>
      <c r="O37" s="38">
        <v>35100</v>
      </c>
      <c r="P37" s="38">
        <v>0</v>
      </c>
      <c r="Q37" s="38">
        <v>35100</v>
      </c>
      <c r="R37" s="31" t="s">
        <v>134</v>
      </c>
      <c r="S37" s="38">
        <v>35100</v>
      </c>
      <c r="T37" s="31"/>
      <c r="U37" s="31"/>
      <c r="V37" s="31"/>
      <c r="W37" s="31"/>
      <c r="X37" s="32">
        <v>44216</v>
      </c>
      <c r="Y37" s="31">
        <v>9</v>
      </c>
      <c r="Z37" s="31" t="s">
        <v>54</v>
      </c>
      <c r="AA37" s="31">
        <v>1</v>
      </c>
      <c r="AB37" s="31">
        <v>21001231</v>
      </c>
      <c r="AC37" s="31">
        <v>20210203</v>
      </c>
      <c r="AD37" s="38">
        <v>35100</v>
      </c>
      <c r="AE37" s="31">
        <v>0</v>
      </c>
      <c r="AF37" s="31"/>
      <c r="AG37" s="31">
        <v>20222903</v>
      </c>
    </row>
    <row r="38" spans="1:33" x14ac:dyDescent="0.2">
      <c r="A38" s="31">
        <v>891380046</v>
      </c>
      <c r="B38" s="31" t="s">
        <v>48</v>
      </c>
      <c r="C38" s="31"/>
      <c r="D38" s="31">
        <v>33295</v>
      </c>
      <c r="E38" s="31" t="s">
        <v>135</v>
      </c>
      <c r="F38" s="31" t="s">
        <v>136</v>
      </c>
      <c r="G38" s="31"/>
      <c r="H38" s="31">
        <v>33295</v>
      </c>
      <c r="I38" s="32">
        <v>44300</v>
      </c>
      <c r="J38" s="38">
        <v>31028</v>
      </c>
      <c r="K38" s="38">
        <v>31028</v>
      </c>
      <c r="L38" s="31" t="s">
        <v>107</v>
      </c>
      <c r="M38" s="31" t="s">
        <v>182</v>
      </c>
      <c r="N38" s="31" t="s">
        <v>53</v>
      </c>
      <c r="O38" s="38">
        <v>31028</v>
      </c>
      <c r="P38" s="38">
        <v>0</v>
      </c>
      <c r="Q38" s="38">
        <v>31028</v>
      </c>
      <c r="R38" s="31" t="s">
        <v>137</v>
      </c>
      <c r="S38" s="38">
        <v>31028</v>
      </c>
      <c r="T38" s="31"/>
      <c r="U38" s="31"/>
      <c r="V38" s="31"/>
      <c r="W38" s="31"/>
      <c r="X38" s="32">
        <v>44300</v>
      </c>
      <c r="Y38" s="31">
        <v>9</v>
      </c>
      <c r="Z38" s="31" t="s">
        <v>54</v>
      </c>
      <c r="AA38" s="31">
        <v>1</v>
      </c>
      <c r="AB38" s="31">
        <v>21001231</v>
      </c>
      <c r="AC38" s="31">
        <v>20210512</v>
      </c>
      <c r="AD38" s="38">
        <v>31028</v>
      </c>
      <c r="AE38" s="31">
        <v>0</v>
      </c>
      <c r="AF38" s="31"/>
      <c r="AG38" s="31">
        <v>20222903</v>
      </c>
    </row>
    <row r="39" spans="1:33" x14ac:dyDescent="0.2">
      <c r="A39" s="31">
        <v>891380046</v>
      </c>
      <c r="B39" s="31" t="s">
        <v>48</v>
      </c>
      <c r="C39" s="31"/>
      <c r="D39" s="31">
        <v>34208</v>
      </c>
      <c r="E39" s="31" t="s">
        <v>138</v>
      </c>
      <c r="F39" s="31" t="s">
        <v>139</v>
      </c>
      <c r="G39" s="31"/>
      <c r="H39" s="31">
        <v>34208</v>
      </c>
      <c r="I39" s="32">
        <v>44306</v>
      </c>
      <c r="J39" s="38">
        <v>11200</v>
      </c>
      <c r="K39" s="38">
        <v>11200</v>
      </c>
      <c r="L39" s="31" t="s">
        <v>107</v>
      </c>
      <c r="M39" s="31" t="s">
        <v>182</v>
      </c>
      <c r="N39" s="31" t="s">
        <v>53</v>
      </c>
      <c r="O39" s="38">
        <v>11200</v>
      </c>
      <c r="P39" s="38">
        <v>0</v>
      </c>
      <c r="Q39" s="38">
        <v>11200</v>
      </c>
      <c r="R39" s="31" t="s">
        <v>119</v>
      </c>
      <c r="S39" s="38">
        <v>11200</v>
      </c>
      <c r="T39" s="31"/>
      <c r="U39" s="31"/>
      <c r="V39" s="31"/>
      <c r="W39" s="31"/>
      <c r="X39" s="32">
        <v>44306</v>
      </c>
      <c r="Y39" s="31">
        <v>9</v>
      </c>
      <c r="Z39" s="31" t="s">
        <v>54</v>
      </c>
      <c r="AA39" s="31">
        <v>1</v>
      </c>
      <c r="AB39" s="31">
        <v>21001231</v>
      </c>
      <c r="AC39" s="31">
        <v>20210512</v>
      </c>
      <c r="AD39" s="38">
        <v>11200</v>
      </c>
      <c r="AE39" s="31">
        <v>0</v>
      </c>
      <c r="AF39" s="31"/>
      <c r="AG39" s="31">
        <v>20222903</v>
      </c>
    </row>
    <row r="40" spans="1:33" x14ac:dyDescent="0.2">
      <c r="A40" s="31">
        <v>891380046</v>
      </c>
      <c r="B40" s="31" t="s">
        <v>48</v>
      </c>
      <c r="C40" s="31"/>
      <c r="D40" s="31">
        <v>34591</v>
      </c>
      <c r="E40" s="31" t="s">
        <v>140</v>
      </c>
      <c r="F40" s="31" t="s">
        <v>141</v>
      </c>
      <c r="G40" s="31"/>
      <c r="H40" s="31">
        <v>34591</v>
      </c>
      <c r="I40" s="32">
        <v>44308</v>
      </c>
      <c r="J40" s="38">
        <v>36300</v>
      </c>
      <c r="K40" s="38">
        <v>36300</v>
      </c>
      <c r="L40" s="31" t="s">
        <v>107</v>
      </c>
      <c r="M40" s="31" t="s">
        <v>182</v>
      </c>
      <c r="N40" s="31" t="s">
        <v>53</v>
      </c>
      <c r="O40" s="38">
        <v>36300</v>
      </c>
      <c r="P40" s="38">
        <v>0</v>
      </c>
      <c r="Q40" s="38">
        <v>36300</v>
      </c>
      <c r="R40" s="31" t="s">
        <v>142</v>
      </c>
      <c r="S40" s="38">
        <v>36300</v>
      </c>
      <c r="T40" s="31"/>
      <c r="U40" s="31"/>
      <c r="V40" s="31"/>
      <c r="W40" s="31"/>
      <c r="X40" s="32">
        <v>44308</v>
      </c>
      <c r="Y40" s="31">
        <v>9</v>
      </c>
      <c r="Z40" s="31" t="s">
        <v>54</v>
      </c>
      <c r="AA40" s="31">
        <v>1</v>
      </c>
      <c r="AB40" s="31">
        <v>21001231</v>
      </c>
      <c r="AC40" s="31">
        <v>20210512</v>
      </c>
      <c r="AD40" s="38">
        <v>36300</v>
      </c>
      <c r="AE40" s="31">
        <v>0</v>
      </c>
      <c r="AF40" s="31"/>
      <c r="AG40" s="31">
        <v>20222903</v>
      </c>
    </row>
    <row r="41" spans="1:33" x14ac:dyDescent="0.2">
      <c r="A41" s="31">
        <v>891380046</v>
      </c>
      <c r="B41" s="31" t="s">
        <v>48</v>
      </c>
      <c r="C41" s="31"/>
      <c r="D41" s="31">
        <v>35107</v>
      </c>
      <c r="E41" s="31" t="s">
        <v>143</v>
      </c>
      <c r="F41" s="31" t="s">
        <v>144</v>
      </c>
      <c r="G41" s="31"/>
      <c r="H41" s="31">
        <v>35107</v>
      </c>
      <c r="I41" s="32">
        <v>44313</v>
      </c>
      <c r="J41" s="38">
        <v>11200</v>
      </c>
      <c r="K41" s="38">
        <v>11200</v>
      </c>
      <c r="L41" s="31" t="s">
        <v>107</v>
      </c>
      <c r="M41" s="31" t="s">
        <v>182</v>
      </c>
      <c r="N41" s="31" t="s">
        <v>53</v>
      </c>
      <c r="O41" s="38">
        <v>11200</v>
      </c>
      <c r="P41" s="38">
        <v>0</v>
      </c>
      <c r="Q41" s="38">
        <v>11200</v>
      </c>
      <c r="R41" s="31" t="s">
        <v>119</v>
      </c>
      <c r="S41" s="38">
        <v>11200</v>
      </c>
      <c r="T41" s="31"/>
      <c r="U41" s="31"/>
      <c r="V41" s="31"/>
      <c r="W41" s="31"/>
      <c r="X41" s="32">
        <v>44313</v>
      </c>
      <c r="Y41" s="31">
        <v>9</v>
      </c>
      <c r="Z41" s="31" t="s">
        <v>54</v>
      </c>
      <c r="AA41" s="31">
        <v>1</v>
      </c>
      <c r="AB41" s="31">
        <v>21001231</v>
      </c>
      <c r="AC41" s="31">
        <v>20210512</v>
      </c>
      <c r="AD41" s="38">
        <v>11200</v>
      </c>
      <c r="AE41" s="31">
        <v>0</v>
      </c>
      <c r="AF41" s="31"/>
      <c r="AG41" s="31">
        <v>20222903</v>
      </c>
    </row>
    <row r="42" spans="1:33" x14ac:dyDescent="0.2">
      <c r="A42" s="31">
        <v>891380046</v>
      </c>
      <c r="B42" s="31" t="s">
        <v>48</v>
      </c>
      <c r="C42" s="31"/>
      <c r="D42" s="31">
        <v>36429</v>
      </c>
      <c r="E42" s="31" t="s">
        <v>145</v>
      </c>
      <c r="F42" s="31" t="s">
        <v>146</v>
      </c>
      <c r="G42" s="31"/>
      <c r="H42" s="31">
        <v>36429</v>
      </c>
      <c r="I42" s="32">
        <v>44332</v>
      </c>
      <c r="J42" s="38">
        <v>113607</v>
      </c>
      <c r="K42" s="38">
        <v>113607</v>
      </c>
      <c r="L42" s="31" t="s">
        <v>107</v>
      </c>
      <c r="M42" s="31" t="s">
        <v>182</v>
      </c>
      <c r="N42" s="31" t="s">
        <v>53</v>
      </c>
      <c r="O42" s="38">
        <v>113607</v>
      </c>
      <c r="P42" s="38">
        <v>0</v>
      </c>
      <c r="Q42" s="38">
        <v>113607</v>
      </c>
      <c r="R42" s="31" t="s">
        <v>147</v>
      </c>
      <c r="S42" s="38">
        <v>113607</v>
      </c>
      <c r="T42" s="31"/>
      <c r="U42" s="31"/>
      <c r="V42" s="31"/>
      <c r="W42" s="31"/>
      <c r="X42" s="32">
        <v>44332</v>
      </c>
      <c r="Y42" s="31">
        <v>9</v>
      </c>
      <c r="Z42" s="31" t="s">
        <v>54</v>
      </c>
      <c r="AA42" s="31">
        <v>1</v>
      </c>
      <c r="AB42" s="31">
        <v>21001231</v>
      </c>
      <c r="AC42" s="31">
        <v>20210610</v>
      </c>
      <c r="AD42" s="38">
        <v>113607</v>
      </c>
      <c r="AE42" s="31">
        <v>0</v>
      </c>
      <c r="AF42" s="31"/>
      <c r="AG42" s="31">
        <v>20222903</v>
      </c>
    </row>
    <row r="43" spans="1:33" x14ac:dyDescent="0.2">
      <c r="A43" s="31">
        <v>891380046</v>
      </c>
      <c r="B43" s="31" t="s">
        <v>48</v>
      </c>
      <c r="C43" s="31">
        <v>7782</v>
      </c>
      <c r="D43" s="31"/>
      <c r="E43" s="31" t="s">
        <v>148</v>
      </c>
      <c r="F43" s="31" t="s">
        <v>149</v>
      </c>
      <c r="G43" s="31"/>
      <c r="H43" s="31"/>
      <c r="I43" s="32">
        <v>41455</v>
      </c>
      <c r="J43" s="38">
        <v>538087</v>
      </c>
      <c r="K43" s="38">
        <v>538087</v>
      </c>
      <c r="L43" s="31" t="s">
        <v>150</v>
      </c>
      <c r="M43" s="31" t="s">
        <v>183</v>
      </c>
      <c r="N43" s="31" t="s">
        <v>151</v>
      </c>
      <c r="O43" s="38"/>
      <c r="P43" s="38"/>
      <c r="Q43" s="38"/>
      <c r="R43" s="31"/>
      <c r="S43" s="31"/>
      <c r="T43" s="31"/>
      <c r="U43" s="31"/>
      <c r="V43" s="31"/>
      <c r="W43" s="31"/>
      <c r="X43" s="32"/>
      <c r="Y43" s="31"/>
      <c r="Z43" s="31"/>
      <c r="AA43" s="31"/>
      <c r="AB43" s="31"/>
      <c r="AC43" s="31"/>
      <c r="AD43" s="31"/>
      <c r="AE43" s="31"/>
      <c r="AF43" s="31"/>
      <c r="AG43" s="31">
        <v>20222903</v>
      </c>
    </row>
    <row r="44" spans="1:33" x14ac:dyDescent="0.2">
      <c r="A44" s="31">
        <v>891380046</v>
      </c>
      <c r="B44" s="31" t="s">
        <v>48</v>
      </c>
      <c r="C44" s="31">
        <v>9556</v>
      </c>
      <c r="D44" s="31"/>
      <c r="E44" s="31" t="s">
        <v>152</v>
      </c>
      <c r="F44" s="31" t="s">
        <v>153</v>
      </c>
      <c r="G44" s="31"/>
      <c r="H44" s="31"/>
      <c r="I44" s="32">
        <v>42521</v>
      </c>
      <c r="J44" s="38">
        <v>31300</v>
      </c>
      <c r="K44" s="38">
        <v>31300</v>
      </c>
      <c r="L44" s="31" t="s">
        <v>150</v>
      </c>
      <c r="M44" s="31" t="s">
        <v>183</v>
      </c>
      <c r="N44" s="31" t="s">
        <v>151</v>
      </c>
      <c r="O44" s="38"/>
      <c r="P44" s="38"/>
      <c r="Q44" s="38"/>
      <c r="R44" s="31"/>
      <c r="S44" s="31"/>
      <c r="T44" s="31"/>
      <c r="U44" s="31"/>
      <c r="V44" s="31"/>
      <c r="W44" s="31"/>
      <c r="X44" s="32"/>
      <c r="Y44" s="31"/>
      <c r="Z44" s="31"/>
      <c r="AA44" s="31"/>
      <c r="AB44" s="31"/>
      <c r="AC44" s="31"/>
      <c r="AD44" s="31"/>
      <c r="AE44" s="31"/>
      <c r="AF44" s="31"/>
      <c r="AG44" s="31">
        <v>20222903</v>
      </c>
    </row>
    <row r="45" spans="1:33" x14ac:dyDescent="0.2">
      <c r="A45" s="31">
        <v>891380046</v>
      </c>
      <c r="B45" s="31" t="s">
        <v>48</v>
      </c>
      <c r="C45" s="31">
        <v>9557</v>
      </c>
      <c r="D45" s="31"/>
      <c r="E45" s="31" t="s">
        <v>154</v>
      </c>
      <c r="F45" s="31" t="s">
        <v>155</v>
      </c>
      <c r="G45" s="31"/>
      <c r="H45" s="31"/>
      <c r="I45" s="32">
        <v>42521</v>
      </c>
      <c r="J45" s="38">
        <v>27000</v>
      </c>
      <c r="K45" s="38">
        <v>27000</v>
      </c>
      <c r="L45" s="31" t="s">
        <v>150</v>
      </c>
      <c r="M45" s="31" t="s">
        <v>183</v>
      </c>
      <c r="N45" s="31" t="s">
        <v>151</v>
      </c>
      <c r="O45" s="38"/>
      <c r="P45" s="38"/>
      <c r="Q45" s="38"/>
      <c r="R45" s="31"/>
      <c r="S45" s="31"/>
      <c r="T45" s="31"/>
      <c r="U45" s="31"/>
      <c r="V45" s="31"/>
      <c r="W45" s="31"/>
      <c r="X45" s="32"/>
      <c r="Y45" s="31"/>
      <c r="Z45" s="31"/>
      <c r="AA45" s="31"/>
      <c r="AB45" s="31"/>
      <c r="AC45" s="31"/>
      <c r="AD45" s="31"/>
      <c r="AE45" s="31"/>
      <c r="AF45" s="31"/>
      <c r="AG45" s="31">
        <v>20222903</v>
      </c>
    </row>
    <row r="46" spans="1:33" x14ac:dyDescent="0.2">
      <c r="A46" s="31">
        <v>891380046</v>
      </c>
      <c r="B46" s="31" t="s">
        <v>48</v>
      </c>
      <c r="C46" s="31">
        <v>11314</v>
      </c>
      <c r="D46" s="31"/>
      <c r="E46" s="31" t="s">
        <v>156</v>
      </c>
      <c r="F46" s="31" t="s">
        <v>157</v>
      </c>
      <c r="G46" s="31"/>
      <c r="H46" s="31"/>
      <c r="I46" s="32">
        <v>43220</v>
      </c>
      <c r="J46" s="38">
        <v>53646</v>
      </c>
      <c r="K46" s="38">
        <v>53646</v>
      </c>
      <c r="L46" s="31" t="s">
        <v>150</v>
      </c>
      <c r="M46" s="31" t="s">
        <v>183</v>
      </c>
      <c r="N46" s="31" t="s">
        <v>151</v>
      </c>
      <c r="O46" s="38"/>
      <c r="P46" s="38"/>
      <c r="Q46" s="38"/>
      <c r="R46" s="31"/>
      <c r="S46" s="31"/>
      <c r="T46" s="31"/>
      <c r="U46" s="31"/>
      <c r="V46" s="31"/>
      <c r="W46" s="31"/>
      <c r="X46" s="32"/>
      <c r="Y46" s="31"/>
      <c r="Z46" s="31"/>
      <c r="AA46" s="31"/>
      <c r="AB46" s="31"/>
      <c r="AC46" s="31"/>
      <c r="AD46" s="31"/>
      <c r="AE46" s="31"/>
      <c r="AF46" s="31"/>
      <c r="AG46" s="31">
        <v>20222903</v>
      </c>
    </row>
    <row r="47" spans="1:33" x14ac:dyDescent="0.2">
      <c r="A47" s="31">
        <v>891380046</v>
      </c>
      <c r="B47" s="31" t="s">
        <v>48</v>
      </c>
      <c r="C47" s="31">
        <v>11640</v>
      </c>
      <c r="D47" s="31"/>
      <c r="E47" s="31" t="s">
        <v>158</v>
      </c>
      <c r="F47" s="31" t="s">
        <v>159</v>
      </c>
      <c r="G47" s="31"/>
      <c r="H47" s="31"/>
      <c r="I47" s="32">
        <v>43281</v>
      </c>
      <c r="J47" s="38">
        <v>304091</v>
      </c>
      <c r="K47" s="38">
        <v>304091</v>
      </c>
      <c r="L47" s="31" t="s">
        <v>150</v>
      </c>
      <c r="M47" s="31" t="s">
        <v>183</v>
      </c>
      <c r="N47" s="31" t="s">
        <v>151</v>
      </c>
      <c r="O47" s="38"/>
      <c r="P47" s="38"/>
      <c r="Q47" s="38"/>
      <c r="R47" s="31"/>
      <c r="S47" s="31"/>
      <c r="T47" s="31"/>
      <c r="U47" s="31"/>
      <c r="V47" s="31"/>
      <c r="W47" s="31"/>
      <c r="X47" s="32"/>
      <c r="Y47" s="31"/>
      <c r="Z47" s="31"/>
      <c r="AA47" s="31"/>
      <c r="AB47" s="31"/>
      <c r="AC47" s="31"/>
      <c r="AD47" s="31"/>
      <c r="AE47" s="31"/>
      <c r="AF47" s="31"/>
      <c r="AG47" s="31">
        <v>20222903</v>
      </c>
    </row>
    <row r="48" spans="1:33" x14ac:dyDescent="0.2">
      <c r="A48" s="31">
        <v>891380046</v>
      </c>
      <c r="B48" s="31" t="s">
        <v>48</v>
      </c>
      <c r="C48" s="31">
        <v>11791</v>
      </c>
      <c r="D48" s="31"/>
      <c r="E48" s="31" t="s">
        <v>160</v>
      </c>
      <c r="F48" s="31" t="s">
        <v>161</v>
      </c>
      <c r="G48" s="31"/>
      <c r="H48" s="31"/>
      <c r="I48" s="32">
        <v>43312</v>
      </c>
      <c r="J48" s="38">
        <v>88319</v>
      </c>
      <c r="K48" s="38">
        <v>88319</v>
      </c>
      <c r="L48" s="31" t="s">
        <v>150</v>
      </c>
      <c r="M48" s="31" t="s">
        <v>183</v>
      </c>
      <c r="N48" s="31" t="s">
        <v>151</v>
      </c>
      <c r="O48" s="38"/>
      <c r="P48" s="38"/>
      <c r="Q48" s="38"/>
      <c r="R48" s="31"/>
      <c r="S48" s="31"/>
      <c r="T48" s="31"/>
      <c r="U48" s="31"/>
      <c r="V48" s="31"/>
      <c r="W48" s="31"/>
      <c r="X48" s="32"/>
      <c r="Y48" s="31"/>
      <c r="Z48" s="31"/>
      <c r="AA48" s="31"/>
      <c r="AB48" s="31"/>
      <c r="AC48" s="31"/>
      <c r="AD48" s="31"/>
      <c r="AE48" s="31"/>
      <c r="AF48" s="31"/>
      <c r="AG48" s="31">
        <v>20222903</v>
      </c>
    </row>
    <row r="49" spans="1:33" x14ac:dyDescent="0.2">
      <c r="A49" s="31">
        <v>891380046</v>
      </c>
      <c r="B49" s="31" t="s">
        <v>48</v>
      </c>
      <c r="C49" s="31">
        <v>11934</v>
      </c>
      <c r="D49" s="31"/>
      <c r="E49" s="31" t="s">
        <v>162</v>
      </c>
      <c r="F49" s="31" t="s">
        <v>163</v>
      </c>
      <c r="G49" s="31"/>
      <c r="H49" s="31"/>
      <c r="I49" s="32">
        <v>43343</v>
      </c>
      <c r="J49" s="38">
        <v>25931</v>
      </c>
      <c r="K49" s="38">
        <v>25931</v>
      </c>
      <c r="L49" s="31" t="s">
        <v>150</v>
      </c>
      <c r="M49" s="31" t="s">
        <v>183</v>
      </c>
      <c r="N49" s="31" t="s">
        <v>151</v>
      </c>
      <c r="O49" s="38"/>
      <c r="P49" s="38"/>
      <c r="Q49" s="38"/>
      <c r="R49" s="31"/>
      <c r="S49" s="31"/>
      <c r="T49" s="31"/>
      <c r="U49" s="31"/>
      <c r="V49" s="31"/>
      <c r="W49" s="31"/>
      <c r="X49" s="32"/>
      <c r="Y49" s="31"/>
      <c r="Z49" s="31"/>
      <c r="AA49" s="31"/>
      <c r="AB49" s="31"/>
      <c r="AC49" s="31"/>
      <c r="AD49" s="31"/>
      <c r="AE49" s="31"/>
      <c r="AF49" s="31"/>
      <c r="AG49" s="31">
        <v>20222903</v>
      </c>
    </row>
    <row r="50" spans="1:33" x14ac:dyDescent="0.2">
      <c r="A50" s="31">
        <v>891380046</v>
      </c>
      <c r="B50" s="31" t="s">
        <v>48</v>
      </c>
      <c r="C50" s="31">
        <v>12828</v>
      </c>
      <c r="D50" s="31"/>
      <c r="E50" s="31" t="s">
        <v>164</v>
      </c>
      <c r="F50" s="31" t="s">
        <v>165</v>
      </c>
      <c r="G50" s="31"/>
      <c r="H50" s="31"/>
      <c r="I50" s="32">
        <v>43496</v>
      </c>
      <c r="J50" s="38">
        <v>400</v>
      </c>
      <c r="K50" s="38">
        <v>400</v>
      </c>
      <c r="L50" s="31" t="s">
        <v>150</v>
      </c>
      <c r="M50" s="31" t="s">
        <v>183</v>
      </c>
      <c r="N50" s="31" t="s">
        <v>151</v>
      </c>
      <c r="O50" s="38"/>
      <c r="P50" s="38"/>
      <c r="Q50" s="38"/>
      <c r="R50" s="31"/>
      <c r="S50" s="31"/>
      <c r="T50" s="31"/>
      <c r="U50" s="31"/>
      <c r="V50" s="31"/>
      <c r="W50" s="31"/>
      <c r="X50" s="32"/>
      <c r="Y50" s="31"/>
      <c r="Z50" s="31"/>
      <c r="AA50" s="31"/>
      <c r="AB50" s="31"/>
      <c r="AC50" s="31"/>
      <c r="AD50" s="31"/>
      <c r="AE50" s="31"/>
      <c r="AF50" s="31"/>
      <c r="AG50" s="31">
        <v>20222903</v>
      </c>
    </row>
    <row r="51" spans="1:33" x14ac:dyDescent="0.2">
      <c r="A51" s="31">
        <v>891380046</v>
      </c>
      <c r="B51" s="31" t="s">
        <v>48</v>
      </c>
      <c r="C51" s="31">
        <v>12979</v>
      </c>
      <c r="D51" s="31"/>
      <c r="E51" s="31" t="s">
        <v>166</v>
      </c>
      <c r="F51" s="31" t="s">
        <v>167</v>
      </c>
      <c r="G51" s="31"/>
      <c r="H51" s="31"/>
      <c r="I51" s="32">
        <v>43524</v>
      </c>
      <c r="J51" s="38">
        <v>526916</v>
      </c>
      <c r="K51" s="38">
        <v>526916</v>
      </c>
      <c r="L51" s="31" t="s">
        <v>150</v>
      </c>
      <c r="M51" s="31" t="s">
        <v>183</v>
      </c>
      <c r="N51" s="31" t="s">
        <v>151</v>
      </c>
      <c r="O51" s="38"/>
      <c r="P51" s="38"/>
      <c r="Q51" s="38"/>
      <c r="R51" s="31"/>
      <c r="S51" s="31"/>
      <c r="T51" s="31"/>
      <c r="U51" s="31"/>
      <c r="V51" s="31"/>
      <c r="W51" s="31"/>
      <c r="X51" s="32"/>
      <c r="Y51" s="31"/>
      <c r="Z51" s="31"/>
      <c r="AA51" s="31"/>
      <c r="AB51" s="31"/>
      <c r="AC51" s="31"/>
      <c r="AD51" s="31"/>
      <c r="AE51" s="31"/>
      <c r="AF51" s="31"/>
      <c r="AG51" s="31">
        <v>20222903</v>
      </c>
    </row>
    <row r="52" spans="1:33" x14ac:dyDescent="0.2">
      <c r="A52" s="31">
        <v>891380046</v>
      </c>
      <c r="B52" s="31" t="s">
        <v>48</v>
      </c>
      <c r="C52" s="31">
        <v>15671</v>
      </c>
      <c r="D52" s="31"/>
      <c r="E52" s="31" t="s">
        <v>168</v>
      </c>
      <c r="F52" s="31" t="s">
        <v>169</v>
      </c>
      <c r="G52" s="31"/>
      <c r="H52" s="31"/>
      <c r="I52" s="32">
        <v>44074</v>
      </c>
      <c r="J52" s="38">
        <v>10800</v>
      </c>
      <c r="K52" s="38">
        <v>10800</v>
      </c>
      <c r="L52" s="31" t="s">
        <v>150</v>
      </c>
      <c r="M52" s="31" t="s">
        <v>183</v>
      </c>
      <c r="N52" s="31" t="s">
        <v>151</v>
      </c>
      <c r="O52" s="38"/>
      <c r="P52" s="38"/>
      <c r="Q52" s="38"/>
      <c r="R52" s="31"/>
      <c r="S52" s="31"/>
      <c r="T52" s="31"/>
      <c r="U52" s="31"/>
      <c r="V52" s="31"/>
      <c r="W52" s="31"/>
      <c r="X52" s="32"/>
      <c r="Y52" s="31"/>
      <c r="Z52" s="31"/>
      <c r="AA52" s="31"/>
      <c r="AB52" s="31"/>
      <c r="AC52" s="31"/>
      <c r="AD52" s="31"/>
      <c r="AE52" s="31"/>
      <c r="AF52" s="31"/>
      <c r="AG52" s="31">
        <v>20222903</v>
      </c>
    </row>
    <row r="53" spans="1:33" x14ac:dyDescent="0.2">
      <c r="A53" s="31">
        <v>891380046</v>
      </c>
      <c r="B53" s="31" t="s">
        <v>48</v>
      </c>
      <c r="C53" s="31">
        <v>15753</v>
      </c>
      <c r="D53" s="31"/>
      <c r="E53" s="31" t="s">
        <v>170</v>
      </c>
      <c r="F53" s="31" t="s">
        <v>171</v>
      </c>
      <c r="G53" s="31"/>
      <c r="H53" s="31"/>
      <c r="I53" s="32">
        <v>44104</v>
      </c>
      <c r="J53" s="38">
        <v>385000</v>
      </c>
      <c r="K53" s="38">
        <v>385000</v>
      </c>
      <c r="L53" s="31" t="s">
        <v>150</v>
      </c>
      <c r="M53" s="31" t="s">
        <v>183</v>
      </c>
      <c r="N53" s="31" t="s">
        <v>151</v>
      </c>
      <c r="O53" s="38"/>
      <c r="P53" s="38"/>
      <c r="Q53" s="38"/>
      <c r="R53" s="31"/>
      <c r="S53" s="31"/>
      <c r="T53" s="31"/>
      <c r="U53" s="31"/>
      <c r="V53" s="31"/>
      <c r="W53" s="31"/>
      <c r="X53" s="32"/>
      <c r="Y53" s="31"/>
      <c r="Z53" s="31"/>
      <c r="AA53" s="31"/>
      <c r="AB53" s="31"/>
      <c r="AC53" s="31"/>
      <c r="AD53" s="31"/>
      <c r="AE53" s="31"/>
      <c r="AF53" s="31"/>
      <c r="AG53" s="31">
        <v>20222903</v>
      </c>
    </row>
    <row r="54" spans="1:33" x14ac:dyDescent="0.2">
      <c r="A54" s="31">
        <v>891380046</v>
      </c>
      <c r="B54" s="31" t="s">
        <v>48</v>
      </c>
      <c r="C54" s="31">
        <v>15987</v>
      </c>
      <c r="D54" s="31"/>
      <c r="E54" s="31" t="s">
        <v>172</v>
      </c>
      <c r="F54" s="31" t="s">
        <v>173</v>
      </c>
      <c r="G54" s="31"/>
      <c r="H54" s="31"/>
      <c r="I54" s="32">
        <v>44134</v>
      </c>
      <c r="J54" s="38">
        <v>32900</v>
      </c>
      <c r="K54" s="38">
        <v>32900</v>
      </c>
      <c r="L54" s="31" t="s">
        <v>150</v>
      </c>
      <c r="M54" s="31" t="s">
        <v>183</v>
      </c>
      <c r="N54" s="31" t="s">
        <v>151</v>
      </c>
      <c r="O54" s="38"/>
      <c r="P54" s="38"/>
      <c r="Q54" s="38"/>
      <c r="R54" s="31"/>
      <c r="S54" s="31"/>
      <c r="T54" s="31"/>
      <c r="U54" s="31"/>
      <c r="V54" s="31"/>
      <c r="W54" s="31"/>
      <c r="X54" s="32"/>
      <c r="Y54" s="31"/>
      <c r="Z54" s="31"/>
      <c r="AA54" s="31"/>
      <c r="AB54" s="31"/>
      <c r="AC54" s="31"/>
      <c r="AD54" s="31"/>
      <c r="AE54" s="31"/>
      <c r="AF54" s="31"/>
      <c r="AG54" s="31">
        <v>20222903</v>
      </c>
    </row>
    <row r="55" spans="1:33" x14ac:dyDescent="0.2">
      <c r="A55" s="31">
        <v>891380046</v>
      </c>
      <c r="B55" s="31" t="s">
        <v>48</v>
      </c>
      <c r="C55" s="31">
        <v>59516</v>
      </c>
      <c r="D55" s="31"/>
      <c r="E55" s="31" t="s">
        <v>174</v>
      </c>
      <c r="F55" s="31" t="s">
        <v>175</v>
      </c>
      <c r="G55" s="31"/>
      <c r="H55" s="31"/>
      <c r="I55" s="32">
        <v>44536</v>
      </c>
      <c r="J55" s="38">
        <v>126400</v>
      </c>
      <c r="K55" s="38">
        <v>126400</v>
      </c>
      <c r="L55" s="31" t="s">
        <v>150</v>
      </c>
      <c r="M55" s="31" t="s">
        <v>183</v>
      </c>
      <c r="N55" s="31" t="s">
        <v>151</v>
      </c>
      <c r="O55" s="38"/>
      <c r="P55" s="38"/>
      <c r="Q55" s="38"/>
      <c r="R55" s="31"/>
      <c r="S55" s="31"/>
      <c r="T55" s="31"/>
      <c r="U55" s="31"/>
      <c r="V55" s="31"/>
      <c r="W55" s="31"/>
      <c r="X55" s="32"/>
      <c r="Y55" s="31"/>
      <c r="Z55" s="31"/>
      <c r="AA55" s="31"/>
      <c r="AB55" s="31"/>
      <c r="AC55" s="31"/>
      <c r="AD55" s="31"/>
      <c r="AE55" s="31"/>
      <c r="AF55" s="31"/>
      <c r="AG55" s="31">
        <v>20222903</v>
      </c>
    </row>
    <row r="56" spans="1:33" x14ac:dyDescent="0.2">
      <c r="J56" s="39" t="s">
        <v>177</v>
      </c>
      <c r="K56" s="40">
        <f>SUM(K2:K55)</f>
        <v>4861078</v>
      </c>
    </row>
  </sheetData>
  <autoFilter ref="A1:AG56"/>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41"/>
  <sheetViews>
    <sheetView showGridLines="0" tabSelected="1" topLeftCell="B16" zoomScaleNormal="100" zoomScaleSheetLayoutView="100" workbookViewId="0">
      <selection activeCell="F23" sqref="F23"/>
    </sheetView>
  </sheetViews>
  <sheetFormatPr baseColWidth="10" defaultRowHeight="12.75" x14ac:dyDescent="0.2"/>
  <cols>
    <col min="1" max="1" width="4.42578125" style="42" customWidth="1"/>
    <col min="2" max="2" width="11.42578125" style="42"/>
    <col min="3" max="3" width="17.5703125" style="42" customWidth="1"/>
    <col min="4" max="4" width="11.5703125" style="42" customWidth="1"/>
    <col min="5" max="8" width="11.42578125" style="42"/>
    <col min="9" max="9" width="22.5703125" style="42" customWidth="1"/>
    <col min="10" max="10" width="14" style="42" customWidth="1"/>
    <col min="11" max="11" width="1.7109375" style="42" customWidth="1"/>
    <col min="12" max="12" width="19.28515625" style="42" customWidth="1"/>
    <col min="13" max="13" width="11.42578125" style="43"/>
    <col min="14" max="14" width="17.7109375" style="43" customWidth="1"/>
    <col min="15" max="16" width="11.42578125" style="43"/>
    <col min="17" max="231" width="11.42578125" style="42"/>
    <col min="232" max="232" width="4.42578125" style="42" customWidth="1"/>
    <col min="233" max="233" width="11.42578125" style="42"/>
    <col min="234" max="234" width="17.5703125" style="42" customWidth="1"/>
    <col min="235" max="235" width="11.5703125" style="42" customWidth="1"/>
    <col min="236" max="239" width="11.42578125" style="42"/>
    <col min="240" max="240" width="22.5703125" style="42" customWidth="1"/>
    <col min="241" max="241" width="14" style="42" customWidth="1"/>
    <col min="242" max="242" width="1.7109375" style="42" customWidth="1"/>
    <col min="243" max="487" width="11.42578125" style="42"/>
    <col min="488" max="488" width="4.42578125" style="42" customWidth="1"/>
    <col min="489" max="489" width="11.42578125" style="42"/>
    <col min="490" max="490" width="17.5703125" style="42" customWidth="1"/>
    <col min="491" max="491" width="11.5703125" style="42" customWidth="1"/>
    <col min="492" max="495" width="11.42578125" style="42"/>
    <col min="496" max="496" width="22.5703125" style="42" customWidth="1"/>
    <col min="497" max="497" width="14" style="42" customWidth="1"/>
    <col min="498" max="498" width="1.7109375" style="42" customWidth="1"/>
    <col min="499" max="743" width="11.42578125" style="42"/>
    <col min="744" max="744" width="4.42578125" style="42" customWidth="1"/>
    <col min="745" max="745" width="11.42578125" style="42"/>
    <col min="746" max="746" width="17.5703125" style="42" customWidth="1"/>
    <col min="747" max="747" width="11.5703125" style="42" customWidth="1"/>
    <col min="748" max="751" width="11.42578125" style="42"/>
    <col min="752" max="752" width="22.5703125" style="42" customWidth="1"/>
    <col min="753" max="753" width="14" style="42" customWidth="1"/>
    <col min="754" max="754" width="1.7109375" style="42" customWidth="1"/>
    <col min="755" max="999" width="11.42578125" style="42"/>
    <col min="1000" max="1000" width="4.42578125" style="42" customWidth="1"/>
    <col min="1001" max="1001" width="11.42578125" style="42"/>
    <col min="1002" max="1002" width="17.5703125" style="42" customWidth="1"/>
    <col min="1003" max="1003" width="11.5703125" style="42" customWidth="1"/>
    <col min="1004" max="1007" width="11.42578125" style="42"/>
    <col min="1008" max="1008" width="22.5703125" style="42" customWidth="1"/>
    <col min="1009" max="1009" width="14" style="42" customWidth="1"/>
    <col min="1010" max="1010" width="1.7109375" style="42" customWidth="1"/>
    <col min="1011" max="1255" width="11.42578125" style="42"/>
    <col min="1256" max="1256" width="4.42578125" style="42" customWidth="1"/>
    <col min="1257" max="1257" width="11.42578125" style="42"/>
    <col min="1258" max="1258" width="17.5703125" style="42" customWidth="1"/>
    <col min="1259" max="1259" width="11.5703125" style="42" customWidth="1"/>
    <col min="1260" max="1263" width="11.42578125" style="42"/>
    <col min="1264" max="1264" width="22.5703125" style="42" customWidth="1"/>
    <col min="1265" max="1265" width="14" style="42" customWidth="1"/>
    <col min="1266" max="1266" width="1.7109375" style="42" customWidth="1"/>
    <col min="1267" max="1511" width="11.42578125" style="42"/>
    <col min="1512" max="1512" width="4.42578125" style="42" customWidth="1"/>
    <col min="1513" max="1513" width="11.42578125" style="42"/>
    <col min="1514" max="1514" width="17.5703125" style="42" customWidth="1"/>
    <col min="1515" max="1515" width="11.5703125" style="42" customWidth="1"/>
    <col min="1516" max="1519" width="11.42578125" style="42"/>
    <col min="1520" max="1520" width="22.5703125" style="42" customWidth="1"/>
    <col min="1521" max="1521" width="14" style="42" customWidth="1"/>
    <col min="1522" max="1522" width="1.7109375" style="42" customWidth="1"/>
    <col min="1523" max="1767" width="11.42578125" style="42"/>
    <col min="1768" max="1768" width="4.42578125" style="42" customWidth="1"/>
    <col min="1769" max="1769" width="11.42578125" style="42"/>
    <col min="1770" max="1770" width="17.5703125" style="42" customWidth="1"/>
    <col min="1771" max="1771" width="11.5703125" style="42" customWidth="1"/>
    <col min="1772" max="1775" width="11.42578125" style="42"/>
    <col min="1776" max="1776" width="22.5703125" style="42" customWidth="1"/>
    <col min="1777" max="1777" width="14" style="42" customWidth="1"/>
    <col min="1778" max="1778" width="1.7109375" style="42" customWidth="1"/>
    <col min="1779" max="2023" width="11.42578125" style="42"/>
    <col min="2024" max="2024" width="4.42578125" style="42" customWidth="1"/>
    <col min="2025" max="2025" width="11.42578125" style="42"/>
    <col min="2026" max="2026" width="17.5703125" style="42" customWidth="1"/>
    <col min="2027" max="2027" width="11.5703125" style="42" customWidth="1"/>
    <col min="2028" max="2031" width="11.42578125" style="42"/>
    <col min="2032" max="2032" width="22.5703125" style="42" customWidth="1"/>
    <col min="2033" max="2033" width="14" style="42" customWidth="1"/>
    <col min="2034" max="2034" width="1.7109375" style="42" customWidth="1"/>
    <col min="2035" max="2279" width="11.42578125" style="42"/>
    <col min="2280" max="2280" width="4.42578125" style="42" customWidth="1"/>
    <col min="2281" max="2281" width="11.42578125" style="42"/>
    <col min="2282" max="2282" width="17.5703125" style="42" customWidth="1"/>
    <col min="2283" max="2283" width="11.5703125" style="42" customWidth="1"/>
    <col min="2284" max="2287" width="11.42578125" style="42"/>
    <col min="2288" max="2288" width="22.5703125" style="42" customWidth="1"/>
    <col min="2289" max="2289" width="14" style="42" customWidth="1"/>
    <col min="2290" max="2290" width="1.7109375" style="42" customWidth="1"/>
    <col min="2291" max="2535" width="11.42578125" style="42"/>
    <col min="2536" max="2536" width="4.42578125" style="42" customWidth="1"/>
    <col min="2537" max="2537" width="11.42578125" style="42"/>
    <col min="2538" max="2538" width="17.5703125" style="42" customWidth="1"/>
    <col min="2539" max="2539" width="11.5703125" style="42" customWidth="1"/>
    <col min="2540" max="2543" width="11.42578125" style="42"/>
    <col min="2544" max="2544" width="22.5703125" style="42" customWidth="1"/>
    <col min="2545" max="2545" width="14" style="42" customWidth="1"/>
    <col min="2546" max="2546" width="1.7109375" style="42" customWidth="1"/>
    <col min="2547" max="2791" width="11.42578125" style="42"/>
    <col min="2792" max="2792" width="4.42578125" style="42" customWidth="1"/>
    <col min="2793" max="2793" width="11.42578125" style="42"/>
    <col min="2794" max="2794" width="17.5703125" style="42" customWidth="1"/>
    <col min="2795" max="2795" width="11.5703125" style="42" customWidth="1"/>
    <col min="2796" max="2799" width="11.42578125" style="42"/>
    <col min="2800" max="2800" width="22.5703125" style="42" customWidth="1"/>
    <col min="2801" max="2801" width="14" style="42" customWidth="1"/>
    <col min="2802" max="2802" width="1.7109375" style="42" customWidth="1"/>
    <col min="2803" max="3047" width="11.42578125" style="42"/>
    <col min="3048" max="3048" width="4.42578125" style="42" customWidth="1"/>
    <col min="3049" max="3049" width="11.42578125" style="42"/>
    <col min="3050" max="3050" width="17.5703125" style="42" customWidth="1"/>
    <col min="3051" max="3051" width="11.5703125" style="42" customWidth="1"/>
    <col min="3052" max="3055" width="11.42578125" style="42"/>
    <col min="3056" max="3056" width="22.5703125" style="42" customWidth="1"/>
    <col min="3057" max="3057" width="14" style="42" customWidth="1"/>
    <col min="3058" max="3058" width="1.7109375" style="42" customWidth="1"/>
    <col min="3059" max="3303" width="11.42578125" style="42"/>
    <col min="3304" max="3304" width="4.42578125" style="42" customWidth="1"/>
    <col min="3305" max="3305" width="11.42578125" style="42"/>
    <col min="3306" max="3306" width="17.5703125" style="42" customWidth="1"/>
    <col min="3307" max="3307" width="11.5703125" style="42" customWidth="1"/>
    <col min="3308" max="3311" width="11.42578125" style="42"/>
    <col min="3312" max="3312" width="22.5703125" style="42" customWidth="1"/>
    <col min="3313" max="3313" width="14" style="42" customWidth="1"/>
    <col min="3314" max="3314" width="1.7109375" style="42" customWidth="1"/>
    <col min="3315" max="3559" width="11.42578125" style="42"/>
    <col min="3560" max="3560" width="4.42578125" style="42" customWidth="1"/>
    <col min="3561" max="3561" width="11.42578125" style="42"/>
    <col min="3562" max="3562" width="17.5703125" style="42" customWidth="1"/>
    <col min="3563" max="3563" width="11.5703125" style="42" customWidth="1"/>
    <col min="3564" max="3567" width="11.42578125" style="42"/>
    <col min="3568" max="3568" width="22.5703125" style="42" customWidth="1"/>
    <col min="3569" max="3569" width="14" style="42" customWidth="1"/>
    <col min="3570" max="3570" width="1.7109375" style="42" customWidth="1"/>
    <col min="3571" max="3815" width="11.42578125" style="42"/>
    <col min="3816" max="3816" width="4.42578125" style="42" customWidth="1"/>
    <col min="3817" max="3817" width="11.42578125" style="42"/>
    <col min="3818" max="3818" width="17.5703125" style="42" customWidth="1"/>
    <col min="3819" max="3819" width="11.5703125" style="42" customWidth="1"/>
    <col min="3820" max="3823" width="11.42578125" style="42"/>
    <col min="3824" max="3824" width="22.5703125" style="42" customWidth="1"/>
    <col min="3825" max="3825" width="14" style="42" customWidth="1"/>
    <col min="3826" max="3826" width="1.7109375" style="42" customWidth="1"/>
    <col min="3827" max="4071" width="11.42578125" style="42"/>
    <col min="4072" max="4072" width="4.42578125" style="42" customWidth="1"/>
    <col min="4073" max="4073" width="11.42578125" style="42"/>
    <col min="4074" max="4074" width="17.5703125" style="42" customWidth="1"/>
    <col min="4075" max="4075" width="11.5703125" style="42" customWidth="1"/>
    <col min="4076" max="4079" width="11.42578125" style="42"/>
    <col min="4080" max="4080" width="22.5703125" style="42" customWidth="1"/>
    <col min="4081" max="4081" width="14" style="42" customWidth="1"/>
    <col min="4082" max="4082" width="1.7109375" style="42" customWidth="1"/>
    <col min="4083" max="4327" width="11.42578125" style="42"/>
    <col min="4328" max="4328" width="4.42578125" style="42" customWidth="1"/>
    <col min="4329" max="4329" width="11.42578125" style="42"/>
    <col min="4330" max="4330" width="17.5703125" style="42" customWidth="1"/>
    <col min="4331" max="4331" width="11.5703125" style="42" customWidth="1"/>
    <col min="4332" max="4335" width="11.42578125" style="42"/>
    <col min="4336" max="4336" width="22.5703125" style="42" customWidth="1"/>
    <col min="4337" max="4337" width="14" style="42" customWidth="1"/>
    <col min="4338" max="4338" width="1.7109375" style="42" customWidth="1"/>
    <col min="4339" max="4583" width="11.42578125" style="42"/>
    <col min="4584" max="4584" width="4.42578125" style="42" customWidth="1"/>
    <col min="4585" max="4585" width="11.42578125" style="42"/>
    <col min="4586" max="4586" width="17.5703125" style="42" customWidth="1"/>
    <col min="4587" max="4587" width="11.5703125" style="42" customWidth="1"/>
    <col min="4588" max="4591" width="11.42578125" style="42"/>
    <col min="4592" max="4592" width="22.5703125" style="42" customWidth="1"/>
    <col min="4593" max="4593" width="14" style="42" customWidth="1"/>
    <col min="4594" max="4594" width="1.7109375" style="42" customWidth="1"/>
    <col min="4595" max="4839" width="11.42578125" style="42"/>
    <col min="4840" max="4840" width="4.42578125" style="42" customWidth="1"/>
    <col min="4841" max="4841" width="11.42578125" style="42"/>
    <col min="4842" max="4842" width="17.5703125" style="42" customWidth="1"/>
    <col min="4843" max="4843" width="11.5703125" style="42" customWidth="1"/>
    <col min="4844" max="4847" width="11.42578125" style="42"/>
    <col min="4848" max="4848" width="22.5703125" style="42" customWidth="1"/>
    <col min="4849" max="4849" width="14" style="42" customWidth="1"/>
    <col min="4850" max="4850" width="1.7109375" style="42" customWidth="1"/>
    <col min="4851" max="5095" width="11.42578125" style="42"/>
    <col min="5096" max="5096" width="4.42578125" style="42" customWidth="1"/>
    <col min="5097" max="5097" width="11.42578125" style="42"/>
    <col min="5098" max="5098" width="17.5703125" style="42" customWidth="1"/>
    <col min="5099" max="5099" width="11.5703125" style="42" customWidth="1"/>
    <col min="5100" max="5103" width="11.42578125" style="42"/>
    <col min="5104" max="5104" width="22.5703125" style="42" customWidth="1"/>
    <col min="5105" max="5105" width="14" style="42" customWidth="1"/>
    <col min="5106" max="5106" width="1.7109375" style="42" customWidth="1"/>
    <col min="5107" max="5351" width="11.42578125" style="42"/>
    <col min="5352" max="5352" width="4.42578125" style="42" customWidth="1"/>
    <col min="5353" max="5353" width="11.42578125" style="42"/>
    <col min="5354" max="5354" width="17.5703125" style="42" customWidth="1"/>
    <col min="5355" max="5355" width="11.5703125" style="42" customWidth="1"/>
    <col min="5356" max="5359" width="11.42578125" style="42"/>
    <col min="5360" max="5360" width="22.5703125" style="42" customWidth="1"/>
    <col min="5361" max="5361" width="14" style="42" customWidth="1"/>
    <col min="5362" max="5362" width="1.7109375" style="42" customWidth="1"/>
    <col min="5363" max="5607" width="11.42578125" style="42"/>
    <col min="5608" max="5608" width="4.42578125" style="42" customWidth="1"/>
    <col min="5609" max="5609" width="11.42578125" style="42"/>
    <col min="5610" max="5610" width="17.5703125" style="42" customWidth="1"/>
    <col min="5611" max="5611" width="11.5703125" style="42" customWidth="1"/>
    <col min="5612" max="5615" width="11.42578125" style="42"/>
    <col min="5616" max="5616" width="22.5703125" style="42" customWidth="1"/>
    <col min="5617" max="5617" width="14" style="42" customWidth="1"/>
    <col min="5618" max="5618" width="1.7109375" style="42" customWidth="1"/>
    <col min="5619" max="5863" width="11.42578125" style="42"/>
    <col min="5864" max="5864" width="4.42578125" style="42" customWidth="1"/>
    <col min="5865" max="5865" width="11.42578125" style="42"/>
    <col min="5866" max="5866" width="17.5703125" style="42" customWidth="1"/>
    <col min="5867" max="5867" width="11.5703125" style="42" customWidth="1"/>
    <col min="5868" max="5871" width="11.42578125" style="42"/>
    <col min="5872" max="5872" width="22.5703125" style="42" customWidth="1"/>
    <col min="5873" max="5873" width="14" style="42" customWidth="1"/>
    <col min="5874" max="5874" width="1.7109375" style="42" customWidth="1"/>
    <col min="5875" max="6119" width="11.42578125" style="42"/>
    <col min="6120" max="6120" width="4.42578125" style="42" customWidth="1"/>
    <col min="6121" max="6121" width="11.42578125" style="42"/>
    <col min="6122" max="6122" width="17.5703125" style="42" customWidth="1"/>
    <col min="6123" max="6123" width="11.5703125" style="42" customWidth="1"/>
    <col min="6124" max="6127" width="11.42578125" style="42"/>
    <col min="6128" max="6128" width="22.5703125" style="42" customWidth="1"/>
    <col min="6129" max="6129" width="14" style="42" customWidth="1"/>
    <col min="6130" max="6130" width="1.7109375" style="42" customWidth="1"/>
    <col min="6131" max="6375" width="11.42578125" style="42"/>
    <col min="6376" max="6376" width="4.42578125" style="42" customWidth="1"/>
    <col min="6377" max="6377" width="11.42578125" style="42"/>
    <col min="6378" max="6378" width="17.5703125" style="42" customWidth="1"/>
    <col min="6379" max="6379" width="11.5703125" style="42" customWidth="1"/>
    <col min="6380" max="6383" width="11.42578125" style="42"/>
    <col min="6384" max="6384" width="22.5703125" style="42" customWidth="1"/>
    <col min="6385" max="6385" width="14" style="42" customWidth="1"/>
    <col min="6386" max="6386" width="1.7109375" style="42" customWidth="1"/>
    <col min="6387" max="6631" width="11.42578125" style="42"/>
    <col min="6632" max="6632" width="4.42578125" style="42" customWidth="1"/>
    <col min="6633" max="6633" width="11.42578125" style="42"/>
    <col min="6634" max="6634" width="17.5703125" style="42" customWidth="1"/>
    <col min="6635" max="6635" width="11.5703125" style="42" customWidth="1"/>
    <col min="6636" max="6639" width="11.42578125" style="42"/>
    <col min="6640" max="6640" width="22.5703125" style="42" customWidth="1"/>
    <col min="6641" max="6641" width="14" style="42" customWidth="1"/>
    <col min="6642" max="6642" width="1.7109375" style="42" customWidth="1"/>
    <col min="6643" max="6887" width="11.42578125" style="42"/>
    <col min="6888" max="6888" width="4.42578125" style="42" customWidth="1"/>
    <col min="6889" max="6889" width="11.42578125" style="42"/>
    <col min="6890" max="6890" width="17.5703125" style="42" customWidth="1"/>
    <col min="6891" max="6891" width="11.5703125" style="42" customWidth="1"/>
    <col min="6892" max="6895" width="11.42578125" style="42"/>
    <col min="6896" max="6896" width="22.5703125" style="42" customWidth="1"/>
    <col min="6897" max="6897" width="14" style="42" customWidth="1"/>
    <col min="6898" max="6898" width="1.7109375" style="42" customWidth="1"/>
    <col min="6899" max="7143" width="11.42578125" style="42"/>
    <col min="7144" max="7144" width="4.42578125" style="42" customWidth="1"/>
    <col min="7145" max="7145" width="11.42578125" style="42"/>
    <col min="7146" max="7146" width="17.5703125" style="42" customWidth="1"/>
    <col min="7147" max="7147" width="11.5703125" style="42" customWidth="1"/>
    <col min="7148" max="7151" width="11.42578125" style="42"/>
    <col min="7152" max="7152" width="22.5703125" style="42" customWidth="1"/>
    <col min="7153" max="7153" width="14" style="42" customWidth="1"/>
    <col min="7154" max="7154" width="1.7109375" style="42" customWidth="1"/>
    <col min="7155" max="7399" width="11.42578125" style="42"/>
    <col min="7400" max="7400" width="4.42578125" style="42" customWidth="1"/>
    <col min="7401" max="7401" width="11.42578125" style="42"/>
    <col min="7402" max="7402" width="17.5703125" style="42" customWidth="1"/>
    <col min="7403" max="7403" width="11.5703125" style="42" customWidth="1"/>
    <col min="7404" max="7407" width="11.42578125" style="42"/>
    <col min="7408" max="7408" width="22.5703125" style="42" customWidth="1"/>
    <col min="7409" max="7409" width="14" style="42" customWidth="1"/>
    <col min="7410" max="7410" width="1.7109375" style="42" customWidth="1"/>
    <col min="7411" max="7655" width="11.42578125" style="42"/>
    <col min="7656" max="7656" width="4.42578125" style="42" customWidth="1"/>
    <col min="7657" max="7657" width="11.42578125" style="42"/>
    <col min="7658" max="7658" width="17.5703125" style="42" customWidth="1"/>
    <col min="7659" max="7659" width="11.5703125" style="42" customWidth="1"/>
    <col min="7660" max="7663" width="11.42578125" style="42"/>
    <col min="7664" max="7664" width="22.5703125" style="42" customWidth="1"/>
    <col min="7665" max="7665" width="14" style="42" customWidth="1"/>
    <col min="7666" max="7666" width="1.7109375" style="42" customWidth="1"/>
    <col min="7667" max="7911" width="11.42578125" style="42"/>
    <col min="7912" max="7912" width="4.42578125" style="42" customWidth="1"/>
    <col min="7913" max="7913" width="11.42578125" style="42"/>
    <col min="7914" max="7914" width="17.5703125" style="42" customWidth="1"/>
    <col min="7915" max="7915" width="11.5703125" style="42" customWidth="1"/>
    <col min="7916" max="7919" width="11.42578125" style="42"/>
    <col min="7920" max="7920" width="22.5703125" style="42" customWidth="1"/>
    <col min="7921" max="7921" width="14" style="42" customWidth="1"/>
    <col min="7922" max="7922" width="1.7109375" style="42" customWidth="1"/>
    <col min="7923" max="8167" width="11.42578125" style="42"/>
    <col min="8168" max="8168" width="4.42578125" style="42" customWidth="1"/>
    <col min="8169" max="8169" width="11.42578125" style="42"/>
    <col min="8170" max="8170" width="17.5703125" style="42" customWidth="1"/>
    <col min="8171" max="8171" width="11.5703125" style="42" customWidth="1"/>
    <col min="8172" max="8175" width="11.42578125" style="42"/>
    <col min="8176" max="8176" width="22.5703125" style="42" customWidth="1"/>
    <col min="8177" max="8177" width="14" style="42" customWidth="1"/>
    <col min="8178" max="8178" width="1.7109375" style="42" customWidth="1"/>
    <col min="8179" max="8423" width="11.42578125" style="42"/>
    <col min="8424" max="8424" width="4.42578125" style="42" customWidth="1"/>
    <col min="8425" max="8425" width="11.42578125" style="42"/>
    <col min="8426" max="8426" width="17.5703125" style="42" customWidth="1"/>
    <col min="8427" max="8427" width="11.5703125" style="42" customWidth="1"/>
    <col min="8428" max="8431" width="11.42578125" style="42"/>
    <col min="8432" max="8432" width="22.5703125" style="42" customWidth="1"/>
    <col min="8433" max="8433" width="14" style="42" customWidth="1"/>
    <col min="8434" max="8434" width="1.7109375" style="42" customWidth="1"/>
    <col min="8435" max="8679" width="11.42578125" style="42"/>
    <col min="8680" max="8680" width="4.42578125" style="42" customWidth="1"/>
    <col min="8681" max="8681" width="11.42578125" style="42"/>
    <col min="8682" max="8682" width="17.5703125" style="42" customWidth="1"/>
    <col min="8683" max="8683" width="11.5703125" style="42" customWidth="1"/>
    <col min="8684" max="8687" width="11.42578125" style="42"/>
    <col min="8688" max="8688" width="22.5703125" style="42" customWidth="1"/>
    <col min="8689" max="8689" width="14" style="42" customWidth="1"/>
    <col min="8690" max="8690" width="1.7109375" style="42" customWidth="1"/>
    <col min="8691" max="8935" width="11.42578125" style="42"/>
    <col min="8936" max="8936" width="4.42578125" style="42" customWidth="1"/>
    <col min="8937" max="8937" width="11.42578125" style="42"/>
    <col min="8938" max="8938" width="17.5703125" style="42" customWidth="1"/>
    <col min="8939" max="8939" width="11.5703125" style="42" customWidth="1"/>
    <col min="8940" max="8943" width="11.42578125" style="42"/>
    <col min="8944" max="8944" width="22.5703125" style="42" customWidth="1"/>
    <col min="8945" max="8945" width="14" style="42" customWidth="1"/>
    <col min="8946" max="8946" width="1.7109375" style="42" customWidth="1"/>
    <col min="8947" max="9191" width="11.42578125" style="42"/>
    <col min="9192" max="9192" width="4.42578125" style="42" customWidth="1"/>
    <col min="9193" max="9193" width="11.42578125" style="42"/>
    <col min="9194" max="9194" width="17.5703125" style="42" customWidth="1"/>
    <col min="9195" max="9195" width="11.5703125" style="42" customWidth="1"/>
    <col min="9196" max="9199" width="11.42578125" style="42"/>
    <col min="9200" max="9200" width="22.5703125" style="42" customWidth="1"/>
    <col min="9201" max="9201" width="14" style="42" customWidth="1"/>
    <col min="9202" max="9202" width="1.7109375" style="42" customWidth="1"/>
    <col min="9203" max="9447" width="11.42578125" style="42"/>
    <col min="9448" max="9448" width="4.42578125" style="42" customWidth="1"/>
    <col min="9449" max="9449" width="11.42578125" style="42"/>
    <col min="9450" max="9450" width="17.5703125" style="42" customWidth="1"/>
    <col min="9451" max="9451" width="11.5703125" style="42" customWidth="1"/>
    <col min="9452" max="9455" width="11.42578125" style="42"/>
    <col min="9456" max="9456" width="22.5703125" style="42" customWidth="1"/>
    <col min="9457" max="9457" width="14" style="42" customWidth="1"/>
    <col min="9458" max="9458" width="1.7109375" style="42" customWidth="1"/>
    <col min="9459" max="9703" width="11.42578125" style="42"/>
    <col min="9704" max="9704" width="4.42578125" style="42" customWidth="1"/>
    <col min="9705" max="9705" width="11.42578125" style="42"/>
    <col min="9706" max="9706" width="17.5703125" style="42" customWidth="1"/>
    <col min="9707" max="9707" width="11.5703125" style="42" customWidth="1"/>
    <col min="9708" max="9711" width="11.42578125" style="42"/>
    <col min="9712" max="9712" width="22.5703125" style="42" customWidth="1"/>
    <col min="9713" max="9713" width="14" style="42" customWidth="1"/>
    <col min="9714" max="9714" width="1.7109375" style="42" customWidth="1"/>
    <col min="9715" max="9959" width="11.42578125" style="42"/>
    <col min="9960" max="9960" width="4.42578125" style="42" customWidth="1"/>
    <col min="9961" max="9961" width="11.42578125" style="42"/>
    <col min="9962" max="9962" width="17.5703125" style="42" customWidth="1"/>
    <col min="9963" max="9963" width="11.5703125" style="42" customWidth="1"/>
    <col min="9964" max="9967" width="11.42578125" style="42"/>
    <col min="9968" max="9968" width="22.5703125" style="42" customWidth="1"/>
    <col min="9969" max="9969" width="14" style="42" customWidth="1"/>
    <col min="9970" max="9970" width="1.7109375" style="42" customWidth="1"/>
    <col min="9971" max="10215" width="11.42578125" style="42"/>
    <col min="10216" max="10216" width="4.42578125" style="42" customWidth="1"/>
    <col min="10217" max="10217" width="11.42578125" style="42"/>
    <col min="10218" max="10218" width="17.5703125" style="42" customWidth="1"/>
    <col min="10219" max="10219" width="11.5703125" style="42" customWidth="1"/>
    <col min="10220" max="10223" width="11.42578125" style="42"/>
    <col min="10224" max="10224" width="22.5703125" style="42" customWidth="1"/>
    <col min="10225" max="10225" width="14" style="42" customWidth="1"/>
    <col min="10226" max="10226" width="1.7109375" style="42" customWidth="1"/>
    <col min="10227" max="10471" width="11.42578125" style="42"/>
    <col min="10472" max="10472" width="4.42578125" style="42" customWidth="1"/>
    <col min="10473" max="10473" width="11.42578125" style="42"/>
    <col min="10474" max="10474" width="17.5703125" style="42" customWidth="1"/>
    <col min="10475" max="10475" width="11.5703125" style="42" customWidth="1"/>
    <col min="10476" max="10479" width="11.42578125" style="42"/>
    <col min="10480" max="10480" width="22.5703125" style="42" customWidth="1"/>
    <col min="10481" max="10481" width="14" style="42" customWidth="1"/>
    <col min="10482" max="10482" width="1.7109375" style="42" customWidth="1"/>
    <col min="10483" max="10727" width="11.42578125" style="42"/>
    <col min="10728" max="10728" width="4.42578125" style="42" customWidth="1"/>
    <col min="10729" max="10729" width="11.42578125" style="42"/>
    <col min="10730" max="10730" width="17.5703125" style="42" customWidth="1"/>
    <col min="10731" max="10731" width="11.5703125" style="42" customWidth="1"/>
    <col min="10732" max="10735" width="11.42578125" style="42"/>
    <col min="10736" max="10736" width="22.5703125" style="42" customWidth="1"/>
    <col min="10737" max="10737" width="14" style="42" customWidth="1"/>
    <col min="10738" max="10738" width="1.7109375" style="42" customWidth="1"/>
    <col min="10739" max="10983" width="11.42578125" style="42"/>
    <col min="10984" max="10984" width="4.42578125" style="42" customWidth="1"/>
    <col min="10985" max="10985" width="11.42578125" style="42"/>
    <col min="10986" max="10986" width="17.5703125" style="42" customWidth="1"/>
    <col min="10987" max="10987" width="11.5703125" style="42" customWidth="1"/>
    <col min="10988" max="10991" width="11.42578125" style="42"/>
    <col min="10992" max="10992" width="22.5703125" style="42" customWidth="1"/>
    <col min="10993" max="10993" width="14" style="42" customWidth="1"/>
    <col min="10994" max="10994" width="1.7109375" style="42" customWidth="1"/>
    <col min="10995" max="11239" width="11.42578125" style="42"/>
    <col min="11240" max="11240" width="4.42578125" style="42" customWidth="1"/>
    <col min="11241" max="11241" width="11.42578125" style="42"/>
    <col min="11242" max="11242" width="17.5703125" style="42" customWidth="1"/>
    <col min="11243" max="11243" width="11.5703125" style="42" customWidth="1"/>
    <col min="11244" max="11247" width="11.42578125" style="42"/>
    <col min="11248" max="11248" width="22.5703125" style="42" customWidth="1"/>
    <col min="11249" max="11249" width="14" style="42" customWidth="1"/>
    <col min="11250" max="11250" width="1.7109375" style="42" customWidth="1"/>
    <col min="11251" max="11495" width="11.42578125" style="42"/>
    <col min="11496" max="11496" width="4.42578125" style="42" customWidth="1"/>
    <col min="11497" max="11497" width="11.42578125" style="42"/>
    <col min="11498" max="11498" width="17.5703125" style="42" customWidth="1"/>
    <col min="11499" max="11499" width="11.5703125" style="42" customWidth="1"/>
    <col min="11500" max="11503" width="11.42578125" style="42"/>
    <col min="11504" max="11504" width="22.5703125" style="42" customWidth="1"/>
    <col min="11505" max="11505" width="14" style="42" customWidth="1"/>
    <col min="11506" max="11506" width="1.7109375" style="42" customWidth="1"/>
    <col min="11507" max="11751" width="11.42578125" style="42"/>
    <col min="11752" max="11752" width="4.42578125" style="42" customWidth="1"/>
    <col min="11753" max="11753" width="11.42578125" style="42"/>
    <col min="11754" max="11754" width="17.5703125" style="42" customWidth="1"/>
    <col min="11755" max="11755" width="11.5703125" style="42" customWidth="1"/>
    <col min="11756" max="11759" width="11.42578125" style="42"/>
    <col min="11760" max="11760" width="22.5703125" style="42" customWidth="1"/>
    <col min="11761" max="11761" width="14" style="42" customWidth="1"/>
    <col min="11762" max="11762" width="1.7109375" style="42" customWidth="1"/>
    <col min="11763" max="12007" width="11.42578125" style="42"/>
    <col min="12008" max="12008" width="4.42578125" style="42" customWidth="1"/>
    <col min="12009" max="12009" width="11.42578125" style="42"/>
    <col min="12010" max="12010" width="17.5703125" style="42" customWidth="1"/>
    <col min="12011" max="12011" width="11.5703125" style="42" customWidth="1"/>
    <col min="12012" max="12015" width="11.42578125" style="42"/>
    <col min="12016" max="12016" width="22.5703125" style="42" customWidth="1"/>
    <col min="12017" max="12017" width="14" style="42" customWidth="1"/>
    <col min="12018" max="12018" width="1.7109375" style="42" customWidth="1"/>
    <col min="12019" max="12263" width="11.42578125" style="42"/>
    <col min="12264" max="12264" width="4.42578125" style="42" customWidth="1"/>
    <col min="12265" max="12265" width="11.42578125" style="42"/>
    <col min="12266" max="12266" width="17.5703125" style="42" customWidth="1"/>
    <col min="12267" max="12267" width="11.5703125" style="42" customWidth="1"/>
    <col min="12268" max="12271" width="11.42578125" style="42"/>
    <col min="12272" max="12272" width="22.5703125" style="42" customWidth="1"/>
    <col min="12273" max="12273" width="14" style="42" customWidth="1"/>
    <col min="12274" max="12274" width="1.7109375" style="42" customWidth="1"/>
    <col min="12275" max="12519" width="11.42578125" style="42"/>
    <col min="12520" max="12520" width="4.42578125" style="42" customWidth="1"/>
    <col min="12521" max="12521" width="11.42578125" style="42"/>
    <col min="12522" max="12522" width="17.5703125" style="42" customWidth="1"/>
    <col min="12523" max="12523" width="11.5703125" style="42" customWidth="1"/>
    <col min="12524" max="12527" width="11.42578125" style="42"/>
    <col min="12528" max="12528" width="22.5703125" style="42" customWidth="1"/>
    <col min="12529" max="12529" width="14" style="42" customWidth="1"/>
    <col min="12530" max="12530" width="1.7109375" style="42" customWidth="1"/>
    <col min="12531" max="12775" width="11.42578125" style="42"/>
    <col min="12776" max="12776" width="4.42578125" style="42" customWidth="1"/>
    <col min="12777" max="12777" width="11.42578125" style="42"/>
    <col min="12778" max="12778" width="17.5703125" style="42" customWidth="1"/>
    <col min="12779" max="12779" width="11.5703125" style="42" customWidth="1"/>
    <col min="12780" max="12783" width="11.42578125" style="42"/>
    <col min="12784" max="12784" width="22.5703125" style="42" customWidth="1"/>
    <col min="12785" max="12785" width="14" style="42" customWidth="1"/>
    <col min="12786" max="12786" width="1.7109375" style="42" customWidth="1"/>
    <col min="12787" max="13031" width="11.42578125" style="42"/>
    <col min="13032" max="13032" width="4.42578125" style="42" customWidth="1"/>
    <col min="13033" max="13033" width="11.42578125" style="42"/>
    <col min="13034" max="13034" width="17.5703125" style="42" customWidth="1"/>
    <col min="13035" max="13035" width="11.5703125" style="42" customWidth="1"/>
    <col min="13036" max="13039" width="11.42578125" style="42"/>
    <col min="13040" max="13040" width="22.5703125" style="42" customWidth="1"/>
    <col min="13041" max="13041" width="14" style="42" customWidth="1"/>
    <col min="13042" max="13042" width="1.7109375" style="42" customWidth="1"/>
    <col min="13043" max="13287" width="11.42578125" style="42"/>
    <col min="13288" max="13288" width="4.42578125" style="42" customWidth="1"/>
    <col min="13289" max="13289" width="11.42578125" style="42"/>
    <col min="13290" max="13290" width="17.5703125" style="42" customWidth="1"/>
    <col min="13291" max="13291" width="11.5703125" style="42" customWidth="1"/>
    <col min="13292" max="13295" width="11.42578125" style="42"/>
    <col min="13296" max="13296" width="22.5703125" style="42" customWidth="1"/>
    <col min="13297" max="13297" width="14" style="42" customWidth="1"/>
    <col min="13298" max="13298" width="1.7109375" style="42" customWidth="1"/>
    <col min="13299" max="13543" width="11.42578125" style="42"/>
    <col min="13544" max="13544" width="4.42578125" style="42" customWidth="1"/>
    <col min="13545" max="13545" width="11.42578125" style="42"/>
    <col min="13546" max="13546" width="17.5703125" style="42" customWidth="1"/>
    <col min="13547" max="13547" width="11.5703125" style="42" customWidth="1"/>
    <col min="13548" max="13551" width="11.42578125" style="42"/>
    <col min="13552" max="13552" width="22.5703125" style="42" customWidth="1"/>
    <col min="13553" max="13553" width="14" style="42" customWidth="1"/>
    <col min="13554" max="13554" width="1.7109375" style="42" customWidth="1"/>
    <col min="13555" max="13799" width="11.42578125" style="42"/>
    <col min="13800" max="13800" width="4.42578125" style="42" customWidth="1"/>
    <col min="13801" max="13801" width="11.42578125" style="42"/>
    <col min="13802" max="13802" width="17.5703125" style="42" customWidth="1"/>
    <col min="13803" max="13803" width="11.5703125" style="42" customWidth="1"/>
    <col min="13804" max="13807" width="11.42578125" style="42"/>
    <col min="13808" max="13808" width="22.5703125" style="42" customWidth="1"/>
    <col min="13809" max="13809" width="14" style="42" customWidth="1"/>
    <col min="13810" max="13810" width="1.7109375" style="42" customWidth="1"/>
    <col min="13811" max="14055" width="11.42578125" style="42"/>
    <col min="14056" max="14056" width="4.42578125" style="42" customWidth="1"/>
    <col min="14057" max="14057" width="11.42578125" style="42"/>
    <col min="14058" max="14058" width="17.5703125" style="42" customWidth="1"/>
    <col min="14059" max="14059" width="11.5703125" style="42" customWidth="1"/>
    <col min="14060" max="14063" width="11.42578125" style="42"/>
    <col min="14064" max="14064" width="22.5703125" style="42" customWidth="1"/>
    <col min="14065" max="14065" width="14" style="42" customWidth="1"/>
    <col min="14066" max="14066" width="1.7109375" style="42" customWidth="1"/>
    <col min="14067" max="14311" width="11.42578125" style="42"/>
    <col min="14312" max="14312" width="4.42578125" style="42" customWidth="1"/>
    <col min="14313" max="14313" width="11.42578125" style="42"/>
    <col min="14314" max="14314" width="17.5703125" style="42" customWidth="1"/>
    <col min="14315" max="14315" width="11.5703125" style="42" customWidth="1"/>
    <col min="14316" max="14319" width="11.42578125" style="42"/>
    <col min="14320" max="14320" width="22.5703125" style="42" customWidth="1"/>
    <col min="14321" max="14321" width="14" style="42" customWidth="1"/>
    <col min="14322" max="14322" width="1.7109375" style="42" customWidth="1"/>
    <col min="14323" max="14567" width="11.42578125" style="42"/>
    <col min="14568" max="14568" width="4.42578125" style="42" customWidth="1"/>
    <col min="14569" max="14569" width="11.42578125" style="42"/>
    <col min="14570" max="14570" width="17.5703125" style="42" customWidth="1"/>
    <col min="14571" max="14571" width="11.5703125" style="42" customWidth="1"/>
    <col min="14572" max="14575" width="11.42578125" style="42"/>
    <col min="14576" max="14576" width="22.5703125" style="42" customWidth="1"/>
    <col min="14577" max="14577" width="14" style="42" customWidth="1"/>
    <col min="14578" max="14578" width="1.7109375" style="42" customWidth="1"/>
    <col min="14579" max="14823" width="11.42578125" style="42"/>
    <col min="14824" max="14824" width="4.42578125" style="42" customWidth="1"/>
    <col min="14825" max="14825" width="11.42578125" style="42"/>
    <col min="14826" max="14826" width="17.5703125" style="42" customWidth="1"/>
    <col min="14827" max="14827" width="11.5703125" style="42" customWidth="1"/>
    <col min="14828" max="14831" width="11.42578125" style="42"/>
    <col min="14832" max="14832" width="22.5703125" style="42" customWidth="1"/>
    <col min="14833" max="14833" width="14" style="42" customWidth="1"/>
    <col min="14834" max="14834" width="1.7109375" style="42" customWidth="1"/>
    <col min="14835" max="15079" width="11.42578125" style="42"/>
    <col min="15080" max="15080" width="4.42578125" style="42" customWidth="1"/>
    <col min="15081" max="15081" width="11.42578125" style="42"/>
    <col min="15082" max="15082" width="17.5703125" style="42" customWidth="1"/>
    <col min="15083" max="15083" width="11.5703125" style="42" customWidth="1"/>
    <col min="15084" max="15087" width="11.42578125" style="42"/>
    <col min="15088" max="15088" width="22.5703125" style="42" customWidth="1"/>
    <col min="15089" max="15089" width="14" style="42" customWidth="1"/>
    <col min="15090" max="15090" width="1.7109375" style="42" customWidth="1"/>
    <col min="15091" max="15335" width="11.42578125" style="42"/>
    <col min="15336" max="15336" width="4.42578125" style="42" customWidth="1"/>
    <col min="15337" max="15337" width="11.42578125" style="42"/>
    <col min="15338" max="15338" width="17.5703125" style="42" customWidth="1"/>
    <col min="15339" max="15339" width="11.5703125" style="42" customWidth="1"/>
    <col min="15340" max="15343" width="11.42578125" style="42"/>
    <col min="15344" max="15344" width="22.5703125" style="42" customWidth="1"/>
    <col min="15345" max="15345" width="14" style="42" customWidth="1"/>
    <col min="15346" max="15346" width="1.7109375" style="42" customWidth="1"/>
    <col min="15347" max="15591" width="11.42578125" style="42"/>
    <col min="15592" max="15592" width="4.42578125" style="42" customWidth="1"/>
    <col min="15593" max="15593" width="11.42578125" style="42"/>
    <col min="15594" max="15594" width="17.5703125" style="42" customWidth="1"/>
    <col min="15595" max="15595" width="11.5703125" style="42" customWidth="1"/>
    <col min="15596" max="15599" width="11.42578125" style="42"/>
    <col min="15600" max="15600" width="22.5703125" style="42" customWidth="1"/>
    <col min="15601" max="15601" width="14" style="42" customWidth="1"/>
    <col min="15602" max="15602" width="1.7109375" style="42" customWidth="1"/>
    <col min="15603" max="15847" width="11.42578125" style="42"/>
    <col min="15848" max="15848" width="4.42578125" style="42" customWidth="1"/>
    <col min="15849" max="15849" width="11.42578125" style="42"/>
    <col min="15850" max="15850" width="17.5703125" style="42" customWidth="1"/>
    <col min="15851" max="15851" width="11.5703125" style="42" customWidth="1"/>
    <col min="15852" max="15855" width="11.42578125" style="42"/>
    <col min="15856" max="15856" width="22.5703125" style="42" customWidth="1"/>
    <col min="15857" max="15857" width="14" style="42" customWidth="1"/>
    <col min="15858" max="15858" width="1.7109375" style="42" customWidth="1"/>
    <col min="15859" max="16103" width="11.42578125" style="42"/>
    <col min="16104" max="16104" width="4.42578125" style="42" customWidth="1"/>
    <col min="16105" max="16105" width="11.42578125" style="42"/>
    <col min="16106" max="16106" width="17.5703125" style="42" customWidth="1"/>
    <col min="16107" max="16107" width="11.5703125" style="42" customWidth="1"/>
    <col min="16108" max="16111" width="11.42578125" style="42"/>
    <col min="16112" max="16112" width="22.5703125" style="42" customWidth="1"/>
    <col min="16113" max="16113" width="14" style="42" customWidth="1"/>
    <col min="16114" max="16114" width="1.7109375" style="42" customWidth="1"/>
    <col min="16115" max="16384" width="11.42578125" style="42"/>
  </cols>
  <sheetData>
    <row r="1" spans="2:15" ht="18" customHeight="1" thickBot="1" x14ac:dyDescent="0.25"/>
    <row r="2" spans="2:15" ht="19.5" customHeight="1" x14ac:dyDescent="0.2">
      <c r="B2" s="44"/>
      <c r="C2" s="45"/>
      <c r="D2" s="46" t="s">
        <v>190</v>
      </c>
      <c r="E2" s="47"/>
      <c r="F2" s="47"/>
      <c r="G2" s="47"/>
      <c r="H2" s="47"/>
      <c r="I2" s="48"/>
      <c r="J2" s="49" t="s">
        <v>191</v>
      </c>
    </row>
    <row r="3" spans="2:15" ht="13.5" thickBot="1" x14ac:dyDescent="0.25">
      <c r="B3" s="50"/>
      <c r="C3" s="51"/>
      <c r="D3" s="52"/>
      <c r="E3" s="53"/>
      <c r="F3" s="53"/>
      <c r="G3" s="53"/>
      <c r="H3" s="53"/>
      <c r="I3" s="54"/>
      <c r="J3" s="55"/>
    </row>
    <row r="4" spans="2:15" x14ac:dyDescent="0.2">
      <c r="B4" s="50"/>
      <c r="C4" s="51"/>
      <c r="D4" s="46" t="s">
        <v>192</v>
      </c>
      <c r="E4" s="47"/>
      <c r="F4" s="47"/>
      <c r="G4" s="47"/>
      <c r="H4" s="47"/>
      <c r="I4" s="48"/>
      <c r="J4" s="49" t="s">
        <v>193</v>
      </c>
    </row>
    <row r="5" spans="2:15" x14ac:dyDescent="0.2">
      <c r="B5" s="50"/>
      <c r="C5" s="51"/>
      <c r="D5" s="56"/>
      <c r="E5" s="57"/>
      <c r="F5" s="57"/>
      <c r="G5" s="57"/>
      <c r="H5" s="57"/>
      <c r="I5" s="58"/>
      <c r="J5" s="59"/>
    </row>
    <row r="6" spans="2:15" ht="13.5" thickBot="1" x14ac:dyDescent="0.25">
      <c r="B6" s="60"/>
      <c r="C6" s="61"/>
      <c r="D6" s="52"/>
      <c r="E6" s="53"/>
      <c r="F6" s="53"/>
      <c r="G6" s="53"/>
      <c r="H6" s="53"/>
      <c r="I6" s="54"/>
      <c r="J6" s="55"/>
    </row>
    <row r="7" spans="2:15" x14ac:dyDescent="0.2">
      <c r="B7" s="62"/>
      <c r="J7" s="63"/>
    </row>
    <row r="8" spans="2:15" x14ac:dyDescent="0.2">
      <c r="B8" s="62"/>
      <c r="J8" s="63"/>
    </row>
    <row r="9" spans="2:15" x14ac:dyDescent="0.2">
      <c r="B9" s="62"/>
      <c r="J9" s="63"/>
    </row>
    <row r="10" spans="2:15" x14ac:dyDescent="0.2">
      <c r="B10" s="62"/>
      <c r="C10" s="42" t="s">
        <v>214</v>
      </c>
      <c r="E10" s="64"/>
      <c r="J10" s="63"/>
    </row>
    <row r="11" spans="2:15" x14ac:dyDescent="0.2">
      <c r="B11" s="62"/>
      <c r="J11" s="63"/>
    </row>
    <row r="12" spans="2:15" x14ac:dyDescent="0.2">
      <c r="B12" s="62"/>
      <c r="C12" s="42" t="s">
        <v>215</v>
      </c>
      <c r="J12" s="63"/>
    </row>
    <row r="13" spans="2:15" x14ac:dyDescent="0.2">
      <c r="B13" s="62"/>
      <c r="C13" s="42" t="s">
        <v>216</v>
      </c>
      <c r="J13" s="63"/>
    </row>
    <row r="14" spans="2:15" ht="15" x14ac:dyDescent="0.25">
      <c r="B14" s="62"/>
      <c r="J14" s="63"/>
      <c r="M14" s="65"/>
      <c r="N14" s="65"/>
      <c r="O14" s="65"/>
    </row>
    <row r="15" spans="2:15" ht="15" x14ac:dyDescent="0.25">
      <c r="B15" s="62"/>
      <c r="C15" s="42" t="s">
        <v>217</v>
      </c>
      <c r="J15" s="63"/>
      <c r="M15" s="66"/>
      <c r="N15" s="67"/>
      <c r="O15" s="67"/>
    </row>
    <row r="16" spans="2:15" ht="15" x14ac:dyDescent="0.25">
      <c r="B16" s="62"/>
      <c r="C16" s="68"/>
      <c r="J16" s="63"/>
      <c r="M16" s="66"/>
      <c r="N16" s="67"/>
      <c r="O16" s="67"/>
    </row>
    <row r="17" spans="2:15" ht="15" x14ac:dyDescent="0.25">
      <c r="B17" s="62"/>
      <c r="C17" s="42" t="s">
        <v>218</v>
      </c>
      <c r="D17" s="64"/>
      <c r="H17" s="69" t="s">
        <v>194</v>
      </c>
      <c r="I17" s="69" t="s">
        <v>195</v>
      </c>
      <c r="J17" s="63"/>
      <c r="M17" s="66"/>
      <c r="N17" s="67"/>
      <c r="O17" s="67"/>
    </row>
    <row r="18" spans="2:15" ht="15" x14ac:dyDescent="0.25">
      <c r="B18" s="62"/>
      <c r="C18" s="70" t="s">
        <v>196</v>
      </c>
      <c r="D18" s="70"/>
      <c r="E18" s="70"/>
      <c r="F18" s="70"/>
      <c r="H18" s="71">
        <v>54</v>
      </c>
      <c r="I18" s="72">
        <v>4861078</v>
      </c>
      <c r="J18" s="63"/>
      <c r="M18" s="92"/>
      <c r="N18" s="67"/>
      <c r="O18" s="67"/>
    </row>
    <row r="19" spans="2:15" s="43" customFormat="1" ht="15" x14ac:dyDescent="0.25">
      <c r="B19" s="62"/>
      <c r="C19" s="42" t="s">
        <v>197</v>
      </c>
      <c r="D19" s="42"/>
      <c r="E19" s="42"/>
      <c r="F19" s="42"/>
      <c r="G19" s="42"/>
      <c r="H19" s="73"/>
      <c r="I19" s="74"/>
      <c r="J19" s="63"/>
      <c r="K19" s="42"/>
      <c r="L19" s="42"/>
      <c r="M19" s="92"/>
      <c r="N19" s="67"/>
      <c r="O19" s="67"/>
    </row>
    <row r="20" spans="2:15" s="43" customFormat="1" ht="15" x14ac:dyDescent="0.25">
      <c r="B20" s="62"/>
      <c r="C20" s="42" t="s">
        <v>198</v>
      </c>
      <c r="D20" s="42"/>
      <c r="E20" s="42"/>
      <c r="F20" s="42"/>
      <c r="G20" s="42"/>
      <c r="H20" s="73"/>
      <c r="I20" s="74"/>
      <c r="J20" s="63"/>
      <c r="K20" s="42"/>
      <c r="L20" s="42"/>
      <c r="M20" s="92"/>
      <c r="N20" s="67"/>
      <c r="O20" s="67"/>
    </row>
    <row r="21" spans="2:15" s="43" customFormat="1" ht="15" x14ac:dyDescent="0.25">
      <c r="B21" s="62"/>
      <c r="C21" s="42" t="s">
        <v>199</v>
      </c>
      <c r="D21" s="42"/>
      <c r="E21" s="42"/>
      <c r="F21" s="42"/>
      <c r="G21" s="42"/>
      <c r="H21" s="73">
        <v>15</v>
      </c>
      <c r="I21" s="74">
        <v>465767</v>
      </c>
      <c r="J21" s="63"/>
      <c r="K21" s="42"/>
      <c r="L21" s="42"/>
      <c r="M21" s="92"/>
      <c r="N21" s="67"/>
      <c r="O21" s="67"/>
    </row>
    <row r="22" spans="2:15" s="43" customFormat="1" x14ac:dyDescent="0.2">
      <c r="B22" s="62"/>
      <c r="C22" s="42" t="s">
        <v>200</v>
      </c>
      <c r="D22" s="42"/>
      <c r="E22" s="42"/>
      <c r="F22" s="42"/>
      <c r="G22" s="42"/>
      <c r="H22" s="73">
        <v>13</v>
      </c>
      <c r="I22" s="74">
        <v>2150790</v>
      </c>
      <c r="J22" s="63"/>
      <c r="K22" s="42"/>
      <c r="L22" s="42"/>
    </row>
    <row r="23" spans="2:15" s="43" customFormat="1" x14ac:dyDescent="0.2">
      <c r="B23" s="62"/>
      <c r="C23" s="42" t="s">
        <v>201</v>
      </c>
      <c r="D23" s="42"/>
      <c r="E23" s="42"/>
      <c r="F23" s="42"/>
      <c r="G23" s="42"/>
      <c r="H23" s="73"/>
      <c r="I23" s="74"/>
      <c r="J23" s="63"/>
      <c r="K23" s="42"/>
      <c r="L23" s="42"/>
    </row>
    <row r="24" spans="2:15" s="43" customFormat="1" x14ac:dyDescent="0.2">
      <c r="B24" s="62"/>
      <c r="C24" s="42" t="s">
        <v>202</v>
      </c>
      <c r="D24" s="42"/>
      <c r="E24" s="42"/>
      <c r="F24" s="42"/>
      <c r="G24" s="42"/>
      <c r="H24" s="73"/>
      <c r="I24" s="74"/>
      <c r="J24" s="63"/>
      <c r="K24" s="42"/>
      <c r="L24" s="42"/>
    </row>
    <row r="25" spans="2:15" s="43" customFormat="1" x14ac:dyDescent="0.2">
      <c r="B25" s="62"/>
      <c r="C25" s="42" t="s">
        <v>203</v>
      </c>
      <c r="D25" s="42"/>
      <c r="E25" s="42"/>
      <c r="F25" s="42"/>
      <c r="G25" s="42"/>
      <c r="H25" s="75"/>
      <c r="I25" s="76"/>
      <c r="J25" s="63"/>
      <c r="K25" s="42"/>
      <c r="L25" s="42"/>
    </row>
    <row r="26" spans="2:15" s="43" customFormat="1" x14ac:dyDescent="0.2">
      <c r="B26" s="62"/>
      <c r="C26" s="70" t="s">
        <v>204</v>
      </c>
      <c r="D26" s="70"/>
      <c r="E26" s="70"/>
      <c r="F26" s="70"/>
      <c r="G26" s="42"/>
      <c r="H26" s="77">
        <f>SUM(H19:H25)</f>
        <v>28</v>
      </c>
      <c r="I26" s="78">
        <f>(I19+I21+I22+I23+I24+I25+I20)</f>
        <v>2616557</v>
      </c>
      <c r="J26" s="63"/>
      <c r="K26" s="42"/>
      <c r="L26" s="42"/>
      <c r="M26" s="79"/>
      <c r="O26" s="79"/>
    </row>
    <row r="27" spans="2:15" s="43" customFormat="1" x14ac:dyDescent="0.2">
      <c r="B27" s="62"/>
      <c r="C27" s="42" t="s">
        <v>205</v>
      </c>
      <c r="D27" s="42"/>
      <c r="E27" s="42"/>
      <c r="F27" s="42"/>
      <c r="G27" s="42"/>
      <c r="H27" s="73">
        <v>26</v>
      </c>
      <c r="I27" s="74">
        <v>2244521</v>
      </c>
      <c r="J27" s="63"/>
      <c r="K27" s="42"/>
      <c r="L27" s="42"/>
    </row>
    <row r="28" spans="2:15" s="43" customFormat="1" x14ac:dyDescent="0.2">
      <c r="B28" s="62"/>
      <c r="C28" s="42" t="s">
        <v>206</v>
      </c>
      <c r="D28" s="42"/>
      <c r="E28" s="42"/>
      <c r="F28" s="42"/>
      <c r="G28" s="42"/>
      <c r="H28" s="73"/>
      <c r="I28" s="74"/>
      <c r="J28" s="63"/>
      <c r="K28" s="42"/>
      <c r="L28" s="42"/>
    </row>
    <row r="29" spans="2:15" s="43" customFormat="1" x14ac:dyDescent="0.2">
      <c r="B29" s="62"/>
      <c r="C29" s="42" t="s">
        <v>207</v>
      </c>
      <c r="D29" s="42"/>
      <c r="E29" s="42"/>
      <c r="F29" s="42"/>
      <c r="G29" s="42"/>
      <c r="H29" s="73"/>
      <c r="I29" s="74"/>
      <c r="J29" s="63"/>
      <c r="K29" s="42"/>
      <c r="L29" s="42"/>
    </row>
    <row r="30" spans="2:15" s="43" customFormat="1" ht="12.75" customHeight="1" thickBot="1" x14ac:dyDescent="0.25">
      <c r="B30" s="62"/>
      <c r="C30" s="42" t="s">
        <v>208</v>
      </c>
      <c r="D30" s="42"/>
      <c r="E30" s="42"/>
      <c r="F30" s="42"/>
      <c r="G30" s="42"/>
      <c r="H30" s="80"/>
      <c r="I30" s="81"/>
      <c r="J30" s="63"/>
      <c r="K30" s="42"/>
      <c r="L30" s="42"/>
    </row>
    <row r="31" spans="2:15" s="43" customFormat="1" x14ac:dyDescent="0.2">
      <c r="B31" s="62"/>
      <c r="C31" s="70" t="s">
        <v>209</v>
      </c>
      <c r="D31" s="70"/>
      <c r="E31" s="70"/>
      <c r="F31" s="70"/>
      <c r="G31" s="42"/>
      <c r="H31" s="77">
        <f>SUM(H27:H30)</f>
        <v>26</v>
      </c>
      <c r="I31" s="78">
        <f>(I29+I30+I27)</f>
        <v>2244521</v>
      </c>
      <c r="J31" s="63"/>
      <c r="K31" s="42"/>
      <c r="L31" s="42"/>
    </row>
    <row r="32" spans="2:15" s="43" customFormat="1" ht="13.5" thickBot="1" x14ac:dyDescent="0.25">
      <c r="B32" s="62"/>
      <c r="C32" s="70" t="s">
        <v>210</v>
      </c>
      <c r="D32" s="70"/>
      <c r="E32" s="42"/>
      <c r="F32" s="42"/>
      <c r="G32" s="42"/>
      <c r="H32" s="82">
        <f>(H26+H31)</f>
        <v>54</v>
      </c>
      <c r="I32" s="83">
        <f>(I26+I31)</f>
        <v>4861078</v>
      </c>
      <c r="J32" s="63"/>
      <c r="K32" s="42"/>
      <c r="L32" s="42"/>
    </row>
    <row r="33" spans="2:12" s="43" customFormat="1" ht="13.5" thickTop="1" x14ac:dyDescent="0.2">
      <c r="B33" s="62"/>
      <c r="C33" s="70"/>
      <c r="D33" s="70"/>
      <c r="E33" s="42"/>
      <c r="F33" s="42"/>
      <c r="G33" s="42"/>
      <c r="H33" s="84"/>
      <c r="I33" s="74"/>
      <c r="J33" s="63"/>
      <c r="K33" s="42"/>
      <c r="L33" s="42"/>
    </row>
    <row r="34" spans="2:12" x14ac:dyDescent="0.2">
      <c r="B34" s="62"/>
      <c r="G34" s="84"/>
      <c r="H34" s="84"/>
      <c r="I34" s="84"/>
      <c r="J34" s="63"/>
    </row>
    <row r="35" spans="2:12" x14ac:dyDescent="0.2">
      <c r="B35" s="62"/>
      <c r="G35" s="84"/>
      <c r="H35" s="84"/>
      <c r="I35" s="84"/>
      <c r="J35" s="63"/>
    </row>
    <row r="36" spans="2:12" x14ac:dyDescent="0.2">
      <c r="B36" s="62"/>
      <c r="G36" s="84"/>
      <c r="H36" s="84"/>
      <c r="I36" s="84"/>
      <c r="J36" s="63"/>
    </row>
    <row r="37" spans="2:12" ht="13.5" thickBot="1" x14ac:dyDescent="0.25">
      <c r="B37" s="62"/>
      <c r="C37" s="85"/>
      <c r="D37" s="85"/>
      <c r="G37" s="85" t="s">
        <v>211</v>
      </c>
      <c r="H37" s="85"/>
      <c r="I37" s="84"/>
      <c r="J37" s="63"/>
    </row>
    <row r="38" spans="2:12" x14ac:dyDescent="0.2">
      <c r="B38" s="62"/>
      <c r="C38" s="84" t="s">
        <v>212</v>
      </c>
      <c r="D38" s="84"/>
      <c r="G38" s="84" t="s">
        <v>213</v>
      </c>
      <c r="H38" s="84"/>
      <c r="I38" s="84"/>
      <c r="J38" s="63"/>
    </row>
    <row r="39" spans="2:12" x14ac:dyDescent="0.2">
      <c r="B39" s="62"/>
      <c r="G39" s="84"/>
      <c r="H39" s="84"/>
      <c r="I39" s="84"/>
      <c r="J39" s="63"/>
    </row>
    <row r="40" spans="2:12" x14ac:dyDescent="0.2">
      <c r="B40" s="62"/>
      <c r="G40" s="84"/>
      <c r="H40" s="84"/>
      <c r="I40" s="84"/>
      <c r="J40" s="63"/>
    </row>
    <row r="41" spans="2:12" ht="18.75" customHeight="1" thickBot="1" x14ac:dyDescent="0.25">
      <c r="B41" s="86"/>
      <c r="C41" s="87"/>
      <c r="D41" s="87"/>
      <c r="E41" s="87"/>
      <c r="F41" s="87"/>
      <c r="G41" s="85"/>
      <c r="H41" s="85"/>
      <c r="I41" s="85"/>
      <c r="J41" s="88"/>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 FACTURA</vt:lpstr>
      <vt:lpstr>FOR-CSA-018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FYC</dc:creator>
  <cp:lastModifiedBy>Natalia Elena Granados Oviedo</cp:lastModifiedBy>
  <dcterms:created xsi:type="dcterms:W3CDTF">2022-03-02T17:00:23Z</dcterms:created>
  <dcterms:modified xsi:type="dcterms:W3CDTF">2022-03-29T22:15:07Z</dcterms:modified>
</cp:coreProperties>
</file>