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HOSPITAL ULPIANO TASCON QUINTERO\"/>
    </mc:Choice>
  </mc:AlternateContent>
  <bookViews>
    <workbookView xWindow="0" yWindow="0" windowWidth="20490" windowHeight="6855" activeTab="3"/>
  </bookViews>
  <sheets>
    <sheet name="INFO IPS" sheetId="20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FACTURA'!$A$2:$AZ$40</definedName>
    <definedName name="dv">#REF!</definedName>
    <definedName name="EN">#REF!</definedName>
    <definedName name="eu">#REF!</definedName>
    <definedName name="ip">#REF!</definedName>
    <definedName name="SS">#REF!</definedName>
    <definedName name="TD">#REF!</definedName>
    <definedName name="tt">#REF!</definedName>
  </definedNames>
  <calcPr calcId="152511"/>
  <pivotCaches>
    <pivotCache cacheId="13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3" l="1"/>
  <c r="H23" i="20" l="1"/>
  <c r="H22" i="20"/>
  <c r="H21" i="20"/>
  <c r="H20" i="20"/>
  <c r="H19" i="20"/>
  <c r="H18" i="20"/>
  <c r="H17" i="20"/>
  <c r="H16" i="20"/>
  <c r="H15" i="20"/>
  <c r="H14" i="20"/>
  <c r="H13" i="20"/>
  <c r="H12" i="20"/>
  <c r="H40" i="20" s="1"/>
  <c r="E1" i="1" l="1"/>
  <c r="O1" i="1" l="1"/>
  <c r="AH1" i="1"/>
  <c r="AG1" i="1"/>
  <c r="AI1" i="1" s="1"/>
  <c r="AF1" i="1"/>
  <c r="P1" i="1" l="1"/>
  <c r="H26" i="3" l="1"/>
  <c r="Q1" i="1" l="1"/>
  <c r="I30" i="3"/>
  <c r="H30" i="3"/>
  <c r="WUJ6" i="3"/>
  <c r="H31" i="3" l="1"/>
  <c r="I31" i="3"/>
  <c r="F1" i="1" l="1"/>
  <c r="R1" i="1" s="1"/>
  <c r="S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<sst xmlns="http://schemas.openxmlformats.org/spreadsheetml/2006/main" count="1475" uniqueCount="197">
  <si>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</si>
  <si>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</si>
  <si>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</si>
  <si>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</si>
  <si>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</si>
  <si>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</si>
  <si>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</si>
  <si>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</si>
  <si>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</si>
  <si>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</si>
  <si>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</si>
  <si>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</si>
  <si>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</si>
  <si>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</si>
  <si>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</si>
  <si>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</si>
  <si>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</si>
  <si>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</si>
  <si>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</si>
  <si>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</si>
  <si>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</si>
  <si>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</si>
  <si>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</si>
  <si>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</si>
  <si>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</si>
  <si>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</si>
  <si>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</si>
  <si>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</si>
  <si>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</si>
  <si>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</si>
  <si>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</si>
  <si>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</si>
  <si>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</si>
  <si>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</si>
  <si>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</si>
  <si>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</si>
  <si>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</si>
  <si>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</si>
  <si>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</si>
  <si>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</si>
  <si>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</si>
  <si>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</si>
  <si>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GLOSA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</si>
  <si>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</si>
  <si>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</si>
  <si>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</si>
  <si>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</si>
  <si>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</si>
  <si>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</si>
  <si>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</si>
  <si>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</si>
  <si>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</si>
  <si>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</si>
  <si>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</si>
  <si>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</si>
  <si>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</si>
  <si>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</si>
  <si>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</si>
  <si>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</si>
  <si>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</si>
  <si>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</si>
  <si>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</si>
  <si>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</si>
  <si>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</si>
  <si>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</si>
  <si>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</si>
  <si>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</si>
  <si>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</si>
  <si>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</si>
  <si>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</si>
  <si>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</si>
  <si>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</si>
  <si>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</si>
  <si>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</si>
  <si>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</si>
  <si>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</si>
  <si>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</si>
  <si>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</si>
  <si>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PREFIJO SASS</t>
  </si>
  <si>
    <t>NOMBRE IPS</t>
  </si>
  <si>
    <t>EVEN</t>
  </si>
  <si>
    <t>891301447_EVEN_63767</t>
  </si>
  <si>
    <t>FAC</t>
  </si>
  <si>
    <t>B)Factura sin saldo ERP</t>
  </si>
  <si>
    <t>OK</t>
  </si>
  <si>
    <t>NULL</t>
  </si>
  <si>
    <t>C)Glosas total pendiente por respuesta de IPS</t>
  </si>
  <si>
    <t>SI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</si>
  <si>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</si>
  <si>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</si>
  <si>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</si>
  <si>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</si>
  <si>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</si>
  <si>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</si>
  <si>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891301447-3</t>
  </si>
  <si>
    <t>HOSPITAL ULPIANO TASCON QUINTERO</t>
  </si>
  <si>
    <t>482</t>
  </si>
  <si>
    <t>509</t>
  </si>
  <si>
    <t>635749</t>
  </si>
  <si>
    <t>635823</t>
  </si>
  <si>
    <t>643302</t>
  </si>
  <si>
    <t>640616</t>
  </si>
  <si>
    <t>642358</t>
  </si>
  <si>
    <t>662926</t>
  </si>
  <si>
    <t>664582</t>
  </si>
  <si>
    <t>3361</t>
  </si>
  <si>
    <t>3386</t>
  </si>
  <si>
    <t>3887</t>
  </si>
  <si>
    <t>TOTAL</t>
  </si>
  <si>
    <t>ESTADO EPS 30/03/2022</t>
  </si>
  <si>
    <t>EVEN_642753</t>
  </si>
  <si>
    <t>891301447_EVEN_642753</t>
  </si>
  <si>
    <t>Diferente_Alfa</t>
  </si>
  <si>
    <t>EVEN_658041</t>
  </si>
  <si>
    <t>891301447_EVEN_658041</t>
  </si>
  <si>
    <t>EVEN_662926</t>
  </si>
  <si>
    <t>891301447_EVEN_662926</t>
  </si>
  <si>
    <t>EVEN_664582</t>
  </si>
  <si>
    <t>891301447_EVEN_664582</t>
  </si>
  <si>
    <t>EVEN_649881</t>
  </si>
  <si>
    <t>891301447_EVEN_649881</t>
  </si>
  <si>
    <t>EVEN_635749</t>
  </si>
  <si>
    <t>891301447_EVEN_635749</t>
  </si>
  <si>
    <t>EVEN_635823</t>
  </si>
  <si>
    <t>891301447_EVEN_635823</t>
  </si>
  <si>
    <t>EVEN_643302</t>
  </si>
  <si>
    <t>891301447_EVEN_643302</t>
  </si>
  <si>
    <t>EVEN_640616</t>
  </si>
  <si>
    <t>891301447_EVEN_640616</t>
  </si>
  <si>
    <t>EVEN_642358</t>
  </si>
  <si>
    <t>891301447_EVEN_642358</t>
  </si>
  <si>
    <t>Se devuelve factura con soportes originales, ya q la vacunaVACUNACION CONTRA INFLUENZA no está registrada en el PAIWEB.NANCY</t>
  </si>
  <si>
    <t>EVEN_63782</t>
  </si>
  <si>
    <t>891301447_EVEN_63782</t>
  </si>
  <si>
    <t>A)Factura no radicada en ERP</t>
  </si>
  <si>
    <t>no_cruza</t>
  </si>
  <si>
    <t>EVEN_66339</t>
  </si>
  <si>
    <t>891301447_EVEN_66339</t>
  </si>
  <si>
    <t>EVEN_75278</t>
  </si>
  <si>
    <t>891301447_EVEN_75278</t>
  </si>
  <si>
    <t>EVEN_87073</t>
  </si>
  <si>
    <t>891301447_EVEN_87073</t>
  </si>
  <si>
    <t>EVEN_91187</t>
  </si>
  <si>
    <t>891301447_EVEN_91187</t>
  </si>
  <si>
    <t>EVEN_94014</t>
  </si>
  <si>
    <t>891301447_EVEN_94014</t>
  </si>
  <si>
    <t>EVEN_96480</t>
  </si>
  <si>
    <t>891301447_EVEN_96480</t>
  </si>
  <si>
    <t>EVEN_98723</t>
  </si>
  <si>
    <t>891301447_EVEN_98723</t>
  </si>
  <si>
    <t>EVEN_99426</t>
  </si>
  <si>
    <t>891301447_EVEN_99426</t>
  </si>
  <si>
    <t>EVEN_3386</t>
  </si>
  <si>
    <t>891301447_EVEN_3386</t>
  </si>
  <si>
    <t>EVEN_3887</t>
  </si>
  <si>
    <t>891301447_EVEN_3887</t>
  </si>
  <si>
    <t>EVEN_38252</t>
  </si>
  <si>
    <t>891301447_EVEN_38252</t>
  </si>
  <si>
    <t>EVEN_39170</t>
  </si>
  <si>
    <t>891301447_EVEN_39170</t>
  </si>
  <si>
    <t>EVEN_654682</t>
  </si>
  <si>
    <t>891301447_EVEN_654682</t>
  </si>
  <si>
    <t>FAC_187</t>
  </si>
  <si>
    <t>891301447_FAC_187</t>
  </si>
  <si>
    <t>FAC_149</t>
  </si>
  <si>
    <t>891301447_FAC_149</t>
  </si>
  <si>
    <t>FAC_251</t>
  </si>
  <si>
    <t>891301447_FAC_251</t>
  </si>
  <si>
    <t>FAC_482</t>
  </si>
  <si>
    <t>891301447_FAC_482</t>
  </si>
  <si>
    <t>FAC_509</t>
  </si>
  <si>
    <t>891301447_FAC_509</t>
  </si>
  <si>
    <t>EVEN_646387</t>
  </si>
  <si>
    <t>891301447_EVEN_646387</t>
  </si>
  <si>
    <t>EVEN_646426</t>
  </si>
  <si>
    <t>891301447_EVEN_646426</t>
  </si>
  <si>
    <t>EVEN_649373</t>
  </si>
  <si>
    <t>891301447_EVEN_649373</t>
  </si>
  <si>
    <t>EVEN_38106</t>
  </si>
  <si>
    <t>891301447_EVEN_38106</t>
  </si>
  <si>
    <t>EVEN_3361</t>
  </si>
  <si>
    <t>891301447_EVEN_3361</t>
  </si>
  <si>
    <t>EVEN_74199</t>
  </si>
  <si>
    <t>891301447_EVEN_74199</t>
  </si>
  <si>
    <t>EVEN_42986</t>
  </si>
  <si>
    <t>891301447_EVEN_42986</t>
  </si>
  <si>
    <t>EVEN_49751</t>
  </si>
  <si>
    <t>891301447_EVEN_49751</t>
  </si>
  <si>
    <t>EVEN_63767</t>
  </si>
  <si>
    <t>C)Glosas total pendiente por respuesta de IPS/conciliar diferencia valor de factura</t>
  </si>
  <si>
    <t>SE GLOSA VALOR POR 18.591 YA QUE LA TARIFA SEGUN CONVENIO PAPARA EL ANTIGENO ES DE 80.832.NC</t>
  </si>
  <si>
    <t>-</t>
  </si>
  <si>
    <t>FACTURA NO RADICADA POR LA ENTIDAD(POSIBLE ERROR DE PREFIJO)</t>
  </si>
  <si>
    <t>Señores: HOSPITAL ULPIANO TASCON QUINTERO</t>
  </si>
  <si>
    <t>NIT: 891301447</t>
  </si>
  <si>
    <t>A continuacion me permito remitir   nuestra respuesta al estado de cartera presentado en la fecha: 28/02/2022</t>
  </si>
  <si>
    <t>Con Corte al dia: 28/02/2022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</si>
</sst>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-&quot;$&quot;\ * #,##0_-;\-&quot;$&quot;\ * #,##0_-;_-&quot;$&quot;\ * &quot;-&quot;??_-;_-@_-"/>
    <numFmt numFmtId="170" formatCode="_(&quot;$&quot;\ * #,##0.00_);_(&quot;$&quot;\ * \(#,##0.00\);_(&quot;$&quot;\ * &quot;-&quot;??_);_(@_)"/>
    <numFmt numFmtId="171" formatCode="_(* #,##0.00_);_(* \(#,##0.00\);_(* &quot;-&quot;??_);_(@_)"/>
    <numFmt numFmtId="172" formatCode="_-* #,##0\ &quot;€&quot;_-;\-* #,##0\ &quot;€&quot;_-;_-* &quot;-&quot;\ &quot;€&quot;_-;_-@_-"/>
    <numFmt numFmtId="173" formatCode="[$-C0A]dd\-mmm\-yy;@"/>
    <numFmt numFmtId="17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1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5" fillId="0" borderId="0" applyFont="0" applyFill="0" applyBorder="0" applyAlignment="0" applyProtection="0"/>
  </cellStyleXfs>
  <cellXfs count="8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7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6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8" fontId="9" fillId="0" borderId="0" xfId="2" applyNumberFormat="1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0" fillId="0" borderId="0" xfId="0" applyNumberFormat="1"/>
    <xf numFmtId="169" fontId="1" fillId="0" borderId="1" xfId="3" applyNumberFormat="1" applyFont="1" applyBorder="1"/>
    <xf numFmtId="169" fontId="1" fillId="0" borderId="1" xfId="3" applyNumberFormat="1" applyFont="1" applyBorder="1" applyAlignment="1">
      <alignment vertical="center"/>
    </xf>
    <xf numFmtId="169" fontId="2" fillId="3" borderId="1" xfId="3" applyNumberFormat="1" applyFont="1" applyFill="1" applyBorder="1" applyAlignment="1">
      <alignment horizontal="center" vertical="center" wrapText="1"/>
    </xf>
    <xf numFmtId="169" fontId="4" fillId="0" borderId="0" xfId="3" applyNumberFormat="1" applyFont="1" applyBorder="1"/>
    <xf numFmtId="42" fontId="0" fillId="0" borderId="0" xfId="0" applyNumberFormat="1"/>
    <xf numFmtId="0" fontId="4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7" fontId="13" fillId="0" borderId="1" xfId="0" applyNumberFormat="1" applyFont="1" applyBorder="1" applyAlignment="1" applyProtection="1">
      <alignment horizontal="center"/>
      <protection locked="0"/>
    </xf>
    <xf numFmtId="173" fontId="13" fillId="0" borderId="1" xfId="0" applyNumberFormat="1" applyFont="1" applyBorder="1" applyAlignment="1" applyProtection="1">
      <alignment horizontal="center"/>
      <protection locked="0"/>
    </xf>
    <xf numFmtId="3" fontId="7" fillId="0" borderId="1" xfId="6" applyNumberFormat="1" applyFont="1" applyFill="1" applyBorder="1" applyAlignment="1">
      <alignment horizontal="center"/>
    </xf>
    <xf numFmtId="49" fontId="13" fillId="0" borderId="1" xfId="0" applyNumberFormat="1" applyFont="1" applyBorder="1" applyAlignment="1" applyProtection="1">
      <alignment horizontal="center"/>
      <protection locked="0"/>
    </xf>
    <xf numFmtId="3" fontId="13" fillId="0" borderId="1" xfId="0" applyNumberFormat="1" applyFont="1" applyBorder="1" applyAlignment="1" applyProtection="1">
      <alignment horizontal="center"/>
      <protection locked="0"/>
    </xf>
    <xf numFmtId="17" fontId="13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 applyProtection="1">
      <alignment horizontal="center" wrapText="1"/>
      <protection locked="0"/>
    </xf>
    <xf numFmtId="4" fontId="7" fillId="0" borderId="1" xfId="0" applyNumberFormat="1" applyFont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center"/>
      <protection locked="0"/>
    </xf>
    <xf numFmtId="3" fontId="7" fillId="0" borderId="1" xfId="0" applyNumberFormat="1" applyFont="1" applyBorder="1" applyAlignment="1">
      <alignment horizontal="center"/>
    </xf>
    <xf numFmtId="3" fontId="7" fillId="0" borderId="1" xfId="6" applyNumberFormat="1" applyFont="1" applyBorder="1" applyAlignment="1">
      <alignment horizontal="center"/>
    </xf>
    <xf numFmtId="3" fontId="13" fillId="0" borderId="1" xfId="1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1">
    <cellStyle name="Millares" xfId="1" builtinId="3"/>
    <cellStyle name="Millares 2" xfId="6"/>
    <cellStyle name="Millares 3" xfId="8"/>
    <cellStyle name="Moneda" xfId="3" builtinId="4"/>
    <cellStyle name="Moneda [0] 2" xfId="7"/>
    <cellStyle name="Moneda [0] 3" xfId="9"/>
    <cellStyle name="Moneda 2" xfId="5"/>
    <cellStyle name="Moneda 3" xfId="10"/>
    <cellStyle name="Normal" xfId="0" builtinId="0"/>
    <cellStyle name="Normal 2" xfId="2"/>
    <cellStyle name="Normal 3" xfId="4"/>
  </cellStyles>
  <dxfs count="4">
    <dxf>
      <numFmt numFmtId="32" formatCode="_-&quot;$&quot;\ * #,##0_-;\-&quot;$&quot;\ * #,##0_-;_-&quot;$&quot;\ * &quot;-&quot;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32</xdr:row>
      <xdr:rowOff>2</xdr:rowOff>
    </xdr:from>
    <xdr:to>
      <xdr:col>7</xdr:col>
      <xdr:colOff>446904</xdr:colOff>
      <xdr:row>35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50.432014120372" createdVersion="5" refreshedVersion="5" minRefreshableVersion="3" recordCount="38">
  <cacheSource type="worksheet">
    <worksheetSource ref="A2:AZ40" sheet="ESTADO DE CADA FACTURA"/>
  </cacheSource>
  <cacheFields count="52">
    <cacheField name="NIT IPS" numFmtId="0">
      <sharedItems containsSemiMixedTypes="0" containsString="0" containsNumber="1" containsInteger="1" minValue="891301447" maxValue="891301447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49" maxValue="664582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_FACT_SASSS" numFmtId="0">
      <sharedItems containsMixedTypes="1" containsNumber="1" containsInteger="1" minValue="3361" maxValue="664582"/>
    </cacheField>
    <cacheField name="DOC_CONTABLE" numFmtId="0">
      <sharedItems containsMixedTypes="1" containsNumber="1" containsInteger="1" minValue="1221552403" maxValue="1221607120"/>
    </cacheField>
    <cacheField name="FECHA_FACT_IPS" numFmtId="14">
      <sharedItems containsSemiMixedTypes="0" containsNonDate="0" containsDate="1" containsString="0" minDate="2013-07-10T00:00:00" maxDate="2022-02-10T00:00:00"/>
    </cacheField>
    <cacheField name="VALOR_FACT_IPS" numFmtId="169">
      <sharedItems containsSemiMixedTypes="0" containsString="0" containsNumber="1" containsInteger="1" minValue="4600" maxValue="2733050"/>
    </cacheField>
    <cacheField name="SALDO_FACT_IPS" numFmtId="166">
      <sharedItems containsSemiMixedTypes="0" containsString="0" containsNumber="1" containsInteger="1" minValue="4600" maxValue="503166"/>
    </cacheField>
    <cacheField name="OBSERVACION_SASS" numFmtId="0">
      <sharedItems/>
    </cacheField>
    <cacheField name="ESTADO EPS 30/03/2022" numFmtId="0">
      <sharedItems count="4">
        <s v="FACTURA NO RADICADA POR LA ENTIDAD(POSIBLE ERROR DE PREFIJO)"/>
        <s v="FACTURA NO RADICADA POR LA ENTIDAD"/>
        <s v="FACTURACION PENDIENTE PROGRAMACION DE PAGO"/>
        <s v="GLOSA POR CONCILIAR"/>
      </sharedItems>
    </cacheField>
    <cacheField name="POR PAGAR SAP" numFmtId="169">
      <sharedItems containsSemiMixedTypes="0" containsString="0" containsNumber="1" containsInteger="1" minValue="0" maxValue="0"/>
    </cacheField>
    <cacheField name="DOC CONTABLE" numFmtId="0">
      <sharedItems/>
    </cacheField>
    <cacheField name="FUERA DE CIERRE" numFmtId="0">
      <sharedItems/>
    </cacheField>
    <cacheField name="VALOR VAGLO" numFmtId="0">
      <sharedItems containsSemiMixedTypes="0" containsString="0" containsNumber="1" containsInteger="1" minValue="0" maxValue="18591"/>
    </cacheField>
    <cacheField name="ESTADO VAGLO" numFmtId="0">
      <sharedItems/>
    </cacheField>
    <cacheField name="VALIDACION_ALFA_FACT" numFmtId="0">
      <sharedItems/>
    </cacheField>
    <cacheField name="VALOR_RADICADO_FACT" numFmtId="166">
      <sharedItems containsMixedTypes="1" containsNumber="1" containsInteger="1" minValue="4600" maxValue="144610"/>
    </cacheField>
    <cacheField name="VALOR_NOTA_CREDITO" numFmtId="166">
      <sharedItems containsMixedTypes="1" containsNumber="1" containsInteger="1" minValue="0" maxValue="0"/>
    </cacheField>
    <cacheField name="VALOR_NOTA_DEBITO" numFmtId="166">
      <sharedItems containsMixedTypes="1" containsNumber="1" containsInteger="1" minValue="0" maxValue="0"/>
    </cacheField>
    <cacheField name="VALOR_DESCCOMERCIAL" numFmtId="166">
      <sharedItems containsMixedTypes="1" containsNumber="1" containsInteger="1" minValue="0" maxValue="0"/>
    </cacheField>
    <cacheField name="VALOR_CRUZADO_SASS" numFmtId="166">
      <sharedItems containsMixedTypes="1" containsNumber="1" containsInteger="1" minValue="0" maxValue="144610"/>
    </cacheField>
    <cacheField name="SALDO_SASS" numFmtId="166">
      <sharedItems containsMixedTypes="1" containsNumber="1" containsInteger="1" minValue="0" maxValue="18591"/>
    </cacheField>
    <cacheField name="VALO CANCELADO SAP" numFmtId="166">
      <sharedItems containsMixedTypes="1" containsNumber="1" containsInteger="1" minValue="54300" maxValue="120820"/>
    </cacheField>
    <cacheField name="DOC COMPENSACION SAP" numFmtId="0">
      <sharedItems containsMixedTypes="1" containsNumber="1" containsInteger="1" minValue="2200812605" maxValue="2200917318"/>
    </cacheField>
    <cacheField name="FECHA COMPENSACION SAP" numFmtId="0">
      <sharedItems containsMixedTypes="1" containsNumber="1" containsInteger="1" minValue="43917" maxValue="44092"/>
    </cacheField>
    <cacheField name="VALOR TRANFERENCIA" numFmtId="166">
      <sharedItems containsMixedTypes="1" containsNumber="1" containsInteger="1" minValue="292510" maxValue="307086"/>
    </cacheField>
    <cacheField name="RETENCION" numFmtId="0">
      <sharedItems containsMixedTypes="1" containsNumber="1" containsInteger="1" minValue="0" maxValue="0"/>
    </cacheField>
    <cacheField name="VALO CANCELADO SAP2" numFmtId="0">
      <sharedItems containsSemiMixedTypes="0" containsString="0" containsNumber="1" containsInteger="1" minValue="0" maxValue="0"/>
    </cacheField>
    <cacheField name="DOC COMPENSACION SAP2" numFmtId="0">
      <sharedItems/>
    </cacheField>
    <cacheField name="FECHA COMPENSACION SAP2" numFmtId="0">
      <sharedItems/>
    </cacheField>
    <cacheField name="VALOR TRANFERENCIA2" numFmtId="0">
      <sharedItems containsSemiMixedTypes="0" containsString="0" containsNumber="1" containsInteger="1" minValue="0" maxValue="0"/>
    </cacheField>
    <cacheField name="AUTORIZACION" numFmtId="0">
      <sharedItems containsMixedTypes="1" containsNumber="1" containsInteger="1" minValue="200038643602736" maxValue="212628516796055"/>
    </cacheField>
    <cacheField name="ENTIDAD_RESPONSABLE_PAGO" numFmtId="0">
      <sharedItems/>
    </cacheField>
    <cacheField name="VALOR_GLOSA_ACEPTDA" numFmtId="166">
      <sharedItems containsMixedTypes="1" containsNumber="1" containsInteger="1" minValue="0" maxValue="0"/>
    </cacheField>
    <cacheField name="VALOR_GLOSA_DV" numFmtId="166">
      <sharedItems containsMixedTypes="1" containsNumber="1" containsInteger="1" minValue="0" maxValue="18591"/>
    </cacheField>
    <cacheField name="OBSERVACION_GLOSA_DV" numFmtId="0">
      <sharedItems/>
    </cacheField>
    <cacheField name="FECHA_RAD_IPS" numFmtId="14">
      <sharedItems containsSemiMixedTypes="0" containsNonDate="0" containsDate="1" containsString="0" minDate="2013-07-10T00:00:00" maxDate="2022-02-10T00:00:00"/>
    </cacheField>
    <cacheField name="FECHA_RAD_INICIAL_SASS" numFmtId="0">
      <sharedItems/>
    </cacheField>
    <cacheField name="ULTIMO_ESTADO_FACT" numFmtId="0">
      <sharedItems containsMixedTypes="1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MixedTypes="1" containsNumber="1" containsInteger="1" minValue="1" maxValue="1"/>
    </cacheField>
    <cacheField name="F_PROBABLE_PAGO_SASS" numFmtId="0">
      <sharedItems containsMixedTypes="1" containsNumber="1" containsInteger="1" minValue="20200229" maxValue="21001231"/>
    </cacheField>
    <cacheField name="F_RAD_SASS" numFmtId="0">
      <sharedItems containsMixedTypes="1" containsNumber="1" containsInteger="1" minValue="20200207" maxValue="20211119"/>
    </cacheField>
    <cacheField name="VALOR_REPORTADO_CRICULAR 030" numFmtId="166">
      <sharedItems containsMixedTypes="1" containsNumber="1" containsInteger="1" minValue="4600" maxValue="144610"/>
    </cacheField>
    <cacheField name="VALOR_GLOSA_ACEPTADA_REPORTADO_CIRCULAR 030" numFmtId="166">
      <sharedItems containsMixedTypes="1" containsNumber="1" containsInteger="1" minValue="0" maxValue="0"/>
    </cacheField>
    <cacheField name="OBSERVACION_GLOSA_ACEPTADA" numFmtId="0">
      <sharedItems/>
    </cacheField>
    <cacheField name="F_CORTE" numFmtId="16">
      <sharedItems containsSemiMixedTypes="0" containsNonDate="0" containsDate="1" containsString="0" minDate="2022-03-30T00:00:00" maxDate="2022-03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1301447"/>
    <s v="HOSPITAL ULPIANO TASCON QUINTERO"/>
    <s v="EVEN"/>
    <n v="642753"/>
    <s v="EVEN_642753"/>
    <s v="891301447_EVEN_642753"/>
    <s v="FAC"/>
    <n v="642753"/>
    <n v="1221607116"/>
    <d v="2020-03-10T00:00:00"/>
    <n v="54300"/>
    <n v="54300"/>
    <s v="B)Factura sin saldo ERP"/>
    <x v="0"/>
    <n v="0"/>
    <s v="-"/>
    <s v="-"/>
    <n v="0"/>
    <s v="-"/>
    <s v="Diferente_Alfa"/>
    <n v="54300"/>
    <n v="0"/>
    <n v="0"/>
    <n v="0"/>
    <n v="54300"/>
    <n v="0"/>
    <n v="54300"/>
    <n v="2200917318"/>
    <n v="44092"/>
    <n v="307086"/>
    <n v="0"/>
    <n v="0"/>
    <s v="-"/>
    <s v="-"/>
    <n v="0"/>
    <n v="200328605529822"/>
    <s v="NULL"/>
    <n v="0"/>
    <n v="0"/>
    <s v="NULL"/>
    <d v="2020-03-10T00:00:00"/>
    <s v="NULL"/>
    <n v="2"/>
    <s v="NULL"/>
    <s v="SI"/>
    <n v="1"/>
    <n v="20200831"/>
    <n v="20200811"/>
    <n v="54300"/>
    <n v="0"/>
    <s v="NULL"/>
    <d v="2022-03-30T00:00:00"/>
  </r>
  <r>
    <n v="891301447"/>
    <s v="HOSPITAL ULPIANO TASCON QUINTERO"/>
    <s v="EVEN"/>
    <n v="658041"/>
    <s v="EVEN_658041"/>
    <s v="891301447_EVEN_658041"/>
    <s v="FAC"/>
    <n v="658041"/>
    <n v="1221607118"/>
    <d v="2020-05-10T00:00:00"/>
    <n v="55745"/>
    <n v="55745"/>
    <s v="B)Factura sin saldo ERP"/>
    <x v="0"/>
    <n v="0"/>
    <s v="-"/>
    <s v="-"/>
    <n v="0"/>
    <s v="-"/>
    <s v="Diferente_Alfa"/>
    <n v="55745"/>
    <n v="0"/>
    <n v="0"/>
    <n v="0"/>
    <n v="55745"/>
    <n v="0"/>
    <n v="55745"/>
    <n v="2200917318"/>
    <n v="44092"/>
    <n v="307086"/>
    <n v="0"/>
    <n v="0"/>
    <s v="-"/>
    <s v="-"/>
    <n v="0"/>
    <n v="201148691323027"/>
    <s v="NULL"/>
    <n v="0"/>
    <n v="0"/>
    <s v="NULL"/>
    <d v="2020-05-10T00:00:00"/>
    <s v="NULL"/>
    <n v="2"/>
    <s v="NULL"/>
    <s v="SI"/>
    <n v="1"/>
    <n v="20200831"/>
    <n v="20200811"/>
    <n v="55745"/>
    <n v="0"/>
    <s v="NULL"/>
    <d v="2022-03-30T00:00:00"/>
  </r>
  <r>
    <n v="891301447"/>
    <s v="HOSPITAL ULPIANO TASCON QUINTERO"/>
    <s v="EVEN"/>
    <n v="662926"/>
    <s v="EVEN_662926"/>
    <s v="891301447_EVEN_662926"/>
    <s v="FAC"/>
    <n v="662926"/>
    <n v="1221607119"/>
    <d v="2020-06-10T00:00:00"/>
    <n v="56233"/>
    <n v="56233"/>
    <s v="B)Factura sin saldo ERP"/>
    <x v="0"/>
    <n v="0"/>
    <s v="-"/>
    <s v="-"/>
    <n v="0"/>
    <s v="-"/>
    <s v="Diferente_Alfa"/>
    <n v="56233"/>
    <n v="0"/>
    <n v="0"/>
    <n v="0"/>
    <n v="56233"/>
    <n v="0"/>
    <n v="56233"/>
    <n v="2200917318"/>
    <n v="44092"/>
    <n v="307086"/>
    <n v="0"/>
    <n v="0"/>
    <s v="-"/>
    <s v="-"/>
    <n v="0"/>
    <n v="201498664537662"/>
    <s v="NULL"/>
    <n v="0"/>
    <n v="0"/>
    <s v="NULL"/>
    <d v="2020-06-10T00:00:00"/>
    <s v="NULL"/>
    <n v="2"/>
    <s v="NULL"/>
    <s v="SI"/>
    <n v="1"/>
    <n v="20200831"/>
    <n v="20200811"/>
    <n v="56233"/>
    <n v="0"/>
    <s v="NULL"/>
    <d v="2022-03-30T00:00:00"/>
  </r>
  <r>
    <n v="891301447"/>
    <s v="HOSPITAL ULPIANO TASCON QUINTERO"/>
    <s v="EVEN"/>
    <n v="664582"/>
    <s v="EVEN_664582"/>
    <s v="891301447_EVEN_664582"/>
    <s v="FAC"/>
    <n v="664582"/>
    <n v="1221607120"/>
    <d v="2020-07-10T00:00:00"/>
    <n v="84438"/>
    <n v="84438"/>
    <s v="B)Factura sin saldo ERP"/>
    <x v="0"/>
    <n v="0"/>
    <s v="-"/>
    <s v="-"/>
    <n v="0"/>
    <s v="-"/>
    <s v="Diferente_Alfa"/>
    <n v="84438"/>
    <n v="0"/>
    <n v="0"/>
    <n v="0"/>
    <n v="84438"/>
    <n v="0"/>
    <n v="84438"/>
    <n v="2200917318"/>
    <n v="44092"/>
    <n v="307086"/>
    <n v="0"/>
    <n v="0"/>
    <s v="-"/>
    <s v="-"/>
    <n v="0"/>
    <n v="201598654005699"/>
    <s v="NULL"/>
    <n v="0"/>
    <n v="0"/>
    <s v="NULL"/>
    <d v="2020-07-10T00:00:00"/>
    <s v="NULL"/>
    <n v="2"/>
    <s v="NULL"/>
    <s v="SI"/>
    <n v="1"/>
    <n v="20200831"/>
    <n v="20200811"/>
    <n v="84438"/>
    <n v="0"/>
    <s v="NULL"/>
    <d v="2022-03-30T00:00:00"/>
  </r>
  <r>
    <n v="891301447"/>
    <s v="HOSPITAL ULPIANO TASCON QUINTERO"/>
    <s v="EVEN"/>
    <n v="649881"/>
    <s v="EVEN_649881"/>
    <s v="891301447_EVEN_649881"/>
    <s v="FAC"/>
    <n v="649881"/>
    <n v="1221607117"/>
    <d v="2020-04-10T00:00:00"/>
    <n v="56370"/>
    <n v="56370"/>
    <s v="B)Factura sin saldo ERP"/>
    <x v="0"/>
    <n v="0"/>
    <s v="-"/>
    <s v="-"/>
    <n v="0"/>
    <s v="-"/>
    <s v="Diferente_Alfa"/>
    <n v="56370"/>
    <n v="0"/>
    <n v="0"/>
    <n v="0"/>
    <n v="56370"/>
    <n v="0"/>
    <n v="56370"/>
    <n v="2200917318"/>
    <n v="44092"/>
    <n v="307086"/>
    <n v="0"/>
    <n v="0"/>
    <s v="-"/>
    <s v="-"/>
    <n v="0"/>
    <n v="200618635354825"/>
    <s v="NULL"/>
    <n v="0"/>
    <n v="0"/>
    <s v="NULL"/>
    <d v="2020-04-10T00:00:00"/>
    <s v="NULL"/>
    <n v="2"/>
    <s v="NULL"/>
    <s v="SI"/>
    <n v="1"/>
    <n v="20200831"/>
    <n v="20200811"/>
    <n v="56370"/>
    <n v="0"/>
    <s v="NULL"/>
    <d v="2022-03-30T00:00:00"/>
  </r>
  <r>
    <n v="891301447"/>
    <s v="HOSPITAL ULPIANO TASCON QUINTERO"/>
    <s v="EVEN"/>
    <n v="635749"/>
    <s v="EVEN_635749"/>
    <s v="891301447_EVEN_635749"/>
    <s v="FAC"/>
    <n v="635749"/>
    <n v="1221552403"/>
    <d v="2020-02-07T00:00:00"/>
    <n v="62370"/>
    <n v="62370"/>
    <s v="B)Factura sin saldo ERP"/>
    <x v="0"/>
    <n v="0"/>
    <s v="-"/>
    <s v="-"/>
    <n v="0"/>
    <s v="-"/>
    <s v="Diferente_Alfa"/>
    <n v="62370"/>
    <n v="0"/>
    <n v="0"/>
    <n v="0"/>
    <n v="62370"/>
    <n v="0"/>
    <n v="62370"/>
    <n v="2200812605"/>
    <n v="43917"/>
    <n v="292510"/>
    <n v="0"/>
    <n v="0"/>
    <s v="-"/>
    <s v="-"/>
    <n v="0"/>
    <n v="200038643602736"/>
    <s v="NULL"/>
    <n v="0"/>
    <n v="0"/>
    <s v="NULL"/>
    <d v="2020-02-07T00:00:00"/>
    <s v="NULL"/>
    <n v="2"/>
    <s v="NULL"/>
    <s v="SI"/>
    <n v="1"/>
    <n v="20200229"/>
    <n v="20200207"/>
    <n v="62370"/>
    <n v="0"/>
    <s v="NULL"/>
    <d v="2022-03-30T00:00:00"/>
  </r>
  <r>
    <n v="891301447"/>
    <s v="HOSPITAL ULPIANO TASCON QUINTERO"/>
    <s v="EVEN"/>
    <n v="635823"/>
    <s v="EVEN_635823"/>
    <s v="891301447_EVEN_635823"/>
    <s v="FAC"/>
    <n v="635823"/>
    <n v="1221552404"/>
    <d v="2020-02-07T00:00:00"/>
    <n v="55020"/>
    <n v="55020"/>
    <s v="B)Factura sin saldo ERP"/>
    <x v="0"/>
    <n v="0"/>
    <s v="-"/>
    <s v="-"/>
    <n v="0"/>
    <s v="-"/>
    <s v="Diferente_Alfa"/>
    <n v="55020"/>
    <n v="0"/>
    <n v="0"/>
    <n v="0"/>
    <n v="55020"/>
    <n v="0"/>
    <n v="55020"/>
    <n v="2200812605"/>
    <n v="43917"/>
    <n v="292510"/>
    <n v="0"/>
    <n v="0"/>
    <s v="-"/>
    <s v="-"/>
    <n v="0"/>
    <n v="200048635352695"/>
    <s v="NULL"/>
    <n v="0"/>
    <n v="0"/>
    <s v="NULL"/>
    <d v="2020-02-07T00:00:00"/>
    <s v="NULL"/>
    <n v="2"/>
    <s v="NULL"/>
    <s v="SI"/>
    <n v="1"/>
    <n v="20200229"/>
    <n v="20200207"/>
    <n v="55020"/>
    <n v="0"/>
    <s v="NULL"/>
    <d v="2022-03-30T00:00:00"/>
  </r>
  <r>
    <n v="891301447"/>
    <s v="HOSPITAL ULPIANO TASCON QUINTERO"/>
    <s v="EVEN"/>
    <n v="643302"/>
    <s v="EVEN_643302"/>
    <s v="891301447_EVEN_643302"/>
    <s v="FAC"/>
    <n v="643302"/>
    <n v="1221552406"/>
    <d v="2020-02-07T00:00:00"/>
    <n v="54300"/>
    <n v="54300"/>
    <s v="B)Factura sin saldo ERP"/>
    <x v="0"/>
    <n v="0"/>
    <s v="-"/>
    <s v="-"/>
    <n v="0"/>
    <s v="-"/>
    <s v="Diferente_Alfa"/>
    <n v="54300"/>
    <n v="0"/>
    <n v="0"/>
    <n v="0"/>
    <n v="54300"/>
    <n v="0"/>
    <n v="54300"/>
    <n v="2200812605"/>
    <n v="43917"/>
    <n v="292510"/>
    <n v="0"/>
    <n v="0"/>
    <s v="-"/>
    <s v="-"/>
    <n v="0"/>
    <n v="200048629348406"/>
    <s v="NULL"/>
    <n v="0"/>
    <n v="0"/>
    <s v="NULL"/>
    <d v="2020-02-07T00:00:00"/>
    <s v="NULL"/>
    <n v="2"/>
    <s v="NULL"/>
    <s v="SI"/>
    <n v="1"/>
    <n v="20200229"/>
    <n v="20200207"/>
    <n v="54300"/>
    <n v="0"/>
    <s v="NULL"/>
    <d v="2022-03-30T00:00:00"/>
  </r>
  <r>
    <n v="891301447"/>
    <s v="HOSPITAL ULPIANO TASCON QUINTERO"/>
    <s v="EVEN"/>
    <n v="640616"/>
    <s v="EVEN_640616"/>
    <s v="891301447_EVEN_640616"/>
    <s v="FAC"/>
    <n v="640616"/>
    <n v="1221552405"/>
    <d v="2020-02-07T00:00:00"/>
    <n v="120820"/>
    <n v="120820"/>
    <s v="B)Factura sin saldo ERP"/>
    <x v="0"/>
    <n v="0"/>
    <s v="-"/>
    <s v="-"/>
    <n v="0"/>
    <s v="-"/>
    <s v="Diferente_Alfa"/>
    <n v="120820"/>
    <n v="0"/>
    <n v="0"/>
    <n v="0"/>
    <n v="120820"/>
    <n v="0"/>
    <n v="120820"/>
    <n v="2200812605"/>
    <n v="43917"/>
    <n v="292510"/>
    <n v="0"/>
    <n v="0"/>
    <s v="-"/>
    <s v="-"/>
    <n v="0"/>
    <n v="200238647599157"/>
    <s v="NULL"/>
    <n v="0"/>
    <n v="0"/>
    <s v="NULL"/>
    <d v="2020-02-07T00:00:00"/>
    <s v="NULL"/>
    <n v="2"/>
    <s v="NULL"/>
    <s v="SI"/>
    <n v="1"/>
    <n v="20200229"/>
    <n v="20200207"/>
    <n v="120820"/>
    <n v="0"/>
    <s v="NULL"/>
    <d v="2022-03-30T00:00:00"/>
  </r>
  <r>
    <n v="891301447"/>
    <s v="HOSPITAL ULPIANO TASCON QUINTERO"/>
    <s v="EVEN"/>
    <n v="642358"/>
    <s v="EVEN_642358"/>
    <s v="891301447_EVEN_642358"/>
    <s v="FAC"/>
    <n v="642358"/>
    <s v="NULL"/>
    <d v="2020-02-07T00:00:00"/>
    <n v="4600"/>
    <n v="4600"/>
    <s v="C)Glosas total pendiente por respuesta de IPS"/>
    <x v="0"/>
    <n v="0"/>
    <s v="-"/>
    <s v="-"/>
    <n v="0"/>
    <s v="-"/>
    <s v="Diferente_Alfa"/>
    <n v="4600"/>
    <n v="0"/>
    <n v="0"/>
    <n v="0"/>
    <n v="0"/>
    <n v="4600"/>
    <s v="NULL"/>
    <s v="NULL"/>
    <s v="NULL"/>
    <s v="NULL"/>
    <s v="NULL"/>
    <n v="0"/>
    <s v="-"/>
    <s v="-"/>
    <n v="0"/>
    <n v="200048629348406"/>
    <s v="NULL"/>
    <n v="0"/>
    <n v="4600"/>
    <s v="Se devuelve factura con soportes originales, ya q la vacunaVACUNACION CONTRA INFLUENZA no está registrada en el PAIWEB.NANCY"/>
    <d v="2020-02-07T00:00:00"/>
    <s v="NULL"/>
    <n v="9"/>
    <s v="NULL"/>
    <s v="SI"/>
    <n v="1"/>
    <n v="21001231"/>
    <n v="20200207"/>
    <n v="4600"/>
    <n v="0"/>
    <s v="NULL"/>
    <d v="2022-03-30T00:00:00"/>
  </r>
  <r>
    <n v="891301447"/>
    <s v="HOSPITAL ULPIANO TASCON QUINTERO"/>
    <s v="EVEN"/>
    <n v="63782"/>
    <s v="EVEN_63782"/>
    <s v="891301447_EVEN_63782"/>
    <s v="NULL"/>
    <s v="NULL"/>
    <s v="NULL"/>
    <d v="2021-10-21T00:00:00"/>
    <n v="59605"/>
    <n v="59605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21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66339"/>
    <s v="EVEN_66339"/>
    <s v="891301447_EVEN_66339"/>
    <s v="NULL"/>
    <s v="NULL"/>
    <s v="NULL"/>
    <d v="2021-10-21T00:00:00"/>
    <n v="79970"/>
    <n v="7997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21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75278"/>
    <s v="EVEN_75278"/>
    <s v="891301447_EVEN_75278"/>
    <s v="NULL"/>
    <s v="NULL"/>
    <s v="NULL"/>
    <d v="2021-10-21T00:00:00"/>
    <n v="250687"/>
    <n v="250687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21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87073"/>
    <s v="EVEN_87073"/>
    <s v="891301447_EVEN_87073"/>
    <s v="NULL"/>
    <s v="NULL"/>
    <s v="NULL"/>
    <d v="2022-01-19T00:00:00"/>
    <n v="67700"/>
    <n v="677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1-1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91187"/>
    <s v="EVEN_91187"/>
    <s v="891301447_EVEN_91187"/>
    <s v="NULL"/>
    <s v="NULL"/>
    <s v="NULL"/>
    <d v="2022-01-19T00:00:00"/>
    <n v="61059"/>
    <n v="61059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1-1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94014"/>
    <s v="EVEN_94014"/>
    <s v="891301447_EVEN_94014"/>
    <s v="NULL"/>
    <s v="NULL"/>
    <s v="NULL"/>
    <d v="2022-01-19T00:00:00"/>
    <n v="377771"/>
    <n v="377771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1-1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96480"/>
    <s v="EVEN_96480"/>
    <s v="891301447_EVEN_96480"/>
    <s v="NULL"/>
    <s v="NULL"/>
    <s v="NULL"/>
    <d v="2022-01-19T00:00:00"/>
    <n v="86732"/>
    <n v="86732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1-1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98723"/>
    <s v="EVEN_98723"/>
    <s v="891301447_EVEN_98723"/>
    <s v="NULL"/>
    <s v="NULL"/>
    <s v="NULL"/>
    <d v="2022-02-09T00:00:00"/>
    <n v="77656"/>
    <n v="77656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2-0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99426"/>
    <s v="EVEN_99426"/>
    <s v="891301447_EVEN_99426"/>
    <s v="NULL"/>
    <s v="NULL"/>
    <s v="NULL"/>
    <d v="2022-02-09T00:00:00"/>
    <n v="66328"/>
    <n v="66328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2-02-0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3386"/>
    <s v="EVEN_3386"/>
    <s v="891301447_EVEN_3386"/>
    <s v="NULL"/>
    <s v="NULL"/>
    <s v="NULL"/>
    <d v="2020-11-10T00:00:00"/>
    <n v="66136"/>
    <n v="66136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11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3887"/>
    <s v="EVEN_3887"/>
    <s v="891301447_EVEN_3887"/>
    <s v="NULL"/>
    <s v="NULL"/>
    <s v="NULL"/>
    <d v="2020-11-10T00:00:00"/>
    <n v="59055"/>
    <n v="59055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11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38252"/>
    <s v="EVEN_38252"/>
    <s v="891301447_EVEN_38252"/>
    <s v="NULL"/>
    <s v="NULL"/>
    <s v="NULL"/>
    <d v="2021-10-21T00:00:00"/>
    <n v="503166"/>
    <n v="503166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21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39170"/>
    <s v="EVEN_39170"/>
    <s v="891301447_EVEN_39170"/>
    <s v="NULL"/>
    <s v="NULL"/>
    <s v="NULL"/>
    <d v="2021-10-21T00:00:00"/>
    <n v="60966"/>
    <n v="60966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1-10-21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654682"/>
    <s v="EVEN_654682"/>
    <s v="891301447_EVEN_654682"/>
    <s v="NULL"/>
    <s v="NULL"/>
    <s v="NULL"/>
    <d v="2020-04-10T00:00:00"/>
    <n v="84750"/>
    <n v="8475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04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FAC"/>
    <n v="187"/>
    <s v="FAC_187"/>
    <s v="891301447_FAC_187"/>
    <s v="NULL"/>
    <s v="NULL"/>
    <s v="NULL"/>
    <d v="2013-09-09T00:00:00"/>
    <n v="1212720"/>
    <n v="105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13-09-0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FAC"/>
    <n v="149"/>
    <s v="FAC_149"/>
    <s v="891301447_FAC_149"/>
    <s v="NULL"/>
    <s v="NULL"/>
    <s v="NULL"/>
    <d v="2013-07-10T00:00:00"/>
    <n v="1127530"/>
    <n v="4092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13-07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FAC"/>
    <n v="251"/>
    <s v="FAC_251"/>
    <s v="891301447_FAC_251"/>
    <s v="NULL"/>
    <s v="NULL"/>
    <s v="NULL"/>
    <d v="2014-02-14T00:00:00"/>
    <n v="1253220"/>
    <n v="1192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14-02-14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FAC"/>
    <n v="482"/>
    <s v="FAC_482"/>
    <s v="891301447_FAC_482"/>
    <s v="NULL"/>
    <s v="NULL"/>
    <s v="NULL"/>
    <d v="2015-04-17T00:00:00"/>
    <n v="2733050"/>
    <n v="43449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15-04-17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FAC"/>
    <n v="509"/>
    <s v="FAC_509"/>
    <s v="891301447_FAC_509"/>
    <s v="NULL"/>
    <s v="NULL"/>
    <s v="NULL"/>
    <d v="2015-06-09T00:00:00"/>
    <n v="2006290"/>
    <n v="21436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15-06-09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646387"/>
    <s v="EVEN_646387"/>
    <s v="891301447_EVEN_646387"/>
    <s v="NULL"/>
    <s v="NULL"/>
    <s v="NULL"/>
    <d v="2020-03-10T00:00:00"/>
    <n v="55810"/>
    <n v="5581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03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646426"/>
    <s v="EVEN_646426"/>
    <s v="891301447_EVEN_646426"/>
    <s v="NULL"/>
    <s v="NULL"/>
    <s v="NULL"/>
    <d v="2020-03-10T00:00:00"/>
    <n v="56370"/>
    <n v="5637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03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649373"/>
    <s v="EVEN_649373"/>
    <s v="891301447_EVEN_649373"/>
    <s v="NULL"/>
    <s v="NULL"/>
    <s v="NULL"/>
    <d v="2020-03-10T00:00:00"/>
    <n v="55800"/>
    <n v="55800"/>
    <s v="A)Factura no radicada en ERP"/>
    <x v="1"/>
    <n v="0"/>
    <s v="-"/>
    <s v="-"/>
    <n v="0"/>
    <s v="-"/>
    <s v="no_cruza"/>
    <s v="NULL"/>
    <s v="NULL"/>
    <s v="NULL"/>
    <s v="NULL"/>
    <s v="NULL"/>
    <s v="NULL"/>
    <s v="NULL"/>
    <s v="NULL"/>
    <s v="NULL"/>
    <s v="NULL"/>
    <s v="NULL"/>
    <n v="0"/>
    <s v="-"/>
    <s v="-"/>
    <n v="0"/>
    <s v="NULL"/>
    <s v="NULL"/>
    <s v="NULL"/>
    <s v="NULL"/>
    <s v="NULL"/>
    <d v="2020-03-10T00:00:00"/>
    <s v="NULL"/>
    <s v="NULL"/>
    <s v="NULL"/>
    <s v="SI"/>
    <s v="NULL"/>
    <s v="NULL"/>
    <s v="NULL"/>
    <s v="NULL"/>
    <s v="NULL"/>
    <s v="NULL"/>
    <d v="2022-03-30T00:00:00"/>
  </r>
  <r>
    <n v="891301447"/>
    <s v="HOSPITAL ULPIANO TASCON QUINTERO"/>
    <s v="EVEN"/>
    <n v="38106"/>
    <s v="EVEN_38106"/>
    <s v="891301447_EVEN_38106"/>
    <s v="EVEN"/>
    <n v="38106"/>
    <s v="NULL"/>
    <d v="2021-10-21T00:00:00"/>
    <n v="60964"/>
    <n v="60964"/>
    <s v="B)Factura sin saldo ERP"/>
    <x v="2"/>
    <n v="0"/>
    <s v="-"/>
    <s v="-"/>
    <n v="0"/>
    <s v="-"/>
    <s v="OK"/>
    <n v="60964"/>
    <n v="0"/>
    <n v="0"/>
    <n v="0"/>
    <n v="60964"/>
    <n v="0"/>
    <s v="NULL"/>
    <s v="NULL"/>
    <s v="NULL"/>
    <s v="NULL"/>
    <s v="NULL"/>
    <n v="0"/>
    <s v="-"/>
    <s v="-"/>
    <n v="0"/>
    <n v="211038516452717"/>
    <s v="NULL"/>
    <n v="0"/>
    <n v="0"/>
    <s v="NULL"/>
    <d v="2021-10-21T00:00:00"/>
    <s v="NULL"/>
    <n v="2"/>
    <s v="NULL"/>
    <s v="SI"/>
    <n v="1"/>
    <n v="20211130"/>
    <n v="20211119"/>
    <n v="60964"/>
    <n v="0"/>
    <s v="NULL"/>
    <d v="2022-03-30T00:00:00"/>
  </r>
  <r>
    <n v="891301447"/>
    <s v="HOSPITAL ULPIANO TASCON QUINTERO"/>
    <s v="EVEN"/>
    <n v="3361"/>
    <s v="EVEN_3361"/>
    <s v="891301447_EVEN_3361"/>
    <s v="EVEN"/>
    <n v="3361"/>
    <s v="NULL"/>
    <d v="2020-11-10T00:00:00"/>
    <n v="66019"/>
    <n v="66019"/>
    <s v="B)Factura sin saldo ERP"/>
    <x v="2"/>
    <n v="0"/>
    <s v="-"/>
    <s v="-"/>
    <n v="0"/>
    <s v="-"/>
    <s v="OK"/>
    <n v="66019"/>
    <n v="0"/>
    <n v="0"/>
    <n v="0"/>
    <n v="66019"/>
    <n v="0"/>
    <s v="NULL"/>
    <s v="NULL"/>
    <s v="NULL"/>
    <s v="NULL"/>
    <s v="NULL"/>
    <n v="0"/>
    <s v="-"/>
    <s v="-"/>
    <n v="0"/>
    <n v="202918614815667"/>
    <s v="NULL"/>
    <n v="0"/>
    <n v="0"/>
    <s v="NULL"/>
    <d v="2020-11-10T00:00:00"/>
    <s v="NULL"/>
    <n v="2"/>
    <s v="NULL"/>
    <s v="SI"/>
    <n v="1"/>
    <n v="20211130"/>
    <n v="20211119"/>
    <n v="66019"/>
    <n v="0"/>
    <s v="NULL"/>
    <d v="2022-03-30T00:00:00"/>
  </r>
  <r>
    <n v="891301447"/>
    <s v="HOSPITAL ULPIANO TASCON QUINTERO"/>
    <s v="EVEN"/>
    <n v="74199"/>
    <s v="EVEN_74199"/>
    <s v="891301447_EVEN_74199"/>
    <s v="EVEN"/>
    <n v="74199"/>
    <s v="NULL"/>
    <d v="2021-10-21T00:00:00"/>
    <n v="138604"/>
    <n v="138604"/>
    <s v="B)Factura sin saldo ERP"/>
    <x v="2"/>
    <n v="0"/>
    <s v="-"/>
    <s v="-"/>
    <n v="0"/>
    <s v="-"/>
    <s v="OK"/>
    <n v="138604"/>
    <n v="0"/>
    <n v="0"/>
    <n v="0"/>
    <n v="138604"/>
    <n v="0"/>
    <s v="NULL"/>
    <s v="NULL"/>
    <s v="NULL"/>
    <s v="NULL"/>
    <s v="NULL"/>
    <n v="0"/>
    <s v="-"/>
    <s v="-"/>
    <n v="0"/>
    <n v="212628516796055"/>
    <s v="NULL"/>
    <n v="0"/>
    <n v="0"/>
    <s v="NULL"/>
    <d v="2021-10-21T00:00:00"/>
    <s v="NULL"/>
    <n v="2"/>
    <s v="NULL"/>
    <s v="SI"/>
    <n v="1"/>
    <n v="20211130"/>
    <n v="20211119"/>
    <n v="138604"/>
    <n v="0"/>
    <s v="NULL"/>
    <d v="2022-03-30T00:00:00"/>
  </r>
  <r>
    <n v="891301447"/>
    <s v="HOSPITAL ULPIANO TASCON QUINTERO"/>
    <s v="EVEN"/>
    <n v="42986"/>
    <s v="EVEN_42986"/>
    <s v="891301447_EVEN_42986"/>
    <s v="EVEN"/>
    <n v="42986"/>
    <s v="NULL"/>
    <d v="2021-10-21T00:00:00"/>
    <n v="61182"/>
    <n v="61182"/>
    <s v="B)Factura sin saldo ERP"/>
    <x v="2"/>
    <n v="0"/>
    <s v="-"/>
    <s v="-"/>
    <n v="0"/>
    <s v="-"/>
    <s v="OK"/>
    <n v="61182"/>
    <n v="0"/>
    <n v="0"/>
    <n v="0"/>
    <n v="61182"/>
    <n v="0"/>
    <s v="NULL"/>
    <s v="NULL"/>
    <s v="NULL"/>
    <s v="NULL"/>
    <s v="NULL"/>
    <n v="0"/>
    <s v="-"/>
    <s v="-"/>
    <n v="0"/>
    <n v="211258516074092"/>
    <s v="NULL"/>
    <n v="0"/>
    <n v="0"/>
    <s v="NULL"/>
    <d v="2021-10-21T00:00:00"/>
    <s v="NULL"/>
    <n v="2"/>
    <s v="NULL"/>
    <s v="SI"/>
    <n v="1"/>
    <n v="20211130"/>
    <n v="20211119"/>
    <n v="61182"/>
    <n v="0"/>
    <s v="NULL"/>
    <d v="2022-03-30T00:00:00"/>
  </r>
  <r>
    <n v="891301447"/>
    <s v="HOSPITAL ULPIANO TASCON QUINTERO"/>
    <s v="EVEN"/>
    <n v="49751"/>
    <s v="EVEN_49751"/>
    <s v="891301447_EVEN_49751"/>
    <s v="EVEN"/>
    <n v="49751"/>
    <s v="NULL"/>
    <d v="2021-10-21T00:00:00"/>
    <n v="144610"/>
    <n v="144610"/>
    <s v="B)Factura sin saldo ERP"/>
    <x v="2"/>
    <n v="0"/>
    <s v="-"/>
    <s v="-"/>
    <n v="0"/>
    <s v="-"/>
    <s v="OK"/>
    <n v="144610"/>
    <n v="0"/>
    <n v="0"/>
    <n v="0"/>
    <n v="144610"/>
    <n v="0"/>
    <s v="NULL"/>
    <s v="NULL"/>
    <s v="NULL"/>
    <s v="NULL"/>
    <s v="NULL"/>
    <n v="0"/>
    <s v="-"/>
    <s v="-"/>
    <n v="0"/>
    <n v="211588516628881"/>
    <s v="NULL"/>
    <n v="0"/>
    <n v="0"/>
    <s v="NULL"/>
    <d v="2021-10-21T00:00:00"/>
    <s v="NULL"/>
    <n v="2"/>
    <s v="NULL"/>
    <s v="SI"/>
    <n v="1"/>
    <n v="20211130"/>
    <n v="20211119"/>
    <n v="144610"/>
    <n v="0"/>
    <s v="NULL"/>
    <d v="2022-03-30T00:00:00"/>
  </r>
  <r>
    <n v="891301447"/>
    <s v="HOSPITAL ULPIANO TASCON QUINTERO"/>
    <s v="EVEN"/>
    <n v="63767"/>
    <s v="EVEN_63767"/>
    <s v="891301447_EVEN_63767"/>
    <s v="EVEN"/>
    <n v="63767"/>
    <s v="NULL"/>
    <d v="2021-10-21T00:00:00"/>
    <n v="99423"/>
    <n v="99423"/>
    <s v="C)Glosas total pendiente por respuesta de IPS/conciliar diferencia valor de factura"/>
    <x v="3"/>
    <n v="0"/>
    <s v="-"/>
    <s v="-"/>
    <n v="18591"/>
    <s v="GLOSA"/>
    <s v="OK"/>
    <n v="99423"/>
    <n v="0"/>
    <n v="0"/>
    <n v="0"/>
    <n v="80832"/>
    <n v="18591"/>
    <s v="NULL"/>
    <s v="NULL"/>
    <s v="NULL"/>
    <s v="NULL"/>
    <s v="NULL"/>
    <n v="0"/>
    <s v="-"/>
    <s v="-"/>
    <n v="0"/>
    <n v="212278516788881"/>
    <s v="NULL"/>
    <n v="0"/>
    <n v="18591"/>
    <s v="SE GLOSA VALOR POR 18.591 YA QUE LA TARIFA SEGUN CONVENIO PAPARA EL ANTIGENO ES DE 80.832.NC"/>
    <d v="2021-10-21T00:00:00"/>
    <s v="NULL"/>
    <n v="9"/>
    <s v="NULL"/>
    <s v="SI"/>
    <n v="1"/>
    <n v="21001231"/>
    <n v="20211119"/>
    <n v="99423"/>
    <n v="0"/>
    <s v="NULL"/>
    <d v="2022-03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8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4">
        <item x="1"/>
        <item x="0"/>
        <item x="2"/>
        <item x="3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13" baseItem="0" numFmtId="42"/>
    <dataField name="Suma de POR PAGAR SAP" fld="14" baseField="13" baseItem="0" numFmtId="44"/>
    <dataField name="Suma de VALOR_GLOSA_DV" fld="38" baseField="13" baseItem="0" numFmtId="44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0"/>
  <sheetViews>
    <sheetView showGridLines="0" topLeftCell="A17" workbookViewId="0">
      <selection activeCell="C2" sqref="C2:C39"/>
    </sheetView>
  </sheetViews>
  <sheetFormatPr baseColWidth="10" defaultRowHeight="15" x14ac:dyDescent="0.25"/>
  <cols>
    <col min="1" max="1" width="17.28515625" style="59" customWidth="1"/>
    <col min="2" max="2" width="36" style="59" bestFit="1" customWidth="1"/>
    <col min="3" max="3" width="24.42578125" style="59" bestFit="1" customWidth="1"/>
    <col min="4" max="4" width="22.85546875" style="59" bestFit="1" customWidth="1"/>
    <col min="5" max="5" width="21.42578125" style="59" bestFit="1" customWidth="1"/>
    <col min="6" max="6" width="25" style="59" bestFit="1" customWidth="1"/>
    <col min="7" max="7" width="20.7109375" style="59" bestFit="1" customWidth="1"/>
    <col min="8" max="8" width="25.140625" style="59" customWidth="1"/>
    <col min="9" max="256" width="11.42578125" style="59"/>
    <col min="257" max="257" width="17.28515625" style="59" customWidth="1"/>
    <col min="258" max="258" width="36" style="59" bestFit="1" customWidth="1"/>
    <col min="259" max="259" width="24.42578125" style="59" bestFit="1" customWidth="1"/>
    <col min="260" max="260" width="22.85546875" style="59" bestFit="1" customWidth="1"/>
    <col min="261" max="261" width="21.42578125" style="59" bestFit="1" customWidth="1"/>
    <col min="262" max="262" width="25" style="59" bestFit="1" customWidth="1"/>
    <col min="263" max="263" width="20.7109375" style="59" bestFit="1" customWidth="1"/>
    <col min="264" max="264" width="25.140625" style="59" customWidth="1"/>
    <col min="265" max="512" width="11.42578125" style="59"/>
    <col min="513" max="513" width="17.28515625" style="59" customWidth="1"/>
    <col min="514" max="514" width="36" style="59" bestFit="1" customWidth="1"/>
    <col min="515" max="515" width="24.42578125" style="59" bestFit="1" customWidth="1"/>
    <col min="516" max="516" width="22.85546875" style="59" bestFit="1" customWidth="1"/>
    <col min="517" max="517" width="21.42578125" style="59" bestFit="1" customWidth="1"/>
    <col min="518" max="518" width="25" style="59" bestFit="1" customWidth="1"/>
    <col min="519" max="519" width="20.7109375" style="59" bestFit="1" customWidth="1"/>
    <col min="520" max="520" width="25.140625" style="59" customWidth="1"/>
    <col min="521" max="768" width="11.42578125" style="59"/>
    <col min="769" max="769" width="17.28515625" style="59" customWidth="1"/>
    <col min="770" max="770" width="36" style="59" bestFit="1" customWidth="1"/>
    <col min="771" max="771" width="24.42578125" style="59" bestFit="1" customWidth="1"/>
    <col min="772" max="772" width="22.85546875" style="59" bestFit="1" customWidth="1"/>
    <col min="773" max="773" width="21.42578125" style="59" bestFit="1" customWidth="1"/>
    <col min="774" max="774" width="25" style="59" bestFit="1" customWidth="1"/>
    <col min="775" max="775" width="20.7109375" style="59" bestFit="1" customWidth="1"/>
    <col min="776" max="776" width="25.140625" style="59" customWidth="1"/>
    <col min="777" max="1024" width="11.42578125" style="59"/>
    <col min="1025" max="1025" width="17.28515625" style="59" customWidth="1"/>
    <col min="1026" max="1026" width="36" style="59" bestFit="1" customWidth="1"/>
    <col min="1027" max="1027" width="24.42578125" style="59" bestFit="1" customWidth="1"/>
    <col min="1028" max="1028" width="22.85546875" style="59" bestFit="1" customWidth="1"/>
    <col min="1029" max="1029" width="21.42578125" style="59" bestFit="1" customWidth="1"/>
    <col min="1030" max="1030" width="25" style="59" bestFit="1" customWidth="1"/>
    <col min="1031" max="1031" width="20.7109375" style="59" bestFit="1" customWidth="1"/>
    <col min="1032" max="1032" width="25.140625" style="59" customWidth="1"/>
    <col min="1033" max="1280" width="11.42578125" style="59"/>
    <col min="1281" max="1281" width="17.28515625" style="59" customWidth="1"/>
    <col min="1282" max="1282" width="36" style="59" bestFit="1" customWidth="1"/>
    <col min="1283" max="1283" width="24.42578125" style="59" bestFit="1" customWidth="1"/>
    <col min="1284" max="1284" width="22.85546875" style="59" bestFit="1" customWidth="1"/>
    <col min="1285" max="1285" width="21.42578125" style="59" bestFit="1" customWidth="1"/>
    <col min="1286" max="1286" width="25" style="59" bestFit="1" customWidth="1"/>
    <col min="1287" max="1287" width="20.7109375" style="59" bestFit="1" customWidth="1"/>
    <col min="1288" max="1288" width="25.140625" style="59" customWidth="1"/>
    <col min="1289" max="1536" width="11.42578125" style="59"/>
    <col min="1537" max="1537" width="17.28515625" style="59" customWidth="1"/>
    <col min="1538" max="1538" width="36" style="59" bestFit="1" customWidth="1"/>
    <col min="1539" max="1539" width="24.42578125" style="59" bestFit="1" customWidth="1"/>
    <col min="1540" max="1540" width="22.85546875" style="59" bestFit="1" customWidth="1"/>
    <col min="1541" max="1541" width="21.42578125" style="59" bestFit="1" customWidth="1"/>
    <col min="1542" max="1542" width="25" style="59" bestFit="1" customWidth="1"/>
    <col min="1543" max="1543" width="20.7109375" style="59" bestFit="1" customWidth="1"/>
    <col min="1544" max="1544" width="25.140625" style="59" customWidth="1"/>
    <col min="1545" max="1792" width="11.42578125" style="59"/>
    <col min="1793" max="1793" width="17.28515625" style="59" customWidth="1"/>
    <col min="1794" max="1794" width="36" style="59" bestFit="1" customWidth="1"/>
    <col min="1795" max="1795" width="24.42578125" style="59" bestFit="1" customWidth="1"/>
    <col min="1796" max="1796" width="22.85546875" style="59" bestFit="1" customWidth="1"/>
    <col min="1797" max="1797" width="21.42578125" style="59" bestFit="1" customWidth="1"/>
    <col min="1798" max="1798" width="25" style="59" bestFit="1" customWidth="1"/>
    <col min="1799" max="1799" width="20.7109375" style="59" bestFit="1" customWidth="1"/>
    <col min="1800" max="1800" width="25.140625" style="59" customWidth="1"/>
    <col min="1801" max="2048" width="11.42578125" style="59"/>
    <col min="2049" max="2049" width="17.28515625" style="59" customWidth="1"/>
    <col min="2050" max="2050" width="36" style="59" bestFit="1" customWidth="1"/>
    <col min="2051" max="2051" width="24.42578125" style="59" bestFit="1" customWidth="1"/>
    <col min="2052" max="2052" width="22.85546875" style="59" bestFit="1" customWidth="1"/>
    <col min="2053" max="2053" width="21.42578125" style="59" bestFit="1" customWidth="1"/>
    <col min="2054" max="2054" width="25" style="59" bestFit="1" customWidth="1"/>
    <col min="2055" max="2055" width="20.7109375" style="59" bestFit="1" customWidth="1"/>
    <col min="2056" max="2056" width="25.140625" style="59" customWidth="1"/>
    <col min="2057" max="2304" width="11.42578125" style="59"/>
    <col min="2305" max="2305" width="17.28515625" style="59" customWidth="1"/>
    <col min="2306" max="2306" width="36" style="59" bestFit="1" customWidth="1"/>
    <col min="2307" max="2307" width="24.42578125" style="59" bestFit="1" customWidth="1"/>
    <col min="2308" max="2308" width="22.85546875" style="59" bestFit="1" customWidth="1"/>
    <col min="2309" max="2309" width="21.42578125" style="59" bestFit="1" customWidth="1"/>
    <col min="2310" max="2310" width="25" style="59" bestFit="1" customWidth="1"/>
    <col min="2311" max="2311" width="20.7109375" style="59" bestFit="1" customWidth="1"/>
    <col min="2312" max="2312" width="25.140625" style="59" customWidth="1"/>
    <col min="2313" max="2560" width="11.42578125" style="59"/>
    <col min="2561" max="2561" width="17.28515625" style="59" customWidth="1"/>
    <col min="2562" max="2562" width="36" style="59" bestFit="1" customWidth="1"/>
    <col min="2563" max="2563" width="24.42578125" style="59" bestFit="1" customWidth="1"/>
    <col min="2564" max="2564" width="22.85546875" style="59" bestFit="1" customWidth="1"/>
    <col min="2565" max="2565" width="21.42578125" style="59" bestFit="1" customWidth="1"/>
    <col min="2566" max="2566" width="25" style="59" bestFit="1" customWidth="1"/>
    <col min="2567" max="2567" width="20.7109375" style="59" bestFit="1" customWidth="1"/>
    <col min="2568" max="2568" width="25.140625" style="59" customWidth="1"/>
    <col min="2569" max="2816" width="11.42578125" style="59"/>
    <col min="2817" max="2817" width="17.28515625" style="59" customWidth="1"/>
    <col min="2818" max="2818" width="36" style="59" bestFit="1" customWidth="1"/>
    <col min="2819" max="2819" width="24.42578125" style="59" bestFit="1" customWidth="1"/>
    <col min="2820" max="2820" width="22.85546875" style="59" bestFit="1" customWidth="1"/>
    <col min="2821" max="2821" width="21.42578125" style="59" bestFit="1" customWidth="1"/>
    <col min="2822" max="2822" width="25" style="59" bestFit="1" customWidth="1"/>
    <col min="2823" max="2823" width="20.7109375" style="59" bestFit="1" customWidth="1"/>
    <col min="2824" max="2824" width="25.140625" style="59" customWidth="1"/>
    <col min="2825" max="3072" width="11.42578125" style="59"/>
    <col min="3073" max="3073" width="17.28515625" style="59" customWidth="1"/>
    <col min="3074" max="3074" width="36" style="59" bestFit="1" customWidth="1"/>
    <col min="3075" max="3075" width="24.42578125" style="59" bestFit="1" customWidth="1"/>
    <col min="3076" max="3076" width="22.85546875" style="59" bestFit="1" customWidth="1"/>
    <col min="3077" max="3077" width="21.42578125" style="59" bestFit="1" customWidth="1"/>
    <col min="3078" max="3078" width="25" style="59" bestFit="1" customWidth="1"/>
    <col min="3079" max="3079" width="20.7109375" style="59" bestFit="1" customWidth="1"/>
    <col min="3080" max="3080" width="25.140625" style="59" customWidth="1"/>
    <col min="3081" max="3328" width="11.42578125" style="59"/>
    <col min="3329" max="3329" width="17.28515625" style="59" customWidth="1"/>
    <col min="3330" max="3330" width="36" style="59" bestFit="1" customWidth="1"/>
    <col min="3331" max="3331" width="24.42578125" style="59" bestFit="1" customWidth="1"/>
    <col min="3332" max="3332" width="22.85546875" style="59" bestFit="1" customWidth="1"/>
    <col min="3333" max="3333" width="21.42578125" style="59" bestFit="1" customWidth="1"/>
    <col min="3334" max="3334" width="25" style="59" bestFit="1" customWidth="1"/>
    <col min="3335" max="3335" width="20.7109375" style="59" bestFit="1" customWidth="1"/>
    <col min="3336" max="3336" width="25.140625" style="59" customWidth="1"/>
    <col min="3337" max="3584" width="11.42578125" style="59"/>
    <col min="3585" max="3585" width="17.28515625" style="59" customWidth="1"/>
    <col min="3586" max="3586" width="36" style="59" bestFit="1" customWidth="1"/>
    <col min="3587" max="3587" width="24.42578125" style="59" bestFit="1" customWidth="1"/>
    <col min="3588" max="3588" width="22.85546875" style="59" bestFit="1" customWidth="1"/>
    <col min="3589" max="3589" width="21.42578125" style="59" bestFit="1" customWidth="1"/>
    <col min="3590" max="3590" width="25" style="59" bestFit="1" customWidth="1"/>
    <col min="3591" max="3591" width="20.7109375" style="59" bestFit="1" customWidth="1"/>
    <col min="3592" max="3592" width="25.140625" style="59" customWidth="1"/>
    <col min="3593" max="3840" width="11.42578125" style="59"/>
    <col min="3841" max="3841" width="17.28515625" style="59" customWidth="1"/>
    <col min="3842" max="3842" width="36" style="59" bestFit="1" customWidth="1"/>
    <col min="3843" max="3843" width="24.42578125" style="59" bestFit="1" customWidth="1"/>
    <col min="3844" max="3844" width="22.85546875" style="59" bestFit="1" customWidth="1"/>
    <col min="3845" max="3845" width="21.42578125" style="59" bestFit="1" customWidth="1"/>
    <col min="3846" max="3846" width="25" style="59" bestFit="1" customWidth="1"/>
    <col min="3847" max="3847" width="20.7109375" style="59" bestFit="1" customWidth="1"/>
    <col min="3848" max="3848" width="25.140625" style="59" customWidth="1"/>
    <col min="3849" max="4096" width="11.42578125" style="59"/>
    <col min="4097" max="4097" width="17.28515625" style="59" customWidth="1"/>
    <col min="4098" max="4098" width="36" style="59" bestFit="1" customWidth="1"/>
    <col min="4099" max="4099" width="24.42578125" style="59" bestFit="1" customWidth="1"/>
    <col min="4100" max="4100" width="22.85546875" style="59" bestFit="1" customWidth="1"/>
    <col min="4101" max="4101" width="21.42578125" style="59" bestFit="1" customWidth="1"/>
    <col min="4102" max="4102" width="25" style="59" bestFit="1" customWidth="1"/>
    <col min="4103" max="4103" width="20.7109375" style="59" bestFit="1" customWidth="1"/>
    <col min="4104" max="4104" width="25.140625" style="59" customWidth="1"/>
    <col min="4105" max="4352" width="11.42578125" style="59"/>
    <col min="4353" max="4353" width="17.28515625" style="59" customWidth="1"/>
    <col min="4354" max="4354" width="36" style="59" bestFit="1" customWidth="1"/>
    <col min="4355" max="4355" width="24.42578125" style="59" bestFit="1" customWidth="1"/>
    <col min="4356" max="4356" width="22.85546875" style="59" bestFit="1" customWidth="1"/>
    <col min="4357" max="4357" width="21.42578125" style="59" bestFit="1" customWidth="1"/>
    <col min="4358" max="4358" width="25" style="59" bestFit="1" customWidth="1"/>
    <col min="4359" max="4359" width="20.7109375" style="59" bestFit="1" customWidth="1"/>
    <col min="4360" max="4360" width="25.140625" style="59" customWidth="1"/>
    <col min="4361" max="4608" width="11.42578125" style="59"/>
    <col min="4609" max="4609" width="17.28515625" style="59" customWidth="1"/>
    <col min="4610" max="4610" width="36" style="59" bestFit="1" customWidth="1"/>
    <col min="4611" max="4611" width="24.42578125" style="59" bestFit="1" customWidth="1"/>
    <col min="4612" max="4612" width="22.85546875" style="59" bestFit="1" customWidth="1"/>
    <col min="4613" max="4613" width="21.42578125" style="59" bestFit="1" customWidth="1"/>
    <col min="4614" max="4614" width="25" style="59" bestFit="1" customWidth="1"/>
    <col min="4615" max="4615" width="20.7109375" style="59" bestFit="1" customWidth="1"/>
    <col min="4616" max="4616" width="25.140625" style="59" customWidth="1"/>
    <col min="4617" max="4864" width="11.42578125" style="59"/>
    <col min="4865" max="4865" width="17.28515625" style="59" customWidth="1"/>
    <col min="4866" max="4866" width="36" style="59" bestFit="1" customWidth="1"/>
    <col min="4867" max="4867" width="24.42578125" style="59" bestFit="1" customWidth="1"/>
    <col min="4868" max="4868" width="22.85546875" style="59" bestFit="1" customWidth="1"/>
    <col min="4869" max="4869" width="21.42578125" style="59" bestFit="1" customWidth="1"/>
    <col min="4870" max="4870" width="25" style="59" bestFit="1" customWidth="1"/>
    <col min="4871" max="4871" width="20.7109375" style="59" bestFit="1" customWidth="1"/>
    <col min="4872" max="4872" width="25.140625" style="59" customWidth="1"/>
    <col min="4873" max="5120" width="11.42578125" style="59"/>
    <col min="5121" max="5121" width="17.28515625" style="59" customWidth="1"/>
    <col min="5122" max="5122" width="36" style="59" bestFit="1" customWidth="1"/>
    <col min="5123" max="5123" width="24.42578125" style="59" bestFit="1" customWidth="1"/>
    <col min="5124" max="5124" width="22.85546875" style="59" bestFit="1" customWidth="1"/>
    <col min="5125" max="5125" width="21.42578125" style="59" bestFit="1" customWidth="1"/>
    <col min="5126" max="5126" width="25" style="59" bestFit="1" customWidth="1"/>
    <col min="5127" max="5127" width="20.7109375" style="59" bestFit="1" customWidth="1"/>
    <col min="5128" max="5128" width="25.140625" style="59" customWidth="1"/>
    <col min="5129" max="5376" width="11.42578125" style="59"/>
    <col min="5377" max="5377" width="17.28515625" style="59" customWidth="1"/>
    <col min="5378" max="5378" width="36" style="59" bestFit="1" customWidth="1"/>
    <col min="5379" max="5379" width="24.42578125" style="59" bestFit="1" customWidth="1"/>
    <col min="5380" max="5380" width="22.85546875" style="59" bestFit="1" customWidth="1"/>
    <col min="5381" max="5381" width="21.42578125" style="59" bestFit="1" customWidth="1"/>
    <col min="5382" max="5382" width="25" style="59" bestFit="1" customWidth="1"/>
    <col min="5383" max="5383" width="20.7109375" style="59" bestFit="1" customWidth="1"/>
    <col min="5384" max="5384" width="25.140625" style="59" customWidth="1"/>
    <col min="5385" max="5632" width="11.42578125" style="59"/>
    <col min="5633" max="5633" width="17.28515625" style="59" customWidth="1"/>
    <col min="5634" max="5634" width="36" style="59" bestFit="1" customWidth="1"/>
    <col min="5635" max="5635" width="24.42578125" style="59" bestFit="1" customWidth="1"/>
    <col min="5636" max="5636" width="22.85546875" style="59" bestFit="1" customWidth="1"/>
    <col min="5637" max="5637" width="21.42578125" style="59" bestFit="1" customWidth="1"/>
    <col min="5638" max="5638" width="25" style="59" bestFit="1" customWidth="1"/>
    <col min="5639" max="5639" width="20.7109375" style="59" bestFit="1" customWidth="1"/>
    <col min="5640" max="5640" width="25.140625" style="59" customWidth="1"/>
    <col min="5641" max="5888" width="11.42578125" style="59"/>
    <col min="5889" max="5889" width="17.28515625" style="59" customWidth="1"/>
    <col min="5890" max="5890" width="36" style="59" bestFit="1" customWidth="1"/>
    <col min="5891" max="5891" width="24.42578125" style="59" bestFit="1" customWidth="1"/>
    <col min="5892" max="5892" width="22.85546875" style="59" bestFit="1" customWidth="1"/>
    <col min="5893" max="5893" width="21.42578125" style="59" bestFit="1" customWidth="1"/>
    <col min="5894" max="5894" width="25" style="59" bestFit="1" customWidth="1"/>
    <col min="5895" max="5895" width="20.7109375" style="59" bestFit="1" customWidth="1"/>
    <col min="5896" max="5896" width="25.140625" style="59" customWidth="1"/>
    <col min="5897" max="6144" width="11.42578125" style="59"/>
    <col min="6145" max="6145" width="17.28515625" style="59" customWidth="1"/>
    <col min="6146" max="6146" width="36" style="59" bestFit="1" customWidth="1"/>
    <col min="6147" max="6147" width="24.42578125" style="59" bestFit="1" customWidth="1"/>
    <col min="6148" max="6148" width="22.85546875" style="59" bestFit="1" customWidth="1"/>
    <col min="6149" max="6149" width="21.42578125" style="59" bestFit="1" customWidth="1"/>
    <col min="6150" max="6150" width="25" style="59" bestFit="1" customWidth="1"/>
    <col min="6151" max="6151" width="20.7109375" style="59" bestFit="1" customWidth="1"/>
    <col min="6152" max="6152" width="25.140625" style="59" customWidth="1"/>
    <col min="6153" max="6400" width="11.42578125" style="59"/>
    <col min="6401" max="6401" width="17.28515625" style="59" customWidth="1"/>
    <col min="6402" max="6402" width="36" style="59" bestFit="1" customWidth="1"/>
    <col min="6403" max="6403" width="24.42578125" style="59" bestFit="1" customWidth="1"/>
    <col min="6404" max="6404" width="22.85546875" style="59" bestFit="1" customWidth="1"/>
    <col min="6405" max="6405" width="21.42578125" style="59" bestFit="1" customWidth="1"/>
    <col min="6406" max="6406" width="25" style="59" bestFit="1" customWidth="1"/>
    <col min="6407" max="6407" width="20.7109375" style="59" bestFit="1" customWidth="1"/>
    <col min="6408" max="6408" width="25.140625" style="59" customWidth="1"/>
    <col min="6409" max="6656" width="11.42578125" style="59"/>
    <col min="6657" max="6657" width="17.28515625" style="59" customWidth="1"/>
    <col min="6658" max="6658" width="36" style="59" bestFit="1" customWidth="1"/>
    <col min="6659" max="6659" width="24.42578125" style="59" bestFit="1" customWidth="1"/>
    <col min="6660" max="6660" width="22.85546875" style="59" bestFit="1" customWidth="1"/>
    <col min="6661" max="6661" width="21.42578125" style="59" bestFit="1" customWidth="1"/>
    <col min="6662" max="6662" width="25" style="59" bestFit="1" customWidth="1"/>
    <col min="6663" max="6663" width="20.7109375" style="59" bestFit="1" customWidth="1"/>
    <col min="6664" max="6664" width="25.140625" style="59" customWidth="1"/>
    <col min="6665" max="6912" width="11.42578125" style="59"/>
    <col min="6913" max="6913" width="17.28515625" style="59" customWidth="1"/>
    <col min="6914" max="6914" width="36" style="59" bestFit="1" customWidth="1"/>
    <col min="6915" max="6915" width="24.42578125" style="59" bestFit="1" customWidth="1"/>
    <col min="6916" max="6916" width="22.85546875" style="59" bestFit="1" customWidth="1"/>
    <col min="6917" max="6917" width="21.42578125" style="59" bestFit="1" customWidth="1"/>
    <col min="6918" max="6918" width="25" style="59" bestFit="1" customWidth="1"/>
    <col min="6919" max="6919" width="20.7109375" style="59" bestFit="1" customWidth="1"/>
    <col min="6920" max="6920" width="25.140625" style="59" customWidth="1"/>
    <col min="6921" max="7168" width="11.42578125" style="59"/>
    <col min="7169" max="7169" width="17.28515625" style="59" customWidth="1"/>
    <col min="7170" max="7170" width="36" style="59" bestFit="1" customWidth="1"/>
    <col min="7171" max="7171" width="24.42578125" style="59" bestFit="1" customWidth="1"/>
    <col min="7172" max="7172" width="22.85546875" style="59" bestFit="1" customWidth="1"/>
    <col min="7173" max="7173" width="21.42578125" style="59" bestFit="1" customWidth="1"/>
    <col min="7174" max="7174" width="25" style="59" bestFit="1" customWidth="1"/>
    <col min="7175" max="7175" width="20.7109375" style="59" bestFit="1" customWidth="1"/>
    <col min="7176" max="7176" width="25.140625" style="59" customWidth="1"/>
    <col min="7177" max="7424" width="11.42578125" style="59"/>
    <col min="7425" max="7425" width="17.28515625" style="59" customWidth="1"/>
    <col min="7426" max="7426" width="36" style="59" bestFit="1" customWidth="1"/>
    <col min="7427" max="7427" width="24.42578125" style="59" bestFit="1" customWidth="1"/>
    <col min="7428" max="7428" width="22.85546875" style="59" bestFit="1" customWidth="1"/>
    <col min="7429" max="7429" width="21.42578125" style="59" bestFit="1" customWidth="1"/>
    <col min="7430" max="7430" width="25" style="59" bestFit="1" customWidth="1"/>
    <col min="7431" max="7431" width="20.7109375" style="59" bestFit="1" customWidth="1"/>
    <col min="7432" max="7432" width="25.140625" style="59" customWidth="1"/>
    <col min="7433" max="7680" width="11.42578125" style="59"/>
    <col min="7681" max="7681" width="17.28515625" style="59" customWidth="1"/>
    <col min="7682" max="7682" width="36" style="59" bestFit="1" customWidth="1"/>
    <col min="7683" max="7683" width="24.42578125" style="59" bestFit="1" customWidth="1"/>
    <col min="7684" max="7684" width="22.85546875" style="59" bestFit="1" customWidth="1"/>
    <col min="7685" max="7685" width="21.42578125" style="59" bestFit="1" customWidth="1"/>
    <col min="7686" max="7686" width="25" style="59" bestFit="1" customWidth="1"/>
    <col min="7687" max="7687" width="20.7109375" style="59" bestFit="1" customWidth="1"/>
    <col min="7688" max="7688" width="25.140625" style="59" customWidth="1"/>
    <col min="7689" max="7936" width="11.42578125" style="59"/>
    <col min="7937" max="7937" width="17.28515625" style="59" customWidth="1"/>
    <col min="7938" max="7938" width="36" style="59" bestFit="1" customWidth="1"/>
    <col min="7939" max="7939" width="24.42578125" style="59" bestFit="1" customWidth="1"/>
    <col min="7940" max="7940" width="22.85546875" style="59" bestFit="1" customWidth="1"/>
    <col min="7941" max="7941" width="21.42578125" style="59" bestFit="1" customWidth="1"/>
    <col min="7942" max="7942" width="25" style="59" bestFit="1" customWidth="1"/>
    <col min="7943" max="7943" width="20.7109375" style="59" bestFit="1" customWidth="1"/>
    <col min="7944" max="7944" width="25.140625" style="59" customWidth="1"/>
    <col min="7945" max="8192" width="11.42578125" style="59"/>
    <col min="8193" max="8193" width="17.28515625" style="59" customWidth="1"/>
    <col min="8194" max="8194" width="36" style="59" bestFit="1" customWidth="1"/>
    <col min="8195" max="8195" width="24.42578125" style="59" bestFit="1" customWidth="1"/>
    <col min="8196" max="8196" width="22.85546875" style="59" bestFit="1" customWidth="1"/>
    <col min="8197" max="8197" width="21.42578125" style="59" bestFit="1" customWidth="1"/>
    <col min="8198" max="8198" width="25" style="59" bestFit="1" customWidth="1"/>
    <col min="8199" max="8199" width="20.7109375" style="59" bestFit="1" customWidth="1"/>
    <col min="8200" max="8200" width="25.140625" style="59" customWidth="1"/>
    <col min="8201" max="8448" width="11.42578125" style="59"/>
    <col min="8449" max="8449" width="17.28515625" style="59" customWidth="1"/>
    <col min="8450" max="8450" width="36" style="59" bestFit="1" customWidth="1"/>
    <col min="8451" max="8451" width="24.42578125" style="59" bestFit="1" customWidth="1"/>
    <col min="8452" max="8452" width="22.85546875" style="59" bestFit="1" customWidth="1"/>
    <col min="8453" max="8453" width="21.42578125" style="59" bestFit="1" customWidth="1"/>
    <col min="8454" max="8454" width="25" style="59" bestFit="1" customWidth="1"/>
    <col min="8455" max="8455" width="20.7109375" style="59" bestFit="1" customWidth="1"/>
    <col min="8456" max="8456" width="25.140625" style="59" customWidth="1"/>
    <col min="8457" max="8704" width="11.42578125" style="59"/>
    <col min="8705" max="8705" width="17.28515625" style="59" customWidth="1"/>
    <col min="8706" max="8706" width="36" style="59" bestFit="1" customWidth="1"/>
    <col min="8707" max="8707" width="24.42578125" style="59" bestFit="1" customWidth="1"/>
    <col min="8708" max="8708" width="22.85546875" style="59" bestFit="1" customWidth="1"/>
    <col min="8709" max="8709" width="21.42578125" style="59" bestFit="1" customWidth="1"/>
    <col min="8710" max="8710" width="25" style="59" bestFit="1" customWidth="1"/>
    <col min="8711" max="8711" width="20.7109375" style="59" bestFit="1" customWidth="1"/>
    <col min="8712" max="8712" width="25.140625" style="59" customWidth="1"/>
    <col min="8713" max="8960" width="11.42578125" style="59"/>
    <col min="8961" max="8961" width="17.28515625" style="59" customWidth="1"/>
    <col min="8962" max="8962" width="36" style="59" bestFit="1" customWidth="1"/>
    <col min="8963" max="8963" width="24.42578125" style="59" bestFit="1" customWidth="1"/>
    <col min="8964" max="8964" width="22.85546875" style="59" bestFit="1" customWidth="1"/>
    <col min="8965" max="8965" width="21.42578125" style="59" bestFit="1" customWidth="1"/>
    <col min="8966" max="8966" width="25" style="59" bestFit="1" customWidth="1"/>
    <col min="8967" max="8967" width="20.7109375" style="59" bestFit="1" customWidth="1"/>
    <col min="8968" max="8968" width="25.140625" style="59" customWidth="1"/>
    <col min="8969" max="9216" width="11.42578125" style="59"/>
    <col min="9217" max="9217" width="17.28515625" style="59" customWidth="1"/>
    <col min="9218" max="9218" width="36" style="59" bestFit="1" customWidth="1"/>
    <col min="9219" max="9219" width="24.42578125" style="59" bestFit="1" customWidth="1"/>
    <col min="9220" max="9220" width="22.85546875" style="59" bestFit="1" customWidth="1"/>
    <col min="9221" max="9221" width="21.42578125" style="59" bestFit="1" customWidth="1"/>
    <col min="9222" max="9222" width="25" style="59" bestFit="1" customWidth="1"/>
    <col min="9223" max="9223" width="20.7109375" style="59" bestFit="1" customWidth="1"/>
    <col min="9224" max="9224" width="25.140625" style="59" customWidth="1"/>
    <col min="9225" max="9472" width="11.42578125" style="59"/>
    <col min="9473" max="9473" width="17.28515625" style="59" customWidth="1"/>
    <col min="9474" max="9474" width="36" style="59" bestFit="1" customWidth="1"/>
    <col min="9475" max="9475" width="24.42578125" style="59" bestFit="1" customWidth="1"/>
    <col min="9476" max="9476" width="22.85546875" style="59" bestFit="1" customWidth="1"/>
    <col min="9477" max="9477" width="21.42578125" style="59" bestFit="1" customWidth="1"/>
    <col min="9478" max="9478" width="25" style="59" bestFit="1" customWidth="1"/>
    <col min="9479" max="9479" width="20.7109375" style="59" bestFit="1" customWidth="1"/>
    <col min="9480" max="9480" width="25.140625" style="59" customWidth="1"/>
    <col min="9481" max="9728" width="11.42578125" style="59"/>
    <col min="9729" max="9729" width="17.28515625" style="59" customWidth="1"/>
    <col min="9730" max="9730" width="36" style="59" bestFit="1" customWidth="1"/>
    <col min="9731" max="9731" width="24.42578125" style="59" bestFit="1" customWidth="1"/>
    <col min="9732" max="9732" width="22.85546875" style="59" bestFit="1" customWidth="1"/>
    <col min="9733" max="9733" width="21.42578125" style="59" bestFit="1" customWidth="1"/>
    <col min="9734" max="9734" width="25" style="59" bestFit="1" customWidth="1"/>
    <col min="9735" max="9735" width="20.7109375" style="59" bestFit="1" customWidth="1"/>
    <col min="9736" max="9736" width="25.140625" style="59" customWidth="1"/>
    <col min="9737" max="9984" width="11.42578125" style="59"/>
    <col min="9985" max="9985" width="17.28515625" style="59" customWidth="1"/>
    <col min="9986" max="9986" width="36" style="59" bestFit="1" customWidth="1"/>
    <col min="9987" max="9987" width="24.42578125" style="59" bestFit="1" customWidth="1"/>
    <col min="9988" max="9988" width="22.85546875" style="59" bestFit="1" customWidth="1"/>
    <col min="9989" max="9989" width="21.42578125" style="59" bestFit="1" customWidth="1"/>
    <col min="9990" max="9990" width="25" style="59" bestFit="1" customWidth="1"/>
    <col min="9991" max="9991" width="20.7109375" style="59" bestFit="1" customWidth="1"/>
    <col min="9992" max="9992" width="25.140625" style="59" customWidth="1"/>
    <col min="9993" max="10240" width="11.42578125" style="59"/>
    <col min="10241" max="10241" width="17.28515625" style="59" customWidth="1"/>
    <col min="10242" max="10242" width="36" style="59" bestFit="1" customWidth="1"/>
    <col min="10243" max="10243" width="24.42578125" style="59" bestFit="1" customWidth="1"/>
    <col min="10244" max="10244" width="22.85546875" style="59" bestFit="1" customWidth="1"/>
    <col min="10245" max="10245" width="21.42578125" style="59" bestFit="1" customWidth="1"/>
    <col min="10246" max="10246" width="25" style="59" bestFit="1" customWidth="1"/>
    <col min="10247" max="10247" width="20.7109375" style="59" bestFit="1" customWidth="1"/>
    <col min="10248" max="10248" width="25.140625" style="59" customWidth="1"/>
    <col min="10249" max="10496" width="11.42578125" style="59"/>
    <col min="10497" max="10497" width="17.28515625" style="59" customWidth="1"/>
    <col min="10498" max="10498" width="36" style="59" bestFit="1" customWidth="1"/>
    <col min="10499" max="10499" width="24.42578125" style="59" bestFit="1" customWidth="1"/>
    <col min="10500" max="10500" width="22.85546875" style="59" bestFit="1" customWidth="1"/>
    <col min="10501" max="10501" width="21.42578125" style="59" bestFit="1" customWidth="1"/>
    <col min="10502" max="10502" width="25" style="59" bestFit="1" customWidth="1"/>
    <col min="10503" max="10503" width="20.7109375" style="59" bestFit="1" customWidth="1"/>
    <col min="10504" max="10504" width="25.140625" style="59" customWidth="1"/>
    <col min="10505" max="10752" width="11.42578125" style="59"/>
    <col min="10753" max="10753" width="17.28515625" style="59" customWidth="1"/>
    <col min="10754" max="10754" width="36" style="59" bestFit="1" customWidth="1"/>
    <col min="10755" max="10755" width="24.42578125" style="59" bestFit="1" customWidth="1"/>
    <col min="10756" max="10756" width="22.85546875" style="59" bestFit="1" customWidth="1"/>
    <col min="10757" max="10757" width="21.42578125" style="59" bestFit="1" customWidth="1"/>
    <col min="10758" max="10758" width="25" style="59" bestFit="1" customWidth="1"/>
    <col min="10759" max="10759" width="20.7109375" style="59" bestFit="1" customWidth="1"/>
    <col min="10760" max="10760" width="25.140625" style="59" customWidth="1"/>
    <col min="10761" max="11008" width="11.42578125" style="59"/>
    <col min="11009" max="11009" width="17.28515625" style="59" customWidth="1"/>
    <col min="11010" max="11010" width="36" style="59" bestFit="1" customWidth="1"/>
    <col min="11011" max="11011" width="24.42578125" style="59" bestFit="1" customWidth="1"/>
    <col min="11012" max="11012" width="22.85546875" style="59" bestFit="1" customWidth="1"/>
    <col min="11013" max="11013" width="21.42578125" style="59" bestFit="1" customWidth="1"/>
    <col min="11014" max="11014" width="25" style="59" bestFit="1" customWidth="1"/>
    <col min="11015" max="11015" width="20.7109375" style="59" bestFit="1" customWidth="1"/>
    <col min="11016" max="11016" width="25.140625" style="59" customWidth="1"/>
    <col min="11017" max="11264" width="11.42578125" style="59"/>
    <col min="11265" max="11265" width="17.28515625" style="59" customWidth="1"/>
    <col min="11266" max="11266" width="36" style="59" bestFit="1" customWidth="1"/>
    <col min="11267" max="11267" width="24.42578125" style="59" bestFit="1" customWidth="1"/>
    <col min="11268" max="11268" width="22.85546875" style="59" bestFit="1" customWidth="1"/>
    <col min="11269" max="11269" width="21.42578125" style="59" bestFit="1" customWidth="1"/>
    <col min="11270" max="11270" width="25" style="59" bestFit="1" customWidth="1"/>
    <col min="11271" max="11271" width="20.7109375" style="59" bestFit="1" customWidth="1"/>
    <col min="11272" max="11272" width="25.140625" style="59" customWidth="1"/>
    <col min="11273" max="11520" width="11.42578125" style="59"/>
    <col min="11521" max="11521" width="17.28515625" style="59" customWidth="1"/>
    <col min="11522" max="11522" width="36" style="59" bestFit="1" customWidth="1"/>
    <col min="11523" max="11523" width="24.42578125" style="59" bestFit="1" customWidth="1"/>
    <col min="11524" max="11524" width="22.85546875" style="59" bestFit="1" customWidth="1"/>
    <col min="11525" max="11525" width="21.42578125" style="59" bestFit="1" customWidth="1"/>
    <col min="11526" max="11526" width="25" style="59" bestFit="1" customWidth="1"/>
    <col min="11527" max="11527" width="20.7109375" style="59" bestFit="1" customWidth="1"/>
    <col min="11528" max="11528" width="25.140625" style="59" customWidth="1"/>
    <col min="11529" max="11776" width="11.42578125" style="59"/>
    <col min="11777" max="11777" width="17.28515625" style="59" customWidth="1"/>
    <col min="11778" max="11778" width="36" style="59" bestFit="1" customWidth="1"/>
    <col min="11779" max="11779" width="24.42578125" style="59" bestFit="1" customWidth="1"/>
    <col min="11780" max="11780" width="22.85546875" style="59" bestFit="1" customWidth="1"/>
    <col min="11781" max="11781" width="21.42578125" style="59" bestFit="1" customWidth="1"/>
    <col min="11782" max="11782" width="25" style="59" bestFit="1" customWidth="1"/>
    <col min="11783" max="11783" width="20.7109375" style="59" bestFit="1" customWidth="1"/>
    <col min="11784" max="11784" width="25.140625" style="59" customWidth="1"/>
    <col min="11785" max="12032" width="11.42578125" style="59"/>
    <col min="12033" max="12033" width="17.28515625" style="59" customWidth="1"/>
    <col min="12034" max="12034" width="36" style="59" bestFit="1" customWidth="1"/>
    <col min="12035" max="12035" width="24.42578125" style="59" bestFit="1" customWidth="1"/>
    <col min="12036" max="12036" width="22.85546875" style="59" bestFit="1" customWidth="1"/>
    <col min="12037" max="12037" width="21.42578125" style="59" bestFit="1" customWidth="1"/>
    <col min="12038" max="12038" width="25" style="59" bestFit="1" customWidth="1"/>
    <col min="12039" max="12039" width="20.7109375" style="59" bestFit="1" customWidth="1"/>
    <col min="12040" max="12040" width="25.140625" style="59" customWidth="1"/>
    <col min="12041" max="12288" width="11.42578125" style="59"/>
    <col min="12289" max="12289" width="17.28515625" style="59" customWidth="1"/>
    <col min="12290" max="12290" width="36" style="59" bestFit="1" customWidth="1"/>
    <col min="12291" max="12291" width="24.42578125" style="59" bestFit="1" customWidth="1"/>
    <col min="12292" max="12292" width="22.85546875" style="59" bestFit="1" customWidth="1"/>
    <col min="12293" max="12293" width="21.42578125" style="59" bestFit="1" customWidth="1"/>
    <col min="12294" max="12294" width="25" style="59" bestFit="1" customWidth="1"/>
    <col min="12295" max="12295" width="20.7109375" style="59" bestFit="1" customWidth="1"/>
    <col min="12296" max="12296" width="25.140625" style="59" customWidth="1"/>
    <col min="12297" max="12544" width="11.42578125" style="59"/>
    <col min="12545" max="12545" width="17.28515625" style="59" customWidth="1"/>
    <col min="12546" max="12546" width="36" style="59" bestFit="1" customWidth="1"/>
    <col min="12547" max="12547" width="24.42578125" style="59" bestFit="1" customWidth="1"/>
    <col min="12548" max="12548" width="22.85546875" style="59" bestFit="1" customWidth="1"/>
    <col min="12549" max="12549" width="21.42578125" style="59" bestFit="1" customWidth="1"/>
    <col min="12550" max="12550" width="25" style="59" bestFit="1" customWidth="1"/>
    <col min="12551" max="12551" width="20.7109375" style="59" bestFit="1" customWidth="1"/>
    <col min="12552" max="12552" width="25.140625" style="59" customWidth="1"/>
    <col min="12553" max="12800" width="11.42578125" style="59"/>
    <col min="12801" max="12801" width="17.28515625" style="59" customWidth="1"/>
    <col min="12802" max="12802" width="36" style="59" bestFit="1" customWidth="1"/>
    <col min="12803" max="12803" width="24.42578125" style="59" bestFit="1" customWidth="1"/>
    <col min="12804" max="12804" width="22.85546875" style="59" bestFit="1" customWidth="1"/>
    <col min="12805" max="12805" width="21.42578125" style="59" bestFit="1" customWidth="1"/>
    <col min="12806" max="12806" width="25" style="59" bestFit="1" customWidth="1"/>
    <col min="12807" max="12807" width="20.7109375" style="59" bestFit="1" customWidth="1"/>
    <col min="12808" max="12808" width="25.140625" style="59" customWidth="1"/>
    <col min="12809" max="13056" width="11.42578125" style="59"/>
    <col min="13057" max="13057" width="17.28515625" style="59" customWidth="1"/>
    <col min="13058" max="13058" width="36" style="59" bestFit="1" customWidth="1"/>
    <col min="13059" max="13059" width="24.42578125" style="59" bestFit="1" customWidth="1"/>
    <col min="13060" max="13060" width="22.85546875" style="59" bestFit="1" customWidth="1"/>
    <col min="13061" max="13061" width="21.42578125" style="59" bestFit="1" customWidth="1"/>
    <col min="13062" max="13062" width="25" style="59" bestFit="1" customWidth="1"/>
    <col min="13063" max="13063" width="20.7109375" style="59" bestFit="1" customWidth="1"/>
    <col min="13064" max="13064" width="25.140625" style="59" customWidth="1"/>
    <col min="13065" max="13312" width="11.42578125" style="59"/>
    <col min="13313" max="13313" width="17.28515625" style="59" customWidth="1"/>
    <col min="13314" max="13314" width="36" style="59" bestFit="1" customWidth="1"/>
    <col min="13315" max="13315" width="24.42578125" style="59" bestFit="1" customWidth="1"/>
    <col min="13316" max="13316" width="22.85546875" style="59" bestFit="1" customWidth="1"/>
    <col min="13317" max="13317" width="21.42578125" style="59" bestFit="1" customWidth="1"/>
    <col min="13318" max="13318" width="25" style="59" bestFit="1" customWidth="1"/>
    <col min="13319" max="13319" width="20.7109375" style="59" bestFit="1" customWidth="1"/>
    <col min="13320" max="13320" width="25.140625" style="59" customWidth="1"/>
    <col min="13321" max="13568" width="11.42578125" style="59"/>
    <col min="13569" max="13569" width="17.28515625" style="59" customWidth="1"/>
    <col min="13570" max="13570" width="36" style="59" bestFit="1" customWidth="1"/>
    <col min="13571" max="13571" width="24.42578125" style="59" bestFit="1" customWidth="1"/>
    <col min="13572" max="13572" width="22.85546875" style="59" bestFit="1" customWidth="1"/>
    <col min="13573" max="13573" width="21.42578125" style="59" bestFit="1" customWidth="1"/>
    <col min="13574" max="13574" width="25" style="59" bestFit="1" customWidth="1"/>
    <col min="13575" max="13575" width="20.7109375" style="59" bestFit="1" customWidth="1"/>
    <col min="13576" max="13576" width="25.140625" style="59" customWidth="1"/>
    <col min="13577" max="13824" width="11.42578125" style="59"/>
    <col min="13825" max="13825" width="17.28515625" style="59" customWidth="1"/>
    <col min="13826" max="13826" width="36" style="59" bestFit="1" customWidth="1"/>
    <col min="13827" max="13827" width="24.42578125" style="59" bestFit="1" customWidth="1"/>
    <col min="13828" max="13828" width="22.85546875" style="59" bestFit="1" customWidth="1"/>
    <col min="13829" max="13829" width="21.42578125" style="59" bestFit="1" customWidth="1"/>
    <col min="13830" max="13830" width="25" style="59" bestFit="1" customWidth="1"/>
    <col min="13831" max="13831" width="20.7109375" style="59" bestFit="1" customWidth="1"/>
    <col min="13832" max="13832" width="25.140625" style="59" customWidth="1"/>
    <col min="13833" max="14080" width="11.42578125" style="59"/>
    <col min="14081" max="14081" width="17.28515625" style="59" customWidth="1"/>
    <col min="14082" max="14082" width="36" style="59" bestFit="1" customWidth="1"/>
    <col min="14083" max="14083" width="24.42578125" style="59" bestFit="1" customWidth="1"/>
    <col min="14084" max="14084" width="22.85546875" style="59" bestFit="1" customWidth="1"/>
    <col min="14085" max="14085" width="21.42578125" style="59" bestFit="1" customWidth="1"/>
    <col min="14086" max="14086" width="25" style="59" bestFit="1" customWidth="1"/>
    <col min="14087" max="14087" width="20.7109375" style="59" bestFit="1" customWidth="1"/>
    <col min="14088" max="14088" width="25.140625" style="59" customWidth="1"/>
    <col min="14089" max="14336" width="11.42578125" style="59"/>
    <col min="14337" max="14337" width="17.28515625" style="59" customWidth="1"/>
    <col min="14338" max="14338" width="36" style="59" bestFit="1" customWidth="1"/>
    <col min="14339" max="14339" width="24.42578125" style="59" bestFit="1" customWidth="1"/>
    <col min="14340" max="14340" width="22.85546875" style="59" bestFit="1" customWidth="1"/>
    <col min="14341" max="14341" width="21.42578125" style="59" bestFit="1" customWidth="1"/>
    <col min="14342" max="14342" width="25" style="59" bestFit="1" customWidth="1"/>
    <col min="14343" max="14343" width="20.7109375" style="59" bestFit="1" customWidth="1"/>
    <col min="14344" max="14344" width="25.140625" style="59" customWidth="1"/>
    <col min="14345" max="14592" width="11.42578125" style="59"/>
    <col min="14593" max="14593" width="17.28515625" style="59" customWidth="1"/>
    <col min="14594" max="14594" width="36" style="59" bestFit="1" customWidth="1"/>
    <col min="14595" max="14595" width="24.42578125" style="59" bestFit="1" customWidth="1"/>
    <col min="14596" max="14596" width="22.85546875" style="59" bestFit="1" customWidth="1"/>
    <col min="14597" max="14597" width="21.42578125" style="59" bestFit="1" customWidth="1"/>
    <col min="14598" max="14598" width="25" style="59" bestFit="1" customWidth="1"/>
    <col min="14599" max="14599" width="20.7109375" style="59" bestFit="1" customWidth="1"/>
    <col min="14600" max="14600" width="25.140625" style="59" customWidth="1"/>
    <col min="14601" max="14848" width="11.42578125" style="59"/>
    <col min="14849" max="14849" width="17.28515625" style="59" customWidth="1"/>
    <col min="14850" max="14850" width="36" style="59" bestFit="1" customWidth="1"/>
    <col min="14851" max="14851" width="24.42578125" style="59" bestFit="1" customWidth="1"/>
    <col min="14852" max="14852" width="22.85546875" style="59" bestFit="1" customWidth="1"/>
    <col min="14853" max="14853" width="21.42578125" style="59" bestFit="1" customWidth="1"/>
    <col min="14854" max="14854" width="25" style="59" bestFit="1" customWidth="1"/>
    <col min="14855" max="14855" width="20.7109375" style="59" bestFit="1" customWidth="1"/>
    <col min="14856" max="14856" width="25.140625" style="59" customWidth="1"/>
    <col min="14857" max="15104" width="11.42578125" style="59"/>
    <col min="15105" max="15105" width="17.28515625" style="59" customWidth="1"/>
    <col min="15106" max="15106" width="36" style="59" bestFit="1" customWidth="1"/>
    <col min="15107" max="15107" width="24.42578125" style="59" bestFit="1" customWidth="1"/>
    <col min="15108" max="15108" width="22.85546875" style="59" bestFit="1" customWidth="1"/>
    <col min="15109" max="15109" width="21.42578125" style="59" bestFit="1" customWidth="1"/>
    <col min="15110" max="15110" width="25" style="59" bestFit="1" customWidth="1"/>
    <col min="15111" max="15111" width="20.7109375" style="59" bestFit="1" customWidth="1"/>
    <col min="15112" max="15112" width="25.140625" style="59" customWidth="1"/>
    <col min="15113" max="15360" width="11.42578125" style="59"/>
    <col min="15361" max="15361" width="17.28515625" style="59" customWidth="1"/>
    <col min="15362" max="15362" width="36" style="59" bestFit="1" customWidth="1"/>
    <col min="15363" max="15363" width="24.42578125" style="59" bestFit="1" customWidth="1"/>
    <col min="15364" max="15364" width="22.85546875" style="59" bestFit="1" customWidth="1"/>
    <col min="15365" max="15365" width="21.42578125" style="59" bestFit="1" customWidth="1"/>
    <col min="15366" max="15366" width="25" style="59" bestFit="1" customWidth="1"/>
    <col min="15367" max="15367" width="20.7109375" style="59" bestFit="1" customWidth="1"/>
    <col min="15368" max="15368" width="25.140625" style="59" customWidth="1"/>
    <col min="15369" max="15616" width="11.42578125" style="59"/>
    <col min="15617" max="15617" width="17.28515625" style="59" customWidth="1"/>
    <col min="15618" max="15618" width="36" style="59" bestFit="1" customWidth="1"/>
    <col min="15619" max="15619" width="24.42578125" style="59" bestFit="1" customWidth="1"/>
    <col min="15620" max="15620" width="22.85546875" style="59" bestFit="1" customWidth="1"/>
    <col min="15621" max="15621" width="21.42578125" style="59" bestFit="1" customWidth="1"/>
    <col min="15622" max="15622" width="25" style="59" bestFit="1" customWidth="1"/>
    <col min="15623" max="15623" width="20.7109375" style="59" bestFit="1" customWidth="1"/>
    <col min="15624" max="15624" width="25.140625" style="59" customWidth="1"/>
    <col min="15625" max="15872" width="11.42578125" style="59"/>
    <col min="15873" max="15873" width="17.28515625" style="59" customWidth="1"/>
    <col min="15874" max="15874" width="36" style="59" bestFit="1" customWidth="1"/>
    <col min="15875" max="15875" width="24.42578125" style="59" bestFit="1" customWidth="1"/>
    <col min="15876" max="15876" width="22.85546875" style="59" bestFit="1" customWidth="1"/>
    <col min="15877" max="15877" width="21.42578125" style="59" bestFit="1" customWidth="1"/>
    <col min="15878" max="15878" width="25" style="59" bestFit="1" customWidth="1"/>
    <col min="15879" max="15879" width="20.7109375" style="59" bestFit="1" customWidth="1"/>
    <col min="15880" max="15880" width="25.140625" style="59" customWidth="1"/>
    <col min="15881" max="16128" width="11.42578125" style="59"/>
    <col min="16129" max="16129" width="17.28515625" style="59" customWidth="1"/>
    <col min="16130" max="16130" width="36" style="59" bestFit="1" customWidth="1"/>
    <col min="16131" max="16131" width="24.42578125" style="59" bestFit="1" customWidth="1"/>
    <col min="16132" max="16132" width="22.85546875" style="59" bestFit="1" customWidth="1"/>
    <col min="16133" max="16133" width="21.42578125" style="59" bestFit="1" customWidth="1"/>
    <col min="16134" max="16134" width="25" style="59" bestFit="1" customWidth="1"/>
    <col min="16135" max="16135" width="20.7109375" style="59" bestFit="1" customWidth="1"/>
    <col min="16136" max="16136" width="25.140625" style="59" customWidth="1"/>
    <col min="16137" max="16384" width="11.42578125" style="59"/>
  </cols>
  <sheetData>
    <row r="1" spans="1:8" ht="15.75" x14ac:dyDescent="0.25">
      <c r="A1" s="70" t="s">
        <v>33</v>
      </c>
      <c r="B1" s="70" t="s">
        <v>79</v>
      </c>
      <c r="C1" s="70" t="s">
        <v>88</v>
      </c>
      <c r="D1" s="70" t="s">
        <v>89</v>
      </c>
      <c r="E1" s="70" t="s">
        <v>90</v>
      </c>
      <c r="F1" s="70" t="s">
        <v>91</v>
      </c>
      <c r="G1" s="70" t="s">
        <v>92</v>
      </c>
      <c r="H1" s="70" t="s">
        <v>93</v>
      </c>
    </row>
    <row r="2" spans="1:8" x14ac:dyDescent="0.25">
      <c r="A2" s="57" t="s">
        <v>94</v>
      </c>
      <c r="B2" s="57" t="s">
        <v>95</v>
      </c>
      <c r="C2" s="71" t="s">
        <v>82</v>
      </c>
      <c r="D2" s="72">
        <v>187</v>
      </c>
      <c r="E2" s="73">
        <v>41487</v>
      </c>
      <c r="F2" s="74">
        <v>41526</v>
      </c>
      <c r="G2" s="75">
        <v>1212720</v>
      </c>
      <c r="H2" s="75">
        <v>10500</v>
      </c>
    </row>
    <row r="3" spans="1:8" x14ac:dyDescent="0.25">
      <c r="A3" s="57" t="s">
        <v>94</v>
      </c>
      <c r="B3" s="57" t="s">
        <v>95</v>
      </c>
      <c r="C3" s="71" t="s">
        <v>82</v>
      </c>
      <c r="D3" s="72">
        <v>149</v>
      </c>
      <c r="E3" s="73">
        <v>41426</v>
      </c>
      <c r="F3" s="74">
        <v>41465</v>
      </c>
      <c r="G3" s="75">
        <v>1127530</v>
      </c>
      <c r="H3" s="75">
        <v>40920</v>
      </c>
    </row>
    <row r="4" spans="1:8" x14ac:dyDescent="0.25">
      <c r="A4" s="57" t="s">
        <v>94</v>
      </c>
      <c r="B4" s="57" t="s">
        <v>95</v>
      </c>
      <c r="C4" s="71" t="s">
        <v>82</v>
      </c>
      <c r="D4" s="72">
        <v>251</v>
      </c>
      <c r="E4" s="73">
        <v>41640</v>
      </c>
      <c r="F4" s="74">
        <v>41684</v>
      </c>
      <c r="G4" s="75">
        <v>1253220</v>
      </c>
      <c r="H4" s="75">
        <v>11920</v>
      </c>
    </row>
    <row r="5" spans="1:8" x14ac:dyDescent="0.25">
      <c r="A5" s="57" t="s">
        <v>94</v>
      </c>
      <c r="B5" s="57" t="s">
        <v>95</v>
      </c>
      <c r="C5" s="71" t="s">
        <v>82</v>
      </c>
      <c r="D5" s="76" t="s">
        <v>96</v>
      </c>
      <c r="E5" s="73">
        <v>42064</v>
      </c>
      <c r="F5" s="74">
        <v>42111</v>
      </c>
      <c r="G5" s="77">
        <v>2733050</v>
      </c>
      <c r="H5" s="75">
        <v>434490</v>
      </c>
    </row>
    <row r="6" spans="1:8" x14ac:dyDescent="0.25">
      <c r="A6" s="57" t="s">
        <v>94</v>
      </c>
      <c r="B6" s="57" t="s">
        <v>95</v>
      </c>
      <c r="C6" s="71" t="s">
        <v>82</v>
      </c>
      <c r="D6" s="76" t="s">
        <v>97</v>
      </c>
      <c r="E6" s="73">
        <v>42095</v>
      </c>
      <c r="F6" s="74">
        <v>42164</v>
      </c>
      <c r="G6" s="75">
        <v>2006290</v>
      </c>
      <c r="H6" s="75">
        <v>214360</v>
      </c>
    </row>
    <row r="7" spans="1:8" x14ac:dyDescent="0.25">
      <c r="A7" s="57" t="s">
        <v>94</v>
      </c>
      <c r="B7" s="57" t="s">
        <v>95</v>
      </c>
      <c r="C7" s="71" t="s">
        <v>80</v>
      </c>
      <c r="D7" s="71" t="s">
        <v>98</v>
      </c>
      <c r="E7" s="78">
        <v>43831</v>
      </c>
      <c r="F7" s="74">
        <v>43868</v>
      </c>
      <c r="G7" s="79">
        <v>62370</v>
      </c>
      <c r="H7" s="75">
        <v>62370</v>
      </c>
    </row>
    <row r="8" spans="1:8" x14ac:dyDescent="0.25">
      <c r="A8" s="57" t="s">
        <v>94</v>
      </c>
      <c r="B8" s="57" t="s">
        <v>95</v>
      </c>
      <c r="C8" s="71" t="s">
        <v>80</v>
      </c>
      <c r="D8" s="71" t="s">
        <v>99</v>
      </c>
      <c r="E8" s="73">
        <v>43862</v>
      </c>
      <c r="F8" s="74">
        <v>43868</v>
      </c>
      <c r="G8" s="79">
        <v>55020</v>
      </c>
      <c r="H8" s="75">
        <v>55020</v>
      </c>
    </row>
    <row r="9" spans="1:8" x14ac:dyDescent="0.25">
      <c r="A9" s="57" t="s">
        <v>94</v>
      </c>
      <c r="B9" s="57" t="s">
        <v>95</v>
      </c>
      <c r="C9" s="71" t="s">
        <v>80</v>
      </c>
      <c r="D9" s="71" t="s">
        <v>100</v>
      </c>
      <c r="E9" s="73">
        <v>43862</v>
      </c>
      <c r="F9" s="74">
        <v>43868</v>
      </c>
      <c r="G9" s="79">
        <v>54300</v>
      </c>
      <c r="H9" s="75">
        <v>54300</v>
      </c>
    </row>
    <row r="10" spans="1:8" x14ac:dyDescent="0.25">
      <c r="A10" s="57" t="s">
        <v>94</v>
      </c>
      <c r="B10" s="57" t="s">
        <v>95</v>
      </c>
      <c r="C10" s="71" t="s">
        <v>80</v>
      </c>
      <c r="D10" s="71" t="s">
        <v>101</v>
      </c>
      <c r="E10" s="73">
        <v>43862</v>
      </c>
      <c r="F10" s="74">
        <v>43868</v>
      </c>
      <c r="G10" s="79">
        <v>120820</v>
      </c>
      <c r="H10" s="75">
        <v>120820</v>
      </c>
    </row>
    <row r="11" spans="1:8" x14ac:dyDescent="0.25">
      <c r="A11" s="57" t="s">
        <v>94</v>
      </c>
      <c r="B11" s="57" t="s">
        <v>95</v>
      </c>
      <c r="C11" s="71" t="s">
        <v>80</v>
      </c>
      <c r="D11" s="71" t="s">
        <v>102</v>
      </c>
      <c r="E11" s="73">
        <v>43862</v>
      </c>
      <c r="F11" s="74">
        <v>43868</v>
      </c>
      <c r="G11" s="79">
        <v>4600</v>
      </c>
      <c r="H11" s="75">
        <v>4600</v>
      </c>
    </row>
    <row r="12" spans="1:8" x14ac:dyDescent="0.25">
      <c r="A12" s="57" t="s">
        <v>94</v>
      </c>
      <c r="B12" s="57" t="s">
        <v>95</v>
      </c>
      <c r="C12" s="71" t="s">
        <v>80</v>
      </c>
      <c r="D12" s="80">
        <v>642753</v>
      </c>
      <c r="E12" s="73">
        <v>43862</v>
      </c>
      <c r="F12" s="74">
        <v>43900</v>
      </c>
      <c r="G12" s="75">
        <v>54300</v>
      </c>
      <c r="H12" s="75">
        <f>+G12</f>
        <v>54300</v>
      </c>
    </row>
    <row r="13" spans="1:8" x14ac:dyDescent="0.25">
      <c r="A13" s="57" t="s">
        <v>94</v>
      </c>
      <c r="B13" s="57" t="s">
        <v>95</v>
      </c>
      <c r="C13" s="71" t="s">
        <v>80</v>
      </c>
      <c r="D13" s="80">
        <v>646387</v>
      </c>
      <c r="E13" s="73">
        <v>43862</v>
      </c>
      <c r="F13" s="74">
        <v>43900</v>
      </c>
      <c r="G13" s="75">
        <v>55810</v>
      </c>
      <c r="H13" s="75">
        <f t="shared" ref="H13:H23" si="0">+G13</f>
        <v>55810</v>
      </c>
    </row>
    <row r="14" spans="1:8" x14ac:dyDescent="0.25">
      <c r="A14" s="57" t="s">
        <v>94</v>
      </c>
      <c r="B14" s="57" t="s">
        <v>95</v>
      </c>
      <c r="C14" s="71" t="s">
        <v>80</v>
      </c>
      <c r="D14" s="80">
        <v>646426</v>
      </c>
      <c r="E14" s="73">
        <v>43862</v>
      </c>
      <c r="F14" s="74">
        <v>43900</v>
      </c>
      <c r="G14" s="75">
        <v>56370</v>
      </c>
      <c r="H14" s="75">
        <f t="shared" si="0"/>
        <v>56370</v>
      </c>
    </row>
    <row r="15" spans="1:8" x14ac:dyDescent="0.25">
      <c r="A15" s="57" t="s">
        <v>94</v>
      </c>
      <c r="B15" s="57" t="s">
        <v>95</v>
      </c>
      <c r="C15" s="71" t="s">
        <v>80</v>
      </c>
      <c r="D15" s="80">
        <v>649373</v>
      </c>
      <c r="E15" s="73">
        <v>43862</v>
      </c>
      <c r="F15" s="74">
        <v>43900</v>
      </c>
      <c r="G15" s="75">
        <v>55800</v>
      </c>
      <c r="H15" s="75">
        <f t="shared" si="0"/>
        <v>55800</v>
      </c>
    </row>
    <row r="16" spans="1:8" x14ac:dyDescent="0.25">
      <c r="A16" s="57" t="s">
        <v>94</v>
      </c>
      <c r="B16" s="57" t="s">
        <v>95</v>
      </c>
      <c r="C16" s="71" t="s">
        <v>80</v>
      </c>
      <c r="D16" s="80">
        <v>649881</v>
      </c>
      <c r="E16" s="73">
        <v>43891</v>
      </c>
      <c r="F16" s="74">
        <v>43931</v>
      </c>
      <c r="G16" s="75">
        <v>56370</v>
      </c>
      <c r="H16" s="75">
        <f t="shared" si="0"/>
        <v>56370</v>
      </c>
    </row>
    <row r="17" spans="1:8" x14ac:dyDescent="0.25">
      <c r="A17" s="57" t="s">
        <v>94</v>
      </c>
      <c r="B17" s="57" t="s">
        <v>95</v>
      </c>
      <c r="C17" s="71" t="s">
        <v>80</v>
      </c>
      <c r="D17" s="80">
        <v>654682</v>
      </c>
      <c r="E17" s="73">
        <v>43891</v>
      </c>
      <c r="F17" s="74">
        <v>43931</v>
      </c>
      <c r="G17" s="75">
        <v>84750</v>
      </c>
      <c r="H17" s="75">
        <f t="shared" si="0"/>
        <v>84750</v>
      </c>
    </row>
    <row r="18" spans="1:8" x14ac:dyDescent="0.25">
      <c r="A18" s="57" t="s">
        <v>94</v>
      </c>
      <c r="B18" s="57" t="s">
        <v>95</v>
      </c>
      <c r="C18" s="71" t="s">
        <v>80</v>
      </c>
      <c r="D18" s="80">
        <v>658041</v>
      </c>
      <c r="E18" s="73">
        <v>43922</v>
      </c>
      <c r="F18" s="74">
        <v>43961</v>
      </c>
      <c r="G18" s="75">
        <v>55745</v>
      </c>
      <c r="H18" s="75">
        <f t="shared" si="0"/>
        <v>55745</v>
      </c>
    </row>
    <row r="19" spans="1:8" x14ac:dyDescent="0.25">
      <c r="A19" s="57" t="s">
        <v>94</v>
      </c>
      <c r="B19" s="57" t="s">
        <v>95</v>
      </c>
      <c r="C19" s="71" t="s">
        <v>80</v>
      </c>
      <c r="D19" s="80" t="s">
        <v>103</v>
      </c>
      <c r="E19" s="73">
        <v>43922</v>
      </c>
      <c r="F19" s="74">
        <v>43992</v>
      </c>
      <c r="G19" s="75">
        <v>56233</v>
      </c>
      <c r="H19" s="75">
        <f t="shared" si="0"/>
        <v>56233</v>
      </c>
    </row>
    <row r="20" spans="1:8" x14ac:dyDescent="0.25">
      <c r="A20" s="57" t="s">
        <v>94</v>
      </c>
      <c r="B20" s="57" t="s">
        <v>95</v>
      </c>
      <c r="C20" s="71" t="s">
        <v>80</v>
      </c>
      <c r="D20" s="80" t="s">
        <v>104</v>
      </c>
      <c r="E20" s="73">
        <v>43983</v>
      </c>
      <c r="F20" s="74">
        <v>44022</v>
      </c>
      <c r="G20" s="75">
        <v>84438</v>
      </c>
      <c r="H20" s="75">
        <f t="shared" si="0"/>
        <v>84438</v>
      </c>
    </row>
    <row r="21" spans="1:8" x14ac:dyDescent="0.25">
      <c r="A21" s="57" t="s">
        <v>94</v>
      </c>
      <c r="B21" s="57" t="s">
        <v>95</v>
      </c>
      <c r="C21" s="71" t="s">
        <v>80</v>
      </c>
      <c r="D21" s="80" t="s">
        <v>105</v>
      </c>
      <c r="E21" s="73">
        <v>44105</v>
      </c>
      <c r="F21" s="74">
        <v>44145</v>
      </c>
      <c r="G21" s="75">
        <v>66019</v>
      </c>
      <c r="H21" s="75">
        <f t="shared" si="0"/>
        <v>66019</v>
      </c>
    </row>
    <row r="22" spans="1:8" x14ac:dyDescent="0.25">
      <c r="A22" s="57" t="s">
        <v>94</v>
      </c>
      <c r="B22" s="57" t="s">
        <v>95</v>
      </c>
      <c r="C22" s="71" t="s">
        <v>80</v>
      </c>
      <c r="D22" s="81" t="s">
        <v>106</v>
      </c>
      <c r="E22" s="73">
        <v>44105</v>
      </c>
      <c r="F22" s="74">
        <v>44145</v>
      </c>
      <c r="G22" s="75">
        <v>66136</v>
      </c>
      <c r="H22" s="75">
        <f t="shared" si="0"/>
        <v>66136</v>
      </c>
    </row>
    <row r="23" spans="1:8" x14ac:dyDescent="0.25">
      <c r="A23" s="57" t="s">
        <v>94</v>
      </c>
      <c r="B23" s="57" t="s">
        <v>95</v>
      </c>
      <c r="C23" s="71" t="s">
        <v>80</v>
      </c>
      <c r="D23" s="81" t="s">
        <v>107</v>
      </c>
      <c r="E23" s="73">
        <v>44105</v>
      </c>
      <c r="F23" s="74">
        <v>44145</v>
      </c>
      <c r="G23" s="75">
        <v>59055</v>
      </c>
      <c r="H23" s="75">
        <f t="shared" si="0"/>
        <v>59055</v>
      </c>
    </row>
    <row r="24" spans="1:8" x14ac:dyDescent="0.25">
      <c r="A24" s="57" t="s">
        <v>94</v>
      </c>
      <c r="B24" s="57" t="s">
        <v>95</v>
      </c>
      <c r="C24" s="71" t="s">
        <v>80</v>
      </c>
      <c r="D24" s="82">
        <v>38106</v>
      </c>
      <c r="E24" s="73">
        <v>44287</v>
      </c>
      <c r="F24" s="74">
        <v>44490</v>
      </c>
      <c r="G24" s="83">
        <v>60964</v>
      </c>
      <c r="H24" s="84">
        <v>60964</v>
      </c>
    </row>
    <row r="25" spans="1:8" x14ac:dyDescent="0.25">
      <c r="A25" s="57" t="s">
        <v>94</v>
      </c>
      <c r="B25" s="57" t="s">
        <v>95</v>
      </c>
      <c r="C25" s="71" t="s">
        <v>80</v>
      </c>
      <c r="D25" s="82">
        <v>38252</v>
      </c>
      <c r="E25" s="73">
        <v>44287</v>
      </c>
      <c r="F25" s="74">
        <v>44490</v>
      </c>
      <c r="G25" s="84">
        <v>503166</v>
      </c>
      <c r="H25" s="84">
        <v>503166</v>
      </c>
    </row>
    <row r="26" spans="1:8" x14ac:dyDescent="0.25">
      <c r="A26" s="57" t="s">
        <v>94</v>
      </c>
      <c r="B26" s="57" t="s">
        <v>95</v>
      </c>
      <c r="C26" s="71" t="s">
        <v>80</v>
      </c>
      <c r="D26" s="82">
        <v>39170</v>
      </c>
      <c r="E26" s="73">
        <v>44287</v>
      </c>
      <c r="F26" s="74">
        <v>44490</v>
      </c>
      <c r="G26" s="84">
        <v>60966</v>
      </c>
      <c r="H26" s="84">
        <v>60966</v>
      </c>
    </row>
    <row r="27" spans="1:8" x14ac:dyDescent="0.25">
      <c r="A27" s="57" t="s">
        <v>94</v>
      </c>
      <c r="B27" s="57" t="s">
        <v>95</v>
      </c>
      <c r="C27" s="71" t="s">
        <v>80</v>
      </c>
      <c r="D27" s="82">
        <v>42986</v>
      </c>
      <c r="E27" s="73">
        <v>44317</v>
      </c>
      <c r="F27" s="74">
        <v>44490</v>
      </c>
      <c r="G27" s="84">
        <v>61182</v>
      </c>
      <c r="H27" s="84">
        <v>61182</v>
      </c>
    </row>
    <row r="28" spans="1:8" x14ac:dyDescent="0.25">
      <c r="A28" s="57" t="s">
        <v>94</v>
      </c>
      <c r="B28" s="57" t="s">
        <v>95</v>
      </c>
      <c r="C28" s="71" t="s">
        <v>80</v>
      </c>
      <c r="D28" s="82">
        <v>49751</v>
      </c>
      <c r="E28" s="73">
        <v>44348</v>
      </c>
      <c r="F28" s="74">
        <v>44490</v>
      </c>
      <c r="G28" s="84">
        <v>144610</v>
      </c>
      <c r="H28" s="84">
        <v>144610</v>
      </c>
    </row>
    <row r="29" spans="1:8" x14ac:dyDescent="0.25">
      <c r="A29" s="57" t="s">
        <v>94</v>
      </c>
      <c r="B29" s="57" t="s">
        <v>95</v>
      </c>
      <c r="C29" s="71" t="s">
        <v>80</v>
      </c>
      <c r="D29" s="82">
        <v>63767</v>
      </c>
      <c r="E29" s="73">
        <v>44409</v>
      </c>
      <c r="F29" s="74">
        <v>44490</v>
      </c>
      <c r="G29" s="83">
        <v>99423</v>
      </c>
      <c r="H29" s="83">
        <v>99423</v>
      </c>
    </row>
    <row r="30" spans="1:8" x14ac:dyDescent="0.25">
      <c r="A30" s="57" t="s">
        <v>94</v>
      </c>
      <c r="B30" s="57" t="s">
        <v>95</v>
      </c>
      <c r="C30" s="71" t="s">
        <v>80</v>
      </c>
      <c r="D30" s="82">
        <v>63782</v>
      </c>
      <c r="E30" s="73">
        <v>44409</v>
      </c>
      <c r="F30" s="74">
        <v>44490</v>
      </c>
      <c r="G30" s="77">
        <v>59605</v>
      </c>
      <c r="H30" s="77">
        <v>59605</v>
      </c>
    </row>
    <row r="31" spans="1:8" x14ac:dyDescent="0.25">
      <c r="A31" s="57" t="s">
        <v>94</v>
      </c>
      <c r="B31" s="57" t="s">
        <v>95</v>
      </c>
      <c r="C31" s="71" t="s">
        <v>80</v>
      </c>
      <c r="D31" s="82">
        <v>66339</v>
      </c>
      <c r="E31" s="73">
        <v>44409</v>
      </c>
      <c r="F31" s="74">
        <v>44490</v>
      </c>
      <c r="G31" s="83">
        <v>79970</v>
      </c>
      <c r="H31" s="83">
        <v>79970</v>
      </c>
    </row>
    <row r="32" spans="1:8" x14ac:dyDescent="0.25">
      <c r="A32" s="57" t="s">
        <v>94</v>
      </c>
      <c r="B32" s="57" t="s">
        <v>95</v>
      </c>
      <c r="C32" s="71" t="s">
        <v>80</v>
      </c>
      <c r="D32" s="82">
        <v>74199</v>
      </c>
      <c r="E32" s="73">
        <v>44440</v>
      </c>
      <c r="F32" s="74">
        <v>44490</v>
      </c>
      <c r="G32" s="83">
        <v>138604</v>
      </c>
      <c r="H32" s="83">
        <v>138604</v>
      </c>
    </row>
    <row r="33" spans="1:8" x14ac:dyDescent="0.25">
      <c r="A33" s="57" t="s">
        <v>94</v>
      </c>
      <c r="B33" s="57" t="s">
        <v>95</v>
      </c>
      <c r="C33" s="71" t="s">
        <v>80</v>
      </c>
      <c r="D33" s="82">
        <v>75278</v>
      </c>
      <c r="E33" s="73">
        <v>44440</v>
      </c>
      <c r="F33" s="74">
        <v>44490</v>
      </c>
      <c r="G33" s="83">
        <v>250687</v>
      </c>
      <c r="H33" s="83">
        <v>250687</v>
      </c>
    </row>
    <row r="34" spans="1:8" x14ac:dyDescent="0.25">
      <c r="A34" s="57" t="s">
        <v>94</v>
      </c>
      <c r="B34" s="57" t="s">
        <v>95</v>
      </c>
      <c r="C34" s="71" t="s">
        <v>80</v>
      </c>
      <c r="D34" s="82">
        <v>87073</v>
      </c>
      <c r="E34" s="73">
        <v>44501</v>
      </c>
      <c r="F34" s="74">
        <v>44580</v>
      </c>
      <c r="G34" s="83">
        <v>67700</v>
      </c>
      <c r="H34" s="83">
        <v>67700</v>
      </c>
    </row>
    <row r="35" spans="1:8" x14ac:dyDescent="0.25">
      <c r="A35" s="57" t="s">
        <v>94</v>
      </c>
      <c r="B35" s="57" t="s">
        <v>95</v>
      </c>
      <c r="C35" s="71" t="s">
        <v>80</v>
      </c>
      <c r="D35" s="82">
        <v>91187</v>
      </c>
      <c r="E35" s="73">
        <v>44531</v>
      </c>
      <c r="F35" s="74">
        <v>44580</v>
      </c>
      <c r="G35" s="83">
        <v>61059</v>
      </c>
      <c r="H35" s="83">
        <v>61059</v>
      </c>
    </row>
    <row r="36" spans="1:8" x14ac:dyDescent="0.25">
      <c r="A36" s="57" t="s">
        <v>94</v>
      </c>
      <c r="B36" s="57" t="s">
        <v>95</v>
      </c>
      <c r="C36" s="71" t="s">
        <v>80</v>
      </c>
      <c r="D36" s="82">
        <v>94014</v>
      </c>
      <c r="E36" s="73">
        <v>44531</v>
      </c>
      <c r="F36" s="74">
        <v>44580</v>
      </c>
      <c r="G36" s="85">
        <v>377771</v>
      </c>
      <c r="H36" s="85">
        <v>377771</v>
      </c>
    </row>
    <row r="37" spans="1:8" x14ac:dyDescent="0.25">
      <c r="A37" s="57" t="s">
        <v>94</v>
      </c>
      <c r="B37" s="57" t="s">
        <v>95</v>
      </c>
      <c r="C37" s="71" t="s">
        <v>80</v>
      </c>
      <c r="D37" s="82">
        <v>96480</v>
      </c>
      <c r="E37" s="73">
        <v>44531</v>
      </c>
      <c r="F37" s="74">
        <v>44580</v>
      </c>
      <c r="G37" s="85">
        <v>86732</v>
      </c>
      <c r="H37" s="85">
        <v>86732</v>
      </c>
    </row>
    <row r="38" spans="1:8" x14ac:dyDescent="0.25">
      <c r="A38" s="57" t="s">
        <v>94</v>
      </c>
      <c r="B38" s="57" t="s">
        <v>95</v>
      </c>
      <c r="C38" s="71" t="s">
        <v>80</v>
      </c>
      <c r="D38" s="82">
        <v>98723</v>
      </c>
      <c r="E38" s="73">
        <v>44531</v>
      </c>
      <c r="F38" s="74">
        <v>44601</v>
      </c>
      <c r="G38" s="83">
        <v>77656</v>
      </c>
      <c r="H38" s="85">
        <v>77656</v>
      </c>
    </row>
    <row r="39" spans="1:8" x14ac:dyDescent="0.25">
      <c r="A39" s="57" t="s">
        <v>94</v>
      </c>
      <c r="B39" s="57" t="s">
        <v>95</v>
      </c>
      <c r="C39" s="71" t="s">
        <v>80</v>
      </c>
      <c r="D39" s="82">
        <v>99426</v>
      </c>
      <c r="E39" s="73">
        <v>44562</v>
      </c>
      <c r="F39" s="74">
        <v>44601</v>
      </c>
      <c r="G39" s="85">
        <v>66328</v>
      </c>
      <c r="H39" s="85">
        <v>66328</v>
      </c>
    </row>
    <row r="40" spans="1:8" ht="15.75" x14ac:dyDescent="0.25">
      <c r="A40" s="87" t="s">
        <v>108</v>
      </c>
      <c r="B40" s="87"/>
      <c r="C40" s="87"/>
      <c r="D40" s="87"/>
      <c r="E40" s="87"/>
      <c r="F40" s="87"/>
      <c r="G40" s="87"/>
      <c r="H40" s="86">
        <f>SUM(H2:H39)</f>
        <v>3956749</v>
      </c>
    </row>
  </sheetData>
  <mergeCells count="1">
    <mergeCell ref="A40:G40"/>
  </mergeCells>
  <dataValidations count="1">
    <dataValidation type="whole" allowBlank="1" showInputMessage="1" showErrorMessage="1" error="Solo valores numericos" prompt="NUMERO DE FACTURA FISCAL SIN LETRAS NI CARACTERES ESPECIALES" sqref="D2:D8 IZ2:IZ8 SV2:SV8 ACR2:ACR8 AMN2:AMN8 AWJ2:AWJ8 BGF2:BGF8 BQB2:BQB8 BZX2:BZX8 CJT2:CJT8 CTP2:CTP8 DDL2:DDL8 DNH2:DNH8 DXD2:DXD8 EGZ2:EGZ8 EQV2:EQV8 FAR2:FAR8 FKN2:FKN8 FUJ2:FUJ8 GEF2:GEF8 GOB2:GOB8 GXX2:GXX8 HHT2:HHT8 HRP2:HRP8 IBL2:IBL8 ILH2:ILH8 IVD2:IVD8 JEZ2:JEZ8 JOV2:JOV8 JYR2:JYR8 KIN2:KIN8 KSJ2:KSJ8 LCF2:LCF8 LMB2:LMB8 LVX2:LVX8 MFT2:MFT8 MPP2:MPP8 MZL2:MZL8 NJH2:NJH8 NTD2:NTD8 OCZ2:OCZ8 OMV2:OMV8 OWR2:OWR8 PGN2:PGN8 PQJ2:PQJ8 QAF2:QAF8 QKB2:QKB8 QTX2:QTX8 RDT2:RDT8 RNP2:RNP8 RXL2:RXL8 SHH2:SHH8 SRD2:SRD8 TAZ2:TAZ8 TKV2:TKV8 TUR2:TUR8 UEN2:UEN8 UOJ2:UOJ8 UYF2:UYF8 VIB2:VIB8 VRX2:VRX8 WBT2:WBT8 WLP2:WLP8 WVL2:WVL8 D65538:D65544 IZ65538:IZ65544 SV65538:SV65544 ACR65538:ACR65544 AMN65538:AMN65544 AWJ65538:AWJ65544 BGF65538:BGF65544 BQB65538:BQB65544 BZX65538:BZX65544 CJT65538:CJT65544 CTP65538:CTP65544 DDL65538:DDL65544 DNH65538:DNH65544 DXD65538:DXD65544 EGZ65538:EGZ65544 EQV65538:EQV65544 FAR65538:FAR65544 FKN65538:FKN65544 FUJ65538:FUJ65544 GEF65538:GEF65544 GOB65538:GOB65544 GXX65538:GXX65544 HHT65538:HHT65544 HRP65538:HRP65544 IBL65538:IBL65544 ILH65538:ILH65544 IVD65538:IVD65544 JEZ65538:JEZ65544 JOV65538:JOV65544 JYR65538:JYR65544 KIN65538:KIN65544 KSJ65538:KSJ65544 LCF65538:LCF65544 LMB65538:LMB65544 LVX65538:LVX65544 MFT65538:MFT65544 MPP65538:MPP65544 MZL65538:MZL65544 NJH65538:NJH65544 NTD65538:NTD65544 OCZ65538:OCZ65544 OMV65538:OMV65544 OWR65538:OWR65544 PGN65538:PGN65544 PQJ65538:PQJ65544 QAF65538:QAF65544 QKB65538:QKB65544 QTX65538:QTX65544 RDT65538:RDT65544 RNP65538:RNP65544 RXL65538:RXL65544 SHH65538:SHH65544 SRD65538:SRD65544 TAZ65538:TAZ65544 TKV65538:TKV65544 TUR65538:TUR65544 UEN65538:UEN65544 UOJ65538:UOJ65544 UYF65538:UYF65544 VIB65538:VIB65544 VRX65538:VRX65544 WBT65538:WBT65544 WLP65538:WLP65544 WVL65538:WVL65544 D131074:D131080 IZ131074:IZ131080 SV131074:SV131080 ACR131074:ACR131080 AMN131074:AMN131080 AWJ131074:AWJ131080 BGF131074:BGF131080 BQB131074:BQB131080 BZX131074:BZX131080 CJT131074:CJT131080 CTP131074:CTP131080 DDL131074:DDL131080 DNH131074:DNH131080 DXD131074:DXD131080 EGZ131074:EGZ131080 EQV131074:EQV131080 FAR131074:FAR131080 FKN131074:FKN131080 FUJ131074:FUJ131080 GEF131074:GEF131080 GOB131074:GOB131080 GXX131074:GXX131080 HHT131074:HHT131080 HRP131074:HRP131080 IBL131074:IBL131080 ILH131074:ILH131080 IVD131074:IVD131080 JEZ131074:JEZ131080 JOV131074:JOV131080 JYR131074:JYR131080 KIN131074:KIN131080 KSJ131074:KSJ131080 LCF131074:LCF131080 LMB131074:LMB131080 LVX131074:LVX131080 MFT131074:MFT131080 MPP131074:MPP131080 MZL131074:MZL131080 NJH131074:NJH131080 NTD131074:NTD131080 OCZ131074:OCZ131080 OMV131074:OMV131080 OWR131074:OWR131080 PGN131074:PGN131080 PQJ131074:PQJ131080 QAF131074:QAF131080 QKB131074:QKB131080 QTX131074:QTX131080 RDT131074:RDT131080 RNP131074:RNP131080 RXL131074:RXL131080 SHH131074:SHH131080 SRD131074:SRD131080 TAZ131074:TAZ131080 TKV131074:TKV131080 TUR131074:TUR131080 UEN131074:UEN131080 UOJ131074:UOJ131080 UYF131074:UYF131080 VIB131074:VIB131080 VRX131074:VRX131080 WBT131074:WBT131080 WLP131074:WLP131080 WVL131074:WVL131080 D196610:D196616 IZ196610:IZ196616 SV196610:SV196616 ACR196610:ACR196616 AMN196610:AMN196616 AWJ196610:AWJ196616 BGF196610:BGF196616 BQB196610:BQB196616 BZX196610:BZX196616 CJT196610:CJT196616 CTP196610:CTP196616 DDL196610:DDL196616 DNH196610:DNH196616 DXD196610:DXD196616 EGZ196610:EGZ196616 EQV196610:EQV196616 FAR196610:FAR196616 FKN196610:FKN196616 FUJ196610:FUJ196616 GEF196610:GEF196616 GOB196610:GOB196616 GXX196610:GXX196616 HHT196610:HHT196616 HRP196610:HRP196616 IBL196610:IBL196616 ILH196610:ILH196616 IVD196610:IVD196616 JEZ196610:JEZ196616 JOV196610:JOV196616 JYR196610:JYR196616 KIN196610:KIN196616 KSJ196610:KSJ196616 LCF196610:LCF196616 LMB196610:LMB196616 LVX196610:LVX196616 MFT196610:MFT196616 MPP196610:MPP196616 MZL196610:MZL196616 NJH196610:NJH196616 NTD196610:NTD196616 OCZ196610:OCZ196616 OMV196610:OMV196616 OWR196610:OWR196616 PGN196610:PGN196616 PQJ196610:PQJ196616 QAF196610:QAF196616 QKB196610:QKB196616 QTX196610:QTX196616 RDT196610:RDT196616 RNP196610:RNP196616 RXL196610:RXL196616 SHH196610:SHH196616 SRD196610:SRD196616 TAZ196610:TAZ196616 TKV196610:TKV196616 TUR196610:TUR196616 UEN196610:UEN196616 UOJ196610:UOJ196616 UYF196610:UYF196616 VIB196610:VIB196616 VRX196610:VRX196616 WBT196610:WBT196616 WLP196610:WLP196616 WVL196610:WVL196616 D262146:D262152 IZ262146:IZ262152 SV262146:SV262152 ACR262146:ACR262152 AMN262146:AMN262152 AWJ262146:AWJ262152 BGF262146:BGF262152 BQB262146:BQB262152 BZX262146:BZX262152 CJT262146:CJT262152 CTP262146:CTP262152 DDL262146:DDL262152 DNH262146:DNH262152 DXD262146:DXD262152 EGZ262146:EGZ262152 EQV262146:EQV262152 FAR262146:FAR262152 FKN262146:FKN262152 FUJ262146:FUJ262152 GEF262146:GEF262152 GOB262146:GOB262152 GXX262146:GXX262152 HHT262146:HHT262152 HRP262146:HRP262152 IBL262146:IBL262152 ILH262146:ILH262152 IVD262146:IVD262152 JEZ262146:JEZ262152 JOV262146:JOV262152 JYR262146:JYR262152 KIN262146:KIN262152 KSJ262146:KSJ262152 LCF262146:LCF262152 LMB262146:LMB262152 LVX262146:LVX262152 MFT262146:MFT262152 MPP262146:MPP262152 MZL262146:MZL262152 NJH262146:NJH262152 NTD262146:NTD262152 OCZ262146:OCZ262152 OMV262146:OMV262152 OWR262146:OWR262152 PGN262146:PGN262152 PQJ262146:PQJ262152 QAF262146:QAF262152 QKB262146:QKB262152 QTX262146:QTX262152 RDT262146:RDT262152 RNP262146:RNP262152 RXL262146:RXL262152 SHH262146:SHH262152 SRD262146:SRD262152 TAZ262146:TAZ262152 TKV262146:TKV262152 TUR262146:TUR262152 UEN262146:UEN262152 UOJ262146:UOJ262152 UYF262146:UYF262152 VIB262146:VIB262152 VRX262146:VRX262152 WBT262146:WBT262152 WLP262146:WLP262152 WVL262146:WVL262152 D327682:D327688 IZ327682:IZ327688 SV327682:SV327688 ACR327682:ACR327688 AMN327682:AMN327688 AWJ327682:AWJ327688 BGF327682:BGF327688 BQB327682:BQB327688 BZX327682:BZX327688 CJT327682:CJT327688 CTP327682:CTP327688 DDL327682:DDL327688 DNH327682:DNH327688 DXD327682:DXD327688 EGZ327682:EGZ327688 EQV327682:EQV327688 FAR327682:FAR327688 FKN327682:FKN327688 FUJ327682:FUJ327688 GEF327682:GEF327688 GOB327682:GOB327688 GXX327682:GXX327688 HHT327682:HHT327688 HRP327682:HRP327688 IBL327682:IBL327688 ILH327682:ILH327688 IVD327682:IVD327688 JEZ327682:JEZ327688 JOV327682:JOV327688 JYR327682:JYR327688 KIN327682:KIN327688 KSJ327682:KSJ327688 LCF327682:LCF327688 LMB327682:LMB327688 LVX327682:LVX327688 MFT327682:MFT327688 MPP327682:MPP327688 MZL327682:MZL327688 NJH327682:NJH327688 NTD327682:NTD327688 OCZ327682:OCZ327688 OMV327682:OMV327688 OWR327682:OWR327688 PGN327682:PGN327688 PQJ327682:PQJ327688 QAF327682:QAF327688 QKB327682:QKB327688 QTX327682:QTX327688 RDT327682:RDT327688 RNP327682:RNP327688 RXL327682:RXL327688 SHH327682:SHH327688 SRD327682:SRD327688 TAZ327682:TAZ327688 TKV327682:TKV327688 TUR327682:TUR327688 UEN327682:UEN327688 UOJ327682:UOJ327688 UYF327682:UYF327688 VIB327682:VIB327688 VRX327682:VRX327688 WBT327682:WBT327688 WLP327682:WLP327688 WVL327682:WVL327688 D393218:D393224 IZ393218:IZ393224 SV393218:SV393224 ACR393218:ACR393224 AMN393218:AMN393224 AWJ393218:AWJ393224 BGF393218:BGF393224 BQB393218:BQB393224 BZX393218:BZX393224 CJT393218:CJT393224 CTP393218:CTP393224 DDL393218:DDL393224 DNH393218:DNH393224 DXD393218:DXD393224 EGZ393218:EGZ393224 EQV393218:EQV393224 FAR393218:FAR393224 FKN393218:FKN393224 FUJ393218:FUJ393224 GEF393218:GEF393224 GOB393218:GOB393224 GXX393218:GXX393224 HHT393218:HHT393224 HRP393218:HRP393224 IBL393218:IBL393224 ILH393218:ILH393224 IVD393218:IVD393224 JEZ393218:JEZ393224 JOV393218:JOV393224 JYR393218:JYR393224 KIN393218:KIN393224 KSJ393218:KSJ393224 LCF393218:LCF393224 LMB393218:LMB393224 LVX393218:LVX393224 MFT393218:MFT393224 MPP393218:MPP393224 MZL393218:MZL393224 NJH393218:NJH393224 NTD393218:NTD393224 OCZ393218:OCZ393224 OMV393218:OMV393224 OWR393218:OWR393224 PGN393218:PGN393224 PQJ393218:PQJ393224 QAF393218:QAF393224 QKB393218:QKB393224 QTX393218:QTX393224 RDT393218:RDT393224 RNP393218:RNP393224 RXL393218:RXL393224 SHH393218:SHH393224 SRD393218:SRD393224 TAZ393218:TAZ393224 TKV393218:TKV393224 TUR393218:TUR393224 UEN393218:UEN393224 UOJ393218:UOJ393224 UYF393218:UYF393224 VIB393218:VIB393224 VRX393218:VRX393224 WBT393218:WBT393224 WLP393218:WLP393224 WVL393218:WVL393224 D458754:D458760 IZ458754:IZ458760 SV458754:SV458760 ACR458754:ACR458760 AMN458754:AMN458760 AWJ458754:AWJ458760 BGF458754:BGF458760 BQB458754:BQB458760 BZX458754:BZX458760 CJT458754:CJT458760 CTP458754:CTP458760 DDL458754:DDL458760 DNH458754:DNH458760 DXD458754:DXD458760 EGZ458754:EGZ458760 EQV458754:EQV458760 FAR458754:FAR458760 FKN458754:FKN458760 FUJ458754:FUJ458760 GEF458754:GEF458760 GOB458754:GOB458760 GXX458754:GXX458760 HHT458754:HHT458760 HRP458754:HRP458760 IBL458754:IBL458760 ILH458754:ILH458760 IVD458754:IVD458760 JEZ458754:JEZ458760 JOV458754:JOV458760 JYR458754:JYR458760 KIN458754:KIN458760 KSJ458754:KSJ458760 LCF458754:LCF458760 LMB458754:LMB458760 LVX458754:LVX458760 MFT458754:MFT458760 MPP458754:MPP458760 MZL458754:MZL458760 NJH458754:NJH458760 NTD458754:NTD458760 OCZ458754:OCZ458760 OMV458754:OMV458760 OWR458754:OWR458760 PGN458754:PGN458760 PQJ458754:PQJ458760 QAF458754:QAF458760 QKB458754:QKB458760 QTX458754:QTX458760 RDT458754:RDT458760 RNP458754:RNP458760 RXL458754:RXL458760 SHH458754:SHH458760 SRD458754:SRD458760 TAZ458754:TAZ458760 TKV458754:TKV458760 TUR458754:TUR458760 UEN458754:UEN458760 UOJ458754:UOJ458760 UYF458754:UYF458760 VIB458754:VIB458760 VRX458754:VRX458760 WBT458754:WBT458760 WLP458754:WLP458760 WVL458754:WVL458760 D524290:D524296 IZ524290:IZ524296 SV524290:SV524296 ACR524290:ACR524296 AMN524290:AMN524296 AWJ524290:AWJ524296 BGF524290:BGF524296 BQB524290:BQB524296 BZX524290:BZX524296 CJT524290:CJT524296 CTP524290:CTP524296 DDL524290:DDL524296 DNH524290:DNH524296 DXD524290:DXD524296 EGZ524290:EGZ524296 EQV524290:EQV524296 FAR524290:FAR524296 FKN524290:FKN524296 FUJ524290:FUJ524296 GEF524290:GEF524296 GOB524290:GOB524296 GXX524290:GXX524296 HHT524290:HHT524296 HRP524290:HRP524296 IBL524290:IBL524296 ILH524290:ILH524296 IVD524290:IVD524296 JEZ524290:JEZ524296 JOV524290:JOV524296 JYR524290:JYR524296 KIN524290:KIN524296 KSJ524290:KSJ524296 LCF524290:LCF524296 LMB524290:LMB524296 LVX524290:LVX524296 MFT524290:MFT524296 MPP524290:MPP524296 MZL524290:MZL524296 NJH524290:NJH524296 NTD524290:NTD524296 OCZ524290:OCZ524296 OMV524290:OMV524296 OWR524290:OWR524296 PGN524290:PGN524296 PQJ524290:PQJ524296 QAF524290:QAF524296 QKB524290:QKB524296 QTX524290:QTX524296 RDT524290:RDT524296 RNP524290:RNP524296 RXL524290:RXL524296 SHH524290:SHH524296 SRD524290:SRD524296 TAZ524290:TAZ524296 TKV524290:TKV524296 TUR524290:TUR524296 UEN524290:UEN524296 UOJ524290:UOJ524296 UYF524290:UYF524296 VIB524290:VIB524296 VRX524290:VRX524296 WBT524290:WBT524296 WLP524290:WLP524296 WVL524290:WVL524296 D589826:D589832 IZ589826:IZ589832 SV589826:SV589832 ACR589826:ACR589832 AMN589826:AMN589832 AWJ589826:AWJ589832 BGF589826:BGF589832 BQB589826:BQB589832 BZX589826:BZX589832 CJT589826:CJT589832 CTP589826:CTP589832 DDL589826:DDL589832 DNH589826:DNH589832 DXD589826:DXD589832 EGZ589826:EGZ589832 EQV589826:EQV589832 FAR589826:FAR589832 FKN589826:FKN589832 FUJ589826:FUJ589832 GEF589826:GEF589832 GOB589826:GOB589832 GXX589826:GXX589832 HHT589826:HHT589832 HRP589826:HRP589832 IBL589826:IBL589832 ILH589826:ILH589832 IVD589826:IVD589832 JEZ589826:JEZ589832 JOV589826:JOV589832 JYR589826:JYR589832 KIN589826:KIN589832 KSJ589826:KSJ589832 LCF589826:LCF589832 LMB589826:LMB589832 LVX589826:LVX589832 MFT589826:MFT589832 MPP589826:MPP589832 MZL589826:MZL589832 NJH589826:NJH589832 NTD589826:NTD589832 OCZ589826:OCZ589832 OMV589826:OMV589832 OWR589826:OWR589832 PGN589826:PGN589832 PQJ589826:PQJ589832 QAF589826:QAF589832 QKB589826:QKB589832 QTX589826:QTX589832 RDT589826:RDT589832 RNP589826:RNP589832 RXL589826:RXL589832 SHH589826:SHH589832 SRD589826:SRD589832 TAZ589826:TAZ589832 TKV589826:TKV589832 TUR589826:TUR589832 UEN589826:UEN589832 UOJ589826:UOJ589832 UYF589826:UYF589832 VIB589826:VIB589832 VRX589826:VRX589832 WBT589826:WBT589832 WLP589826:WLP589832 WVL589826:WVL589832 D655362:D655368 IZ655362:IZ655368 SV655362:SV655368 ACR655362:ACR655368 AMN655362:AMN655368 AWJ655362:AWJ655368 BGF655362:BGF655368 BQB655362:BQB655368 BZX655362:BZX655368 CJT655362:CJT655368 CTP655362:CTP655368 DDL655362:DDL655368 DNH655362:DNH655368 DXD655362:DXD655368 EGZ655362:EGZ655368 EQV655362:EQV655368 FAR655362:FAR655368 FKN655362:FKN655368 FUJ655362:FUJ655368 GEF655362:GEF655368 GOB655362:GOB655368 GXX655362:GXX655368 HHT655362:HHT655368 HRP655362:HRP655368 IBL655362:IBL655368 ILH655362:ILH655368 IVD655362:IVD655368 JEZ655362:JEZ655368 JOV655362:JOV655368 JYR655362:JYR655368 KIN655362:KIN655368 KSJ655362:KSJ655368 LCF655362:LCF655368 LMB655362:LMB655368 LVX655362:LVX655368 MFT655362:MFT655368 MPP655362:MPP655368 MZL655362:MZL655368 NJH655362:NJH655368 NTD655362:NTD655368 OCZ655362:OCZ655368 OMV655362:OMV655368 OWR655362:OWR655368 PGN655362:PGN655368 PQJ655362:PQJ655368 QAF655362:QAF655368 QKB655362:QKB655368 QTX655362:QTX655368 RDT655362:RDT655368 RNP655362:RNP655368 RXL655362:RXL655368 SHH655362:SHH655368 SRD655362:SRD655368 TAZ655362:TAZ655368 TKV655362:TKV655368 TUR655362:TUR655368 UEN655362:UEN655368 UOJ655362:UOJ655368 UYF655362:UYF655368 VIB655362:VIB655368 VRX655362:VRX655368 WBT655362:WBT655368 WLP655362:WLP655368 WVL655362:WVL655368 D720898:D720904 IZ720898:IZ720904 SV720898:SV720904 ACR720898:ACR720904 AMN720898:AMN720904 AWJ720898:AWJ720904 BGF720898:BGF720904 BQB720898:BQB720904 BZX720898:BZX720904 CJT720898:CJT720904 CTP720898:CTP720904 DDL720898:DDL720904 DNH720898:DNH720904 DXD720898:DXD720904 EGZ720898:EGZ720904 EQV720898:EQV720904 FAR720898:FAR720904 FKN720898:FKN720904 FUJ720898:FUJ720904 GEF720898:GEF720904 GOB720898:GOB720904 GXX720898:GXX720904 HHT720898:HHT720904 HRP720898:HRP720904 IBL720898:IBL720904 ILH720898:ILH720904 IVD720898:IVD720904 JEZ720898:JEZ720904 JOV720898:JOV720904 JYR720898:JYR720904 KIN720898:KIN720904 KSJ720898:KSJ720904 LCF720898:LCF720904 LMB720898:LMB720904 LVX720898:LVX720904 MFT720898:MFT720904 MPP720898:MPP720904 MZL720898:MZL720904 NJH720898:NJH720904 NTD720898:NTD720904 OCZ720898:OCZ720904 OMV720898:OMV720904 OWR720898:OWR720904 PGN720898:PGN720904 PQJ720898:PQJ720904 QAF720898:QAF720904 QKB720898:QKB720904 QTX720898:QTX720904 RDT720898:RDT720904 RNP720898:RNP720904 RXL720898:RXL720904 SHH720898:SHH720904 SRD720898:SRD720904 TAZ720898:TAZ720904 TKV720898:TKV720904 TUR720898:TUR720904 UEN720898:UEN720904 UOJ720898:UOJ720904 UYF720898:UYF720904 VIB720898:VIB720904 VRX720898:VRX720904 WBT720898:WBT720904 WLP720898:WLP720904 WVL720898:WVL720904 D786434:D786440 IZ786434:IZ786440 SV786434:SV786440 ACR786434:ACR786440 AMN786434:AMN786440 AWJ786434:AWJ786440 BGF786434:BGF786440 BQB786434:BQB786440 BZX786434:BZX786440 CJT786434:CJT786440 CTP786434:CTP786440 DDL786434:DDL786440 DNH786434:DNH786440 DXD786434:DXD786440 EGZ786434:EGZ786440 EQV786434:EQV786440 FAR786434:FAR786440 FKN786434:FKN786440 FUJ786434:FUJ786440 GEF786434:GEF786440 GOB786434:GOB786440 GXX786434:GXX786440 HHT786434:HHT786440 HRP786434:HRP786440 IBL786434:IBL786440 ILH786434:ILH786440 IVD786434:IVD786440 JEZ786434:JEZ786440 JOV786434:JOV786440 JYR786434:JYR786440 KIN786434:KIN786440 KSJ786434:KSJ786440 LCF786434:LCF786440 LMB786434:LMB786440 LVX786434:LVX786440 MFT786434:MFT786440 MPP786434:MPP786440 MZL786434:MZL786440 NJH786434:NJH786440 NTD786434:NTD786440 OCZ786434:OCZ786440 OMV786434:OMV786440 OWR786434:OWR786440 PGN786434:PGN786440 PQJ786434:PQJ786440 QAF786434:QAF786440 QKB786434:QKB786440 QTX786434:QTX786440 RDT786434:RDT786440 RNP786434:RNP786440 RXL786434:RXL786440 SHH786434:SHH786440 SRD786434:SRD786440 TAZ786434:TAZ786440 TKV786434:TKV786440 TUR786434:TUR786440 UEN786434:UEN786440 UOJ786434:UOJ786440 UYF786434:UYF786440 VIB786434:VIB786440 VRX786434:VRX786440 WBT786434:WBT786440 WLP786434:WLP786440 WVL786434:WVL786440 D851970:D851976 IZ851970:IZ851976 SV851970:SV851976 ACR851970:ACR851976 AMN851970:AMN851976 AWJ851970:AWJ851976 BGF851970:BGF851976 BQB851970:BQB851976 BZX851970:BZX851976 CJT851970:CJT851976 CTP851970:CTP851976 DDL851970:DDL851976 DNH851970:DNH851976 DXD851970:DXD851976 EGZ851970:EGZ851976 EQV851970:EQV851976 FAR851970:FAR851976 FKN851970:FKN851976 FUJ851970:FUJ851976 GEF851970:GEF851976 GOB851970:GOB851976 GXX851970:GXX851976 HHT851970:HHT851976 HRP851970:HRP851976 IBL851970:IBL851976 ILH851970:ILH851976 IVD851970:IVD851976 JEZ851970:JEZ851976 JOV851970:JOV851976 JYR851970:JYR851976 KIN851970:KIN851976 KSJ851970:KSJ851976 LCF851970:LCF851976 LMB851970:LMB851976 LVX851970:LVX851976 MFT851970:MFT851976 MPP851970:MPP851976 MZL851970:MZL851976 NJH851970:NJH851976 NTD851970:NTD851976 OCZ851970:OCZ851976 OMV851970:OMV851976 OWR851970:OWR851976 PGN851970:PGN851976 PQJ851970:PQJ851976 QAF851970:QAF851976 QKB851970:QKB851976 QTX851970:QTX851976 RDT851970:RDT851976 RNP851970:RNP851976 RXL851970:RXL851976 SHH851970:SHH851976 SRD851970:SRD851976 TAZ851970:TAZ851976 TKV851970:TKV851976 TUR851970:TUR851976 UEN851970:UEN851976 UOJ851970:UOJ851976 UYF851970:UYF851976 VIB851970:VIB851976 VRX851970:VRX851976 WBT851970:WBT851976 WLP851970:WLP851976 WVL851970:WVL851976 D917506:D917512 IZ917506:IZ917512 SV917506:SV917512 ACR917506:ACR917512 AMN917506:AMN917512 AWJ917506:AWJ917512 BGF917506:BGF917512 BQB917506:BQB917512 BZX917506:BZX917512 CJT917506:CJT917512 CTP917506:CTP917512 DDL917506:DDL917512 DNH917506:DNH917512 DXD917506:DXD917512 EGZ917506:EGZ917512 EQV917506:EQV917512 FAR917506:FAR917512 FKN917506:FKN917512 FUJ917506:FUJ917512 GEF917506:GEF917512 GOB917506:GOB917512 GXX917506:GXX917512 HHT917506:HHT917512 HRP917506:HRP917512 IBL917506:IBL917512 ILH917506:ILH917512 IVD917506:IVD917512 JEZ917506:JEZ917512 JOV917506:JOV917512 JYR917506:JYR917512 KIN917506:KIN917512 KSJ917506:KSJ917512 LCF917506:LCF917512 LMB917506:LMB917512 LVX917506:LVX917512 MFT917506:MFT917512 MPP917506:MPP917512 MZL917506:MZL917512 NJH917506:NJH917512 NTD917506:NTD917512 OCZ917506:OCZ917512 OMV917506:OMV917512 OWR917506:OWR917512 PGN917506:PGN917512 PQJ917506:PQJ917512 QAF917506:QAF917512 QKB917506:QKB917512 QTX917506:QTX917512 RDT917506:RDT917512 RNP917506:RNP917512 RXL917506:RXL917512 SHH917506:SHH917512 SRD917506:SRD917512 TAZ917506:TAZ917512 TKV917506:TKV917512 TUR917506:TUR917512 UEN917506:UEN917512 UOJ917506:UOJ917512 UYF917506:UYF917512 VIB917506:VIB917512 VRX917506:VRX917512 WBT917506:WBT917512 WLP917506:WLP917512 WVL917506:WVL917512 D983042:D983048 IZ983042:IZ983048 SV983042:SV983048 ACR983042:ACR983048 AMN983042:AMN983048 AWJ983042:AWJ983048 BGF983042:BGF983048 BQB983042:BQB983048 BZX983042:BZX983048 CJT983042:CJT983048 CTP983042:CTP983048 DDL983042:DDL983048 DNH983042:DNH983048 DXD983042:DXD983048 EGZ983042:EGZ983048 EQV983042:EQV983048 FAR983042:FAR983048 FKN983042:FKN983048 FUJ983042:FUJ983048 GEF983042:GEF983048 GOB983042:GOB983048 GXX983042:GXX983048 HHT983042:HHT983048 HRP983042:HRP983048 IBL983042:IBL983048 ILH983042:ILH983048 IVD983042:IVD983048 JEZ983042:JEZ983048 JOV983042:JOV983048 JYR983042:JYR983048 KIN983042:KIN983048 KSJ983042:KSJ983048 LCF983042:LCF983048 LMB983042:LMB983048 LVX983042:LVX983048 MFT983042:MFT983048 MPP983042:MPP983048 MZL983042:MZL983048 NJH983042:NJH983048 NTD983042:NTD983048 OCZ983042:OCZ983048 OMV983042:OMV983048 OWR983042:OWR983048 PGN983042:PGN983048 PQJ983042:PQJ983048 QAF983042:QAF983048 QKB983042:QKB983048 QTX983042:QTX983048 RDT983042:RDT983048 RNP983042:RNP983048 RXL983042:RXL983048 SHH983042:SHH983048 SRD983042:SRD983048 TAZ983042:TAZ983048 TKV983042:TKV983048 TUR983042:TUR983048 UEN983042:UEN983048 UOJ983042:UOJ983048 UYF983042:UYF983048 VIB983042:VIB983048 VRX983042:VRX983048 WBT983042:WBT983048 WLP983042:WLP983048 WVL983042:WVL983048">
      <formula1>0</formula1>
      <formula2>99999999999999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A3" sqref="A3:C8"/>
    </sheetView>
  </sheetViews>
  <sheetFormatPr baseColWidth="10" defaultRowHeight="15" x14ac:dyDescent="0.25"/>
  <cols>
    <col min="1" max="1" width="63.570312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3" t="s">
        <v>50</v>
      </c>
      <c r="B3" s="59" t="s">
        <v>52</v>
      </c>
      <c r="C3" s="59" t="s">
        <v>49</v>
      </c>
      <c r="D3" s="59" t="s">
        <v>54</v>
      </c>
      <c r="E3" s="59" t="s">
        <v>53</v>
      </c>
    </row>
    <row r="4" spans="1:5" x14ac:dyDescent="0.25">
      <c r="A4" s="14" t="s">
        <v>67</v>
      </c>
      <c r="B4" s="12">
        <v>22</v>
      </c>
      <c r="C4" s="68">
        <v>2781751</v>
      </c>
      <c r="D4" s="63">
        <v>0</v>
      </c>
      <c r="E4" s="63">
        <v>0</v>
      </c>
    </row>
    <row r="5" spans="1:5" x14ac:dyDescent="0.25">
      <c r="A5" s="14" t="s">
        <v>192</v>
      </c>
      <c r="B5" s="12">
        <v>10</v>
      </c>
      <c r="C5" s="68">
        <v>604196</v>
      </c>
      <c r="D5" s="63">
        <v>0</v>
      </c>
      <c r="E5" s="63">
        <v>4600</v>
      </c>
    </row>
    <row r="6" spans="1:5" x14ac:dyDescent="0.25">
      <c r="A6" s="14" t="s">
        <v>71</v>
      </c>
      <c r="B6" s="12">
        <v>5</v>
      </c>
      <c r="C6" s="68">
        <v>471379</v>
      </c>
      <c r="D6" s="63">
        <v>0</v>
      </c>
      <c r="E6" s="63">
        <v>0</v>
      </c>
    </row>
    <row r="7" spans="1:5" x14ac:dyDescent="0.25">
      <c r="A7" s="14" t="s">
        <v>48</v>
      </c>
      <c r="B7" s="12">
        <v>1</v>
      </c>
      <c r="C7" s="68">
        <v>99423</v>
      </c>
      <c r="D7" s="63">
        <v>0</v>
      </c>
      <c r="E7" s="63">
        <v>18591</v>
      </c>
    </row>
    <row r="8" spans="1:5" x14ac:dyDescent="0.25">
      <c r="A8" s="14" t="s">
        <v>51</v>
      </c>
      <c r="B8" s="12">
        <v>38</v>
      </c>
      <c r="C8" s="68">
        <v>3956749</v>
      </c>
      <c r="D8" s="63">
        <v>0</v>
      </c>
      <c r="E8" s="63">
        <v>23191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0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1.25" x14ac:dyDescent="0.2"/>
  <cols>
    <col min="1" max="1" width="11.5703125" style="4" bestFit="1" customWidth="1"/>
    <col min="2" max="2" width="11.42578125" style="4"/>
    <col min="3" max="3" width="11.5703125" style="4" bestFit="1" customWidth="1"/>
    <col min="4" max="4" width="13.5703125" style="4" bestFit="1" customWidth="1"/>
    <col min="5" max="5" width="11.7109375" style="4" customWidth="1"/>
    <col min="6" max="6" width="22.140625" style="4" customWidth="1"/>
    <col min="7" max="7" width="11.5703125" style="4" bestFit="1" customWidth="1"/>
    <col min="8" max="9" width="12.42578125" style="4" bestFit="1" customWidth="1"/>
    <col min="10" max="10" width="11.85546875" style="4" bestFit="1" customWidth="1"/>
    <col min="11" max="11" width="12.85546875" style="4" bestFit="1" customWidth="1"/>
    <col min="12" max="12" width="11.5703125" style="4" bestFit="1" customWidth="1"/>
    <col min="13" max="13" width="41" style="4" customWidth="1"/>
    <col min="14" max="14" width="52.7109375" style="4" customWidth="1"/>
    <col min="15" max="15" width="21.7109375" style="67" customWidth="1"/>
    <col min="16" max="17" width="27" style="4" customWidth="1"/>
    <col min="18" max="18" width="21.85546875" style="4" customWidth="1"/>
    <col min="19" max="19" width="18.42578125" style="4" customWidth="1"/>
    <col min="20" max="20" width="11.42578125" style="4"/>
    <col min="21" max="27" width="11.5703125" style="4" bestFit="1" customWidth="1"/>
    <col min="28" max="28" width="12.42578125" style="4" bestFit="1" customWidth="1"/>
    <col min="29" max="29" width="11.85546875" style="4" bestFit="1" customWidth="1"/>
    <col min="30" max="31" width="11.5703125" style="4" bestFit="1" customWidth="1"/>
    <col min="32" max="35" width="11.5703125" style="4" customWidth="1"/>
    <col min="36" max="37" width="11.42578125" style="4"/>
    <col min="38" max="39" width="11.5703125" style="4" bestFit="1" customWidth="1"/>
    <col min="40" max="40" width="11.42578125" style="4"/>
    <col min="41" max="41" width="11.85546875" style="4" bestFit="1" customWidth="1"/>
    <col min="42" max="42" width="11.42578125" style="4"/>
    <col min="43" max="43" width="11.5703125" style="4" bestFit="1" customWidth="1"/>
    <col min="44" max="45" width="11.42578125" style="4"/>
    <col min="46" max="50" width="11.5703125" style="4" bestFit="1" customWidth="1"/>
    <col min="51" max="16384" width="11.42578125" style="4"/>
  </cols>
  <sheetData>
    <row r="1" spans="1:52" ht="15" x14ac:dyDescent="0.25">
      <c r="E1" s="57">
        <f>+IF(C1="",D1,CONCATENATE(C1,"_",D1))</f>
        <v>0</v>
      </c>
      <c r="F1" s="4" t="str">
        <f>CONCATENATE(A1,"_",E1)</f>
        <v>_0</v>
      </c>
      <c r="O1" s="65" t="e">
        <f>VLOOKUP(E1,#REF!,3,0)*-1</f>
        <v>#REF!</v>
      </c>
      <c r="P1" s="2" t="e">
        <f>VLOOKUP(E1,#REF!,2,0)</f>
        <v>#REF!</v>
      </c>
      <c r="Q1" s="2" t="e">
        <f>VLOOKUP(E1,#REF!,5,0)</f>
        <v>#REF!</v>
      </c>
      <c r="R1" s="2" t="e">
        <f>VLOOKUP(F1,#REF!,5,0)</f>
        <v>#REF!</v>
      </c>
      <c r="S1" s="2" t="e">
        <f>VLOOKUP(F1,#REF!,6,0)</f>
        <v>#REF!</v>
      </c>
      <c r="AF1" s="2" t="e">
        <f>VLOOKUP(E1,#REF!,4,0)</f>
        <v>#REF!</v>
      </c>
      <c r="AG1" s="2" t="e">
        <f>VLOOKUP(E1,#REF!,2,0)</f>
        <v>#REF!</v>
      </c>
      <c r="AH1" s="2" t="e">
        <f>VLOOKUP(E1,#REF!,3,0)</f>
        <v>#REF!</v>
      </c>
      <c r="AI1" s="69" t="e">
        <f>VLOOKUP(AG1,#REF!,3,0)</f>
        <v>#REF!</v>
      </c>
    </row>
    <row r="2" spans="1:52" s="3" customFormat="1" ht="52.5" x14ac:dyDescent="0.25">
      <c r="A2" s="1" t="s">
        <v>33</v>
      </c>
      <c r="B2" s="1" t="s">
        <v>0</v>
      </c>
      <c r="C2" s="1" t="s">
        <v>1</v>
      </c>
      <c r="D2" s="1" t="s">
        <v>34</v>
      </c>
      <c r="E2" s="5" t="s">
        <v>35</v>
      </c>
      <c r="F2" s="5" t="s">
        <v>36</v>
      </c>
      <c r="G2" s="1" t="s">
        <v>78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6" t="s">
        <v>109</v>
      </c>
      <c r="O2" s="66" t="s">
        <v>37</v>
      </c>
      <c r="P2" s="6" t="s">
        <v>38</v>
      </c>
      <c r="Q2" s="6" t="s">
        <v>39</v>
      </c>
      <c r="R2" s="7" t="s">
        <v>40</v>
      </c>
      <c r="S2" s="6" t="s">
        <v>41</v>
      </c>
      <c r="T2" s="1" t="s">
        <v>8</v>
      </c>
      <c r="U2" s="1" t="s">
        <v>9</v>
      </c>
      <c r="V2" s="1" t="s">
        <v>10</v>
      </c>
      <c r="W2" s="1" t="s">
        <v>11</v>
      </c>
      <c r="X2" s="1" t="s">
        <v>12</v>
      </c>
      <c r="Y2" s="1" t="s">
        <v>15</v>
      </c>
      <c r="Z2" s="1" t="s">
        <v>16</v>
      </c>
      <c r="AA2" s="8" t="s">
        <v>43</v>
      </c>
      <c r="AB2" s="9" t="s">
        <v>44</v>
      </c>
      <c r="AC2" s="10" t="s">
        <v>45</v>
      </c>
      <c r="AD2" s="8" t="s">
        <v>46</v>
      </c>
      <c r="AE2" s="1" t="s">
        <v>17</v>
      </c>
      <c r="AF2" s="11" t="s">
        <v>43</v>
      </c>
      <c r="AG2" s="5" t="s">
        <v>44</v>
      </c>
      <c r="AH2" s="5" t="s">
        <v>45</v>
      </c>
      <c r="AI2" s="11" t="s">
        <v>46</v>
      </c>
      <c r="AJ2" s="1" t="s">
        <v>18</v>
      </c>
      <c r="AK2" s="1" t="s">
        <v>19</v>
      </c>
      <c r="AL2" s="5" t="s">
        <v>13</v>
      </c>
      <c r="AM2" s="5" t="s">
        <v>14</v>
      </c>
      <c r="AN2" s="5" t="s">
        <v>20</v>
      </c>
      <c r="AO2" s="1" t="s">
        <v>21</v>
      </c>
      <c r="AP2" s="1" t="s">
        <v>22</v>
      </c>
      <c r="AQ2" s="5" t="s">
        <v>23</v>
      </c>
      <c r="AR2" s="1" t="s">
        <v>24</v>
      </c>
      <c r="AS2" s="1" t="s">
        <v>25</v>
      </c>
      <c r="AT2" s="1" t="s">
        <v>26</v>
      </c>
      <c r="AU2" s="1" t="s">
        <v>27</v>
      </c>
      <c r="AV2" s="1" t="s">
        <v>28</v>
      </c>
      <c r="AW2" s="1" t="s">
        <v>29</v>
      </c>
      <c r="AX2" s="1" t="s">
        <v>30</v>
      </c>
      <c r="AY2" s="1" t="s">
        <v>31</v>
      </c>
      <c r="AZ2" s="1" t="s">
        <v>32</v>
      </c>
    </row>
    <row r="3" spans="1:52" x14ac:dyDescent="0.2">
      <c r="A3" s="58">
        <v>891301447</v>
      </c>
      <c r="B3" s="58" t="s">
        <v>95</v>
      </c>
      <c r="C3" s="58" t="s">
        <v>80</v>
      </c>
      <c r="D3" s="58">
        <v>642753</v>
      </c>
      <c r="E3" s="58" t="s">
        <v>110</v>
      </c>
      <c r="F3" s="58" t="s">
        <v>111</v>
      </c>
      <c r="G3" s="58" t="s">
        <v>82</v>
      </c>
      <c r="H3" s="58">
        <v>642753</v>
      </c>
      <c r="I3" s="58">
        <v>1221607116</v>
      </c>
      <c r="J3" s="60">
        <v>43900</v>
      </c>
      <c r="K3" s="64">
        <v>54300</v>
      </c>
      <c r="L3" s="61">
        <v>54300</v>
      </c>
      <c r="M3" s="58" t="s">
        <v>83</v>
      </c>
      <c r="N3" s="58" t="s">
        <v>192</v>
      </c>
      <c r="O3" s="65">
        <v>0</v>
      </c>
      <c r="P3" s="2" t="s">
        <v>191</v>
      </c>
      <c r="Q3" s="2" t="s">
        <v>191</v>
      </c>
      <c r="R3" s="2">
        <v>0</v>
      </c>
      <c r="S3" s="2" t="s">
        <v>191</v>
      </c>
      <c r="T3" s="58" t="s">
        <v>112</v>
      </c>
      <c r="U3" s="61">
        <v>54300</v>
      </c>
      <c r="V3" s="61">
        <v>0</v>
      </c>
      <c r="W3" s="61">
        <v>0</v>
      </c>
      <c r="X3" s="61">
        <v>0</v>
      </c>
      <c r="Y3" s="61">
        <v>54300</v>
      </c>
      <c r="Z3" s="61">
        <v>0</v>
      </c>
      <c r="AA3" s="61">
        <v>54300</v>
      </c>
      <c r="AB3" s="58">
        <v>2200917318</v>
      </c>
      <c r="AC3" s="58">
        <v>44092</v>
      </c>
      <c r="AD3" s="61">
        <v>307086</v>
      </c>
      <c r="AE3" s="58">
        <v>0</v>
      </c>
      <c r="AF3" s="2">
        <v>0</v>
      </c>
      <c r="AG3" s="2" t="s">
        <v>191</v>
      </c>
      <c r="AH3" s="2" t="s">
        <v>191</v>
      </c>
      <c r="AI3" s="69">
        <v>0</v>
      </c>
      <c r="AJ3" s="58">
        <v>200328605529822</v>
      </c>
      <c r="AK3" s="58" t="s">
        <v>85</v>
      </c>
      <c r="AL3" s="61">
        <v>0</v>
      </c>
      <c r="AM3" s="61">
        <v>0</v>
      </c>
      <c r="AN3" s="58" t="s">
        <v>85</v>
      </c>
      <c r="AO3" s="60">
        <v>43900</v>
      </c>
      <c r="AP3" s="58" t="s">
        <v>85</v>
      </c>
      <c r="AQ3" s="58">
        <v>2</v>
      </c>
      <c r="AR3" s="58" t="s">
        <v>85</v>
      </c>
      <c r="AS3" s="58" t="s">
        <v>87</v>
      </c>
      <c r="AT3" s="58">
        <v>1</v>
      </c>
      <c r="AU3" s="58">
        <v>20200831</v>
      </c>
      <c r="AV3" s="58">
        <v>20200811</v>
      </c>
      <c r="AW3" s="61">
        <v>54300</v>
      </c>
      <c r="AX3" s="61">
        <v>0</v>
      </c>
      <c r="AY3" s="58" t="s">
        <v>85</v>
      </c>
      <c r="AZ3" s="62">
        <v>44650</v>
      </c>
    </row>
    <row r="4" spans="1:52" x14ac:dyDescent="0.2">
      <c r="A4" s="58">
        <v>891301447</v>
      </c>
      <c r="B4" s="58" t="s">
        <v>95</v>
      </c>
      <c r="C4" s="58" t="s">
        <v>80</v>
      </c>
      <c r="D4" s="58">
        <v>658041</v>
      </c>
      <c r="E4" s="58" t="s">
        <v>113</v>
      </c>
      <c r="F4" s="58" t="s">
        <v>114</v>
      </c>
      <c r="G4" s="58" t="s">
        <v>82</v>
      </c>
      <c r="H4" s="58">
        <v>658041</v>
      </c>
      <c r="I4" s="58">
        <v>1221607118</v>
      </c>
      <c r="J4" s="60">
        <v>43961</v>
      </c>
      <c r="K4" s="64">
        <v>55745</v>
      </c>
      <c r="L4" s="61">
        <v>55745</v>
      </c>
      <c r="M4" s="58" t="s">
        <v>83</v>
      </c>
      <c r="N4" s="58" t="s">
        <v>192</v>
      </c>
      <c r="O4" s="65">
        <v>0</v>
      </c>
      <c r="P4" s="2" t="s">
        <v>191</v>
      </c>
      <c r="Q4" s="2" t="s">
        <v>191</v>
      </c>
      <c r="R4" s="2">
        <v>0</v>
      </c>
      <c r="S4" s="2" t="s">
        <v>191</v>
      </c>
      <c r="T4" s="58" t="s">
        <v>112</v>
      </c>
      <c r="U4" s="61">
        <v>55745</v>
      </c>
      <c r="V4" s="61">
        <v>0</v>
      </c>
      <c r="W4" s="61">
        <v>0</v>
      </c>
      <c r="X4" s="61">
        <v>0</v>
      </c>
      <c r="Y4" s="61">
        <v>55745</v>
      </c>
      <c r="Z4" s="61">
        <v>0</v>
      </c>
      <c r="AA4" s="61">
        <v>55745</v>
      </c>
      <c r="AB4" s="58">
        <v>2200917318</v>
      </c>
      <c r="AC4" s="58">
        <v>44092</v>
      </c>
      <c r="AD4" s="61">
        <v>307086</v>
      </c>
      <c r="AE4" s="58">
        <v>0</v>
      </c>
      <c r="AF4" s="2">
        <v>0</v>
      </c>
      <c r="AG4" s="2" t="s">
        <v>191</v>
      </c>
      <c r="AH4" s="2" t="s">
        <v>191</v>
      </c>
      <c r="AI4" s="69">
        <v>0</v>
      </c>
      <c r="AJ4" s="58">
        <v>201148691323027</v>
      </c>
      <c r="AK4" s="58" t="s">
        <v>85</v>
      </c>
      <c r="AL4" s="61">
        <v>0</v>
      </c>
      <c r="AM4" s="61">
        <v>0</v>
      </c>
      <c r="AN4" s="58" t="s">
        <v>85</v>
      </c>
      <c r="AO4" s="60">
        <v>43961</v>
      </c>
      <c r="AP4" s="58" t="s">
        <v>85</v>
      </c>
      <c r="AQ4" s="58">
        <v>2</v>
      </c>
      <c r="AR4" s="58" t="s">
        <v>85</v>
      </c>
      <c r="AS4" s="58" t="s">
        <v>87</v>
      </c>
      <c r="AT4" s="58">
        <v>1</v>
      </c>
      <c r="AU4" s="58">
        <v>20200831</v>
      </c>
      <c r="AV4" s="58">
        <v>20200811</v>
      </c>
      <c r="AW4" s="61">
        <v>55745</v>
      </c>
      <c r="AX4" s="61">
        <v>0</v>
      </c>
      <c r="AY4" s="58" t="s">
        <v>85</v>
      </c>
      <c r="AZ4" s="62">
        <v>44650</v>
      </c>
    </row>
    <row r="5" spans="1:52" x14ac:dyDescent="0.2">
      <c r="A5" s="58">
        <v>891301447</v>
      </c>
      <c r="B5" s="58" t="s">
        <v>95</v>
      </c>
      <c r="C5" s="58" t="s">
        <v>80</v>
      </c>
      <c r="D5" s="58">
        <v>662926</v>
      </c>
      <c r="E5" s="58" t="s">
        <v>115</v>
      </c>
      <c r="F5" s="58" t="s">
        <v>116</v>
      </c>
      <c r="G5" s="58" t="s">
        <v>82</v>
      </c>
      <c r="H5" s="58">
        <v>662926</v>
      </c>
      <c r="I5" s="58">
        <v>1221607119</v>
      </c>
      <c r="J5" s="60">
        <v>43992</v>
      </c>
      <c r="K5" s="64">
        <v>56233</v>
      </c>
      <c r="L5" s="61">
        <v>56233</v>
      </c>
      <c r="M5" s="58" t="s">
        <v>83</v>
      </c>
      <c r="N5" s="58" t="s">
        <v>192</v>
      </c>
      <c r="O5" s="65">
        <v>0</v>
      </c>
      <c r="P5" s="2" t="s">
        <v>191</v>
      </c>
      <c r="Q5" s="2" t="s">
        <v>191</v>
      </c>
      <c r="R5" s="2">
        <v>0</v>
      </c>
      <c r="S5" s="2" t="s">
        <v>191</v>
      </c>
      <c r="T5" s="58" t="s">
        <v>112</v>
      </c>
      <c r="U5" s="61">
        <v>56233</v>
      </c>
      <c r="V5" s="61">
        <v>0</v>
      </c>
      <c r="W5" s="61">
        <v>0</v>
      </c>
      <c r="X5" s="61">
        <v>0</v>
      </c>
      <c r="Y5" s="61">
        <v>56233</v>
      </c>
      <c r="Z5" s="61">
        <v>0</v>
      </c>
      <c r="AA5" s="61">
        <v>56233</v>
      </c>
      <c r="AB5" s="58">
        <v>2200917318</v>
      </c>
      <c r="AC5" s="58">
        <v>44092</v>
      </c>
      <c r="AD5" s="61">
        <v>307086</v>
      </c>
      <c r="AE5" s="58">
        <v>0</v>
      </c>
      <c r="AF5" s="2">
        <v>0</v>
      </c>
      <c r="AG5" s="2" t="s">
        <v>191</v>
      </c>
      <c r="AH5" s="2" t="s">
        <v>191</v>
      </c>
      <c r="AI5" s="69">
        <v>0</v>
      </c>
      <c r="AJ5" s="58">
        <v>201498664537662</v>
      </c>
      <c r="AK5" s="58" t="s">
        <v>85</v>
      </c>
      <c r="AL5" s="61">
        <v>0</v>
      </c>
      <c r="AM5" s="61">
        <v>0</v>
      </c>
      <c r="AN5" s="58" t="s">
        <v>85</v>
      </c>
      <c r="AO5" s="60">
        <v>43992</v>
      </c>
      <c r="AP5" s="58" t="s">
        <v>85</v>
      </c>
      <c r="AQ5" s="58">
        <v>2</v>
      </c>
      <c r="AR5" s="58" t="s">
        <v>85</v>
      </c>
      <c r="AS5" s="58" t="s">
        <v>87</v>
      </c>
      <c r="AT5" s="58">
        <v>1</v>
      </c>
      <c r="AU5" s="58">
        <v>20200831</v>
      </c>
      <c r="AV5" s="58">
        <v>20200811</v>
      </c>
      <c r="AW5" s="61">
        <v>56233</v>
      </c>
      <c r="AX5" s="61">
        <v>0</v>
      </c>
      <c r="AY5" s="58" t="s">
        <v>85</v>
      </c>
      <c r="AZ5" s="62">
        <v>44650</v>
      </c>
    </row>
    <row r="6" spans="1:52" x14ac:dyDescent="0.2">
      <c r="A6" s="58">
        <v>891301447</v>
      </c>
      <c r="B6" s="58" t="s">
        <v>95</v>
      </c>
      <c r="C6" s="58" t="s">
        <v>80</v>
      </c>
      <c r="D6" s="58">
        <v>664582</v>
      </c>
      <c r="E6" s="58" t="s">
        <v>117</v>
      </c>
      <c r="F6" s="58" t="s">
        <v>118</v>
      </c>
      <c r="G6" s="58" t="s">
        <v>82</v>
      </c>
      <c r="H6" s="58">
        <v>664582</v>
      </c>
      <c r="I6" s="58">
        <v>1221607120</v>
      </c>
      <c r="J6" s="60">
        <v>44022</v>
      </c>
      <c r="K6" s="64">
        <v>84438</v>
      </c>
      <c r="L6" s="61">
        <v>84438</v>
      </c>
      <c r="M6" s="58" t="s">
        <v>83</v>
      </c>
      <c r="N6" s="58" t="s">
        <v>192</v>
      </c>
      <c r="O6" s="65">
        <v>0</v>
      </c>
      <c r="P6" s="2" t="s">
        <v>191</v>
      </c>
      <c r="Q6" s="2" t="s">
        <v>191</v>
      </c>
      <c r="R6" s="2">
        <v>0</v>
      </c>
      <c r="S6" s="2" t="s">
        <v>191</v>
      </c>
      <c r="T6" s="58" t="s">
        <v>112</v>
      </c>
      <c r="U6" s="61">
        <v>84438</v>
      </c>
      <c r="V6" s="61">
        <v>0</v>
      </c>
      <c r="W6" s="61">
        <v>0</v>
      </c>
      <c r="X6" s="61">
        <v>0</v>
      </c>
      <c r="Y6" s="61">
        <v>84438</v>
      </c>
      <c r="Z6" s="61">
        <v>0</v>
      </c>
      <c r="AA6" s="61">
        <v>84438</v>
      </c>
      <c r="AB6" s="58">
        <v>2200917318</v>
      </c>
      <c r="AC6" s="58">
        <v>44092</v>
      </c>
      <c r="AD6" s="61">
        <v>307086</v>
      </c>
      <c r="AE6" s="58">
        <v>0</v>
      </c>
      <c r="AF6" s="2">
        <v>0</v>
      </c>
      <c r="AG6" s="2" t="s">
        <v>191</v>
      </c>
      <c r="AH6" s="2" t="s">
        <v>191</v>
      </c>
      <c r="AI6" s="69">
        <v>0</v>
      </c>
      <c r="AJ6" s="58">
        <v>201598654005699</v>
      </c>
      <c r="AK6" s="58" t="s">
        <v>85</v>
      </c>
      <c r="AL6" s="61">
        <v>0</v>
      </c>
      <c r="AM6" s="61">
        <v>0</v>
      </c>
      <c r="AN6" s="58" t="s">
        <v>85</v>
      </c>
      <c r="AO6" s="60">
        <v>44022</v>
      </c>
      <c r="AP6" s="58" t="s">
        <v>85</v>
      </c>
      <c r="AQ6" s="58">
        <v>2</v>
      </c>
      <c r="AR6" s="58" t="s">
        <v>85</v>
      </c>
      <c r="AS6" s="58" t="s">
        <v>87</v>
      </c>
      <c r="AT6" s="58">
        <v>1</v>
      </c>
      <c r="AU6" s="58">
        <v>20200831</v>
      </c>
      <c r="AV6" s="58">
        <v>20200811</v>
      </c>
      <c r="AW6" s="61">
        <v>84438</v>
      </c>
      <c r="AX6" s="61">
        <v>0</v>
      </c>
      <c r="AY6" s="58" t="s">
        <v>85</v>
      </c>
      <c r="AZ6" s="62">
        <v>44650</v>
      </c>
    </row>
    <row r="7" spans="1:52" x14ac:dyDescent="0.2">
      <c r="A7" s="58">
        <v>891301447</v>
      </c>
      <c r="B7" s="58" t="s">
        <v>95</v>
      </c>
      <c r="C7" s="58" t="s">
        <v>80</v>
      </c>
      <c r="D7" s="58">
        <v>649881</v>
      </c>
      <c r="E7" s="58" t="s">
        <v>119</v>
      </c>
      <c r="F7" s="58" t="s">
        <v>120</v>
      </c>
      <c r="G7" s="58" t="s">
        <v>82</v>
      </c>
      <c r="H7" s="58">
        <v>649881</v>
      </c>
      <c r="I7" s="58">
        <v>1221607117</v>
      </c>
      <c r="J7" s="60">
        <v>43931</v>
      </c>
      <c r="K7" s="64">
        <v>56370</v>
      </c>
      <c r="L7" s="61">
        <v>56370</v>
      </c>
      <c r="M7" s="58" t="s">
        <v>83</v>
      </c>
      <c r="N7" s="58" t="s">
        <v>192</v>
      </c>
      <c r="O7" s="65">
        <v>0</v>
      </c>
      <c r="P7" s="2" t="s">
        <v>191</v>
      </c>
      <c r="Q7" s="2" t="s">
        <v>191</v>
      </c>
      <c r="R7" s="2">
        <v>0</v>
      </c>
      <c r="S7" s="2" t="s">
        <v>191</v>
      </c>
      <c r="T7" s="58" t="s">
        <v>112</v>
      </c>
      <c r="U7" s="61">
        <v>56370</v>
      </c>
      <c r="V7" s="61">
        <v>0</v>
      </c>
      <c r="W7" s="61">
        <v>0</v>
      </c>
      <c r="X7" s="61">
        <v>0</v>
      </c>
      <c r="Y7" s="61">
        <v>56370</v>
      </c>
      <c r="Z7" s="61">
        <v>0</v>
      </c>
      <c r="AA7" s="61">
        <v>56370</v>
      </c>
      <c r="AB7" s="58">
        <v>2200917318</v>
      </c>
      <c r="AC7" s="58">
        <v>44092</v>
      </c>
      <c r="AD7" s="61">
        <v>307086</v>
      </c>
      <c r="AE7" s="58">
        <v>0</v>
      </c>
      <c r="AF7" s="2">
        <v>0</v>
      </c>
      <c r="AG7" s="2" t="s">
        <v>191</v>
      </c>
      <c r="AH7" s="2" t="s">
        <v>191</v>
      </c>
      <c r="AI7" s="69">
        <v>0</v>
      </c>
      <c r="AJ7" s="58">
        <v>200618635354825</v>
      </c>
      <c r="AK7" s="58" t="s">
        <v>85</v>
      </c>
      <c r="AL7" s="61">
        <v>0</v>
      </c>
      <c r="AM7" s="61">
        <v>0</v>
      </c>
      <c r="AN7" s="58" t="s">
        <v>85</v>
      </c>
      <c r="AO7" s="60">
        <v>43931</v>
      </c>
      <c r="AP7" s="58" t="s">
        <v>85</v>
      </c>
      <c r="AQ7" s="58">
        <v>2</v>
      </c>
      <c r="AR7" s="58" t="s">
        <v>85</v>
      </c>
      <c r="AS7" s="58" t="s">
        <v>87</v>
      </c>
      <c r="AT7" s="58">
        <v>1</v>
      </c>
      <c r="AU7" s="58">
        <v>20200831</v>
      </c>
      <c r="AV7" s="58">
        <v>20200811</v>
      </c>
      <c r="AW7" s="61">
        <v>56370</v>
      </c>
      <c r="AX7" s="61">
        <v>0</v>
      </c>
      <c r="AY7" s="58" t="s">
        <v>85</v>
      </c>
      <c r="AZ7" s="62">
        <v>44650</v>
      </c>
    </row>
    <row r="8" spans="1:52" x14ac:dyDescent="0.2">
      <c r="A8" s="58">
        <v>891301447</v>
      </c>
      <c r="B8" s="58" t="s">
        <v>95</v>
      </c>
      <c r="C8" s="58" t="s">
        <v>80</v>
      </c>
      <c r="D8" s="58">
        <v>635749</v>
      </c>
      <c r="E8" s="58" t="s">
        <v>121</v>
      </c>
      <c r="F8" s="58" t="s">
        <v>122</v>
      </c>
      <c r="G8" s="58" t="s">
        <v>82</v>
      </c>
      <c r="H8" s="58">
        <v>635749</v>
      </c>
      <c r="I8" s="58">
        <v>1221552403</v>
      </c>
      <c r="J8" s="60">
        <v>43868</v>
      </c>
      <c r="K8" s="64">
        <v>62370</v>
      </c>
      <c r="L8" s="61">
        <v>62370</v>
      </c>
      <c r="M8" s="58" t="s">
        <v>83</v>
      </c>
      <c r="N8" s="58" t="s">
        <v>192</v>
      </c>
      <c r="O8" s="65">
        <v>0</v>
      </c>
      <c r="P8" s="2" t="s">
        <v>191</v>
      </c>
      <c r="Q8" s="2" t="s">
        <v>191</v>
      </c>
      <c r="R8" s="2">
        <v>0</v>
      </c>
      <c r="S8" s="2" t="s">
        <v>191</v>
      </c>
      <c r="T8" s="58" t="s">
        <v>112</v>
      </c>
      <c r="U8" s="61">
        <v>62370</v>
      </c>
      <c r="V8" s="61">
        <v>0</v>
      </c>
      <c r="W8" s="61">
        <v>0</v>
      </c>
      <c r="X8" s="61">
        <v>0</v>
      </c>
      <c r="Y8" s="61">
        <v>62370</v>
      </c>
      <c r="Z8" s="61">
        <v>0</v>
      </c>
      <c r="AA8" s="61">
        <v>62370</v>
      </c>
      <c r="AB8" s="58">
        <v>2200812605</v>
      </c>
      <c r="AC8" s="58">
        <v>43917</v>
      </c>
      <c r="AD8" s="61">
        <v>292510</v>
      </c>
      <c r="AE8" s="58">
        <v>0</v>
      </c>
      <c r="AF8" s="2">
        <v>0</v>
      </c>
      <c r="AG8" s="2" t="s">
        <v>191</v>
      </c>
      <c r="AH8" s="2" t="s">
        <v>191</v>
      </c>
      <c r="AI8" s="69">
        <v>0</v>
      </c>
      <c r="AJ8" s="58">
        <v>200038643602736</v>
      </c>
      <c r="AK8" s="58" t="s">
        <v>85</v>
      </c>
      <c r="AL8" s="61">
        <v>0</v>
      </c>
      <c r="AM8" s="61">
        <v>0</v>
      </c>
      <c r="AN8" s="58" t="s">
        <v>85</v>
      </c>
      <c r="AO8" s="60">
        <v>43868</v>
      </c>
      <c r="AP8" s="58" t="s">
        <v>85</v>
      </c>
      <c r="AQ8" s="58">
        <v>2</v>
      </c>
      <c r="AR8" s="58" t="s">
        <v>85</v>
      </c>
      <c r="AS8" s="58" t="s">
        <v>87</v>
      </c>
      <c r="AT8" s="58">
        <v>1</v>
      </c>
      <c r="AU8" s="58">
        <v>20200229</v>
      </c>
      <c r="AV8" s="58">
        <v>20200207</v>
      </c>
      <c r="AW8" s="61">
        <v>62370</v>
      </c>
      <c r="AX8" s="61">
        <v>0</v>
      </c>
      <c r="AY8" s="58" t="s">
        <v>85</v>
      </c>
      <c r="AZ8" s="62">
        <v>44650</v>
      </c>
    </row>
    <row r="9" spans="1:52" x14ac:dyDescent="0.2">
      <c r="A9" s="58">
        <v>891301447</v>
      </c>
      <c r="B9" s="58" t="s">
        <v>95</v>
      </c>
      <c r="C9" s="58" t="s">
        <v>80</v>
      </c>
      <c r="D9" s="58">
        <v>635823</v>
      </c>
      <c r="E9" s="58" t="s">
        <v>123</v>
      </c>
      <c r="F9" s="58" t="s">
        <v>124</v>
      </c>
      <c r="G9" s="58" t="s">
        <v>82</v>
      </c>
      <c r="H9" s="58">
        <v>635823</v>
      </c>
      <c r="I9" s="58">
        <v>1221552404</v>
      </c>
      <c r="J9" s="60">
        <v>43868</v>
      </c>
      <c r="K9" s="64">
        <v>55020</v>
      </c>
      <c r="L9" s="61">
        <v>55020</v>
      </c>
      <c r="M9" s="58" t="s">
        <v>83</v>
      </c>
      <c r="N9" s="58" t="s">
        <v>192</v>
      </c>
      <c r="O9" s="65">
        <v>0</v>
      </c>
      <c r="P9" s="2" t="s">
        <v>191</v>
      </c>
      <c r="Q9" s="2" t="s">
        <v>191</v>
      </c>
      <c r="R9" s="2">
        <v>0</v>
      </c>
      <c r="S9" s="2" t="s">
        <v>191</v>
      </c>
      <c r="T9" s="58" t="s">
        <v>112</v>
      </c>
      <c r="U9" s="61">
        <v>55020</v>
      </c>
      <c r="V9" s="61">
        <v>0</v>
      </c>
      <c r="W9" s="61">
        <v>0</v>
      </c>
      <c r="X9" s="61">
        <v>0</v>
      </c>
      <c r="Y9" s="61">
        <v>55020</v>
      </c>
      <c r="Z9" s="61">
        <v>0</v>
      </c>
      <c r="AA9" s="61">
        <v>55020</v>
      </c>
      <c r="AB9" s="58">
        <v>2200812605</v>
      </c>
      <c r="AC9" s="58">
        <v>43917</v>
      </c>
      <c r="AD9" s="61">
        <v>292510</v>
      </c>
      <c r="AE9" s="58">
        <v>0</v>
      </c>
      <c r="AF9" s="2">
        <v>0</v>
      </c>
      <c r="AG9" s="2" t="s">
        <v>191</v>
      </c>
      <c r="AH9" s="2" t="s">
        <v>191</v>
      </c>
      <c r="AI9" s="69">
        <v>0</v>
      </c>
      <c r="AJ9" s="58">
        <v>200048635352695</v>
      </c>
      <c r="AK9" s="58" t="s">
        <v>85</v>
      </c>
      <c r="AL9" s="61">
        <v>0</v>
      </c>
      <c r="AM9" s="61">
        <v>0</v>
      </c>
      <c r="AN9" s="58" t="s">
        <v>85</v>
      </c>
      <c r="AO9" s="60">
        <v>43868</v>
      </c>
      <c r="AP9" s="58" t="s">
        <v>85</v>
      </c>
      <c r="AQ9" s="58">
        <v>2</v>
      </c>
      <c r="AR9" s="58" t="s">
        <v>85</v>
      </c>
      <c r="AS9" s="58" t="s">
        <v>87</v>
      </c>
      <c r="AT9" s="58">
        <v>1</v>
      </c>
      <c r="AU9" s="58">
        <v>20200229</v>
      </c>
      <c r="AV9" s="58">
        <v>20200207</v>
      </c>
      <c r="AW9" s="61">
        <v>55020</v>
      </c>
      <c r="AX9" s="61">
        <v>0</v>
      </c>
      <c r="AY9" s="58" t="s">
        <v>85</v>
      </c>
      <c r="AZ9" s="62">
        <v>44650</v>
      </c>
    </row>
    <row r="10" spans="1:52" x14ac:dyDescent="0.2">
      <c r="A10" s="58">
        <v>891301447</v>
      </c>
      <c r="B10" s="58" t="s">
        <v>95</v>
      </c>
      <c r="C10" s="58" t="s">
        <v>80</v>
      </c>
      <c r="D10" s="58">
        <v>643302</v>
      </c>
      <c r="E10" s="58" t="s">
        <v>125</v>
      </c>
      <c r="F10" s="58" t="s">
        <v>126</v>
      </c>
      <c r="G10" s="58" t="s">
        <v>82</v>
      </c>
      <c r="H10" s="58">
        <v>643302</v>
      </c>
      <c r="I10" s="58">
        <v>1221552406</v>
      </c>
      <c r="J10" s="60">
        <v>43868</v>
      </c>
      <c r="K10" s="64">
        <v>54300</v>
      </c>
      <c r="L10" s="61">
        <v>54300</v>
      </c>
      <c r="M10" s="58" t="s">
        <v>83</v>
      </c>
      <c r="N10" s="58" t="s">
        <v>192</v>
      </c>
      <c r="O10" s="65">
        <v>0</v>
      </c>
      <c r="P10" s="2" t="s">
        <v>191</v>
      </c>
      <c r="Q10" s="2" t="s">
        <v>191</v>
      </c>
      <c r="R10" s="2">
        <v>0</v>
      </c>
      <c r="S10" s="2" t="s">
        <v>191</v>
      </c>
      <c r="T10" s="58" t="s">
        <v>112</v>
      </c>
      <c r="U10" s="61">
        <v>54300</v>
      </c>
      <c r="V10" s="61">
        <v>0</v>
      </c>
      <c r="W10" s="61">
        <v>0</v>
      </c>
      <c r="X10" s="61">
        <v>0</v>
      </c>
      <c r="Y10" s="61">
        <v>54300</v>
      </c>
      <c r="Z10" s="61">
        <v>0</v>
      </c>
      <c r="AA10" s="61">
        <v>54300</v>
      </c>
      <c r="AB10" s="58">
        <v>2200812605</v>
      </c>
      <c r="AC10" s="58">
        <v>43917</v>
      </c>
      <c r="AD10" s="61">
        <v>292510</v>
      </c>
      <c r="AE10" s="58">
        <v>0</v>
      </c>
      <c r="AF10" s="2">
        <v>0</v>
      </c>
      <c r="AG10" s="2" t="s">
        <v>191</v>
      </c>
      <c r="AH10" s="2" t="s">
        <v>191</v>
      </c>
      <c r="AI10" s="69">
        <v>0</v>
      </c>
      <c r="AJ10" s="58">
        <v>200048629348406</v>
      </c>
      <c r="AK10" s="58" t="s">
        <v>85</v>
      </c>
      <c r="AL10" s="61">
        <v>0</v>
      </c>
      <c r="AM10" s="61">
        <v>0</v>
      </c>
      <c r="AN10" s="58" t="s">
        <v>85</v>
      </c>
      <c r="AO10" s="60">
        <v>43868</v>
      </c>
      <c r="AP10" s="58" t="s">
        <v>85</v>
      </c>
      <c r="AQ10" s="58">
        <v>2</v>
      </c>
      <c r="AR10" s="58" t="s">
        <v>85</v>
      </c>
      <c r="AS10" s="58" t="s">
        <v>87</v>
      </c>
      <c r="AT10" s="58">
        <v>1</v>
      </c>
      <c r="AU10" s="58">
        <v>20200229</v>
      </c>
      <c r="AV10" s="58">
        <v>20200207</v>
      </c>
      <c r="AW10" s="61">
        <v>54300</v>
      </c>
      <c r="AX10" s="61">
        <v>0</v>
      </c>
      <c r="AY10" s="58" t="s">
        <v>85</v>
      </c>
      <c r="AZ10" s="62">
        <v>44650</v>
      </c>
    </row>
    <row r="11" spans="1:52" x14ac:dyDescent="0.2">
      <c r="A11" s="58">
        <v>891301447</v>
      </c>
      <c r="B11" s="58" t="s">
        <v>95</v>
      </c>
      <c r="C11" s="58" t="s">
        <v>80</v>
      </c>
      <c r="D11" s="58">
        <v>640616</v>
      </c>
      <c r="E11" s="58" t="s">
        <v>127</v>
      </c>
      <c r="F11" s="58" t="s">
        <v>128</v>
      </c>
      <c r="G11" s="58" t="s">
        <v>82</v>
      </c>
      <c r="H11" s="58">
        <v>640616</v>
      </c>
      <c r="I11" s="58">
        <v>1221552405</v>
      </c>
      <c r="J11" s="60">
        <v>43868</v>
      </c>
      <c r="K11" s="64">
        <v>120820</v>
      </c>
      <c r="L11" s="61">
        <v>120820</v>
      </c>
      <c r="M11" s="58" t="s">
        <v>83</v>
      </c>
      <c r="N11" s="58" t="s">
        <v>192</v>
      </c>
      <c r="O11" s="65">
        <v>0</v>
      </c>
      <c r="P11" s="2" t="s">
        <v>191</v>
      </c>
      <c r="Q11" s="2" t="s">
        <v>191</v>
      </c>
      <c r="R11" s="2">
        <v>0</v>
      </c>
      <c r="S11" s="2" t="s">
        <v>191</v>
      </c>
      <c r="T11" s="58" t="s">
        <v>112</v>
      </c>
      <c r="U11" s="61">
        <v>120820</v>
      </c>
      <c r="V11" s="61">
        <v>0</v>
      </c>
      <c r="W11" s="61">
        <v>0</v>
      </c>
      <c r="X11" s="61">
        <v>0</v>
      </c>
      <c r="Y11" s="61">
        <v>120820</v>
      </c>
      <c r="Z11" s="61">
        <v>0</v>
      </c>
      <c r="AA11" s="61">
        <v>120820</v>
      </c>
      <c r="AB11" s="58">
        <v>2200812605</v>
      </c>
      <c r="AC11" s="58">
        <v>43917</v>
      </c>
      <c r="AD11" s="61">
        <v>292510</v>
      </c>
      <c r="AE11" s="58">
        <v>0</v>
      </c>
      <c r="AF11" s="2">
        <v>0</v>
      </c>
      <c r="AG11" s="2" t="s">
        <v>191</v>
      </c>
      <c r="AH11" s="2" t="s">
        <v>191</v>
      </c>
      <c r="AI11" s="69">
        <v>0</v>
      </c>
      <c r="AJ11" s="58">
        <v>200238647599157</v>
      </c>
      <c r="AK11" s="58" t="s">
        <v>85</v>
      </c>
      <c r="AL11" s="61">
        <v>0</v>
      </c>
      <c r="AM11" s="61">
        <v>0</v>
      </c>
      <c r="AN11" s="58" t="s">
        <v>85</v>
      </c>
      <c r="AO11" s="60">
        <v>43868</v>
      </c>
      <c r="AP11" s="58" t="s">
        <v>85</v>
      </c>
      <c r="AQ11" s="58">
        <v>2</v>
      </c>
      <c r="AR11" s="58" t="s">
        <v>85</v>
      </c>
      <c r="AS11" s="58" t="s">
        <v>87</v>
      </c>
      <c r="AT11" s="58">
        <v>1</v>
      </c>
      <c r="AU11" s="58">
        <v>20200229</v>
      </c>
      <c r="AV11" s="58">
        <v>20200207</v>
      </c>
      <c r="AW11" s="61">
        <v>120820</v>
      </c>
      <c r="AX11" s="61">
        <v>0</v>
      </c>
      <c r="AY11" s="58" t="s">
        <v>85</v>
      </c>
      <c r="AZ11" s="62">
        <v>44650</v>
      </c>
    </row>
    <row r="12" spans="1:52" x14ac:dyDescent="0.2">
      <c r="A12" s="58">
        <v>891301447</v>
      </c>
      <c r="B12" s="58" t="s">
        <v>95</v>
      </c>
      <c r="C12" s="58" t="s">
        <v>80</v>
      </c>
      <c r="D12" s="58">
        <v>642358</v>
      </c>
      <c r="E12" s="58" t="s">
        <v>129</v>
      </c>
      <c r="F12" s="58" t="s">
        <v>130</v>
      </c>
      <c r="G12" s="58" t="s">
        <v>82</v>
      </c>
      <c r="H12" s="58">
        <v>642358</v>
      </c>
      <c r="I12" s="58" t="s">
        <v>85</v>
      </c>
      <c r="J12" s="60">
        <v>43868</v>
      </c>
      <c r="K12" s="64">
        <v>4600</v>
      </c>
      <c r="L12" s="61">
        <v>4600</v>
      </c>
      <c r="M12" s="58" t="s">
        <v>86</v>
      </c>
      <c r="N12" s="58" t="s">
        <v>192</v>
      </c>
      <c r="O12" s="65">
        <v>0</v>
      </c>
      <c r="P12" s="2" t="s">
        <v>191</v>
      </c>
      <c r="Q12" s="2" t="s">
        <v>191</v>
      </c>
      <c r="R12" s="2">
        <v>0</v>
      </c>
      <c r="S12" s="2" t="s">
        <v>191</v>
      </c>
      <c r="T12" s="58" t="s">
        <v>112</v>
      </c>
      <c r="U12" s="61">
        <v>4600</v>
      </c>
      <c r="V12" s="61">
        <v>0</v>
      </c>
      <c r="W12" s="61">
        <v>0</v>
      </c>
      <c r="X12" s="61">
        <v>0</v>
      </c>
      <c r="Y12" s="61">
        <v>0</v>
      </c>
      <c r="Z12" s="61">
        <v>4600</v>
      </c>
      <c r="AA12" s="61" t="s">
        <v>85</v>
      </c>
      <c r="AB12" s="58" t="s">
        <v>85</v>
      </c>
      <c r="AC12" s="58" t="s">
        <v>85</v>
      </c>
      <c r="AD12" s="61" t="s">
        <v>85</v>
      </c>
      <c r="AE12" s="58" t="s">
        <v>85</v>
      </c>
      <c r="AF12" s="2">
        <v>0</v>
      </c>
      <c r="AG12" s="2" t="s">
        <v>191</v>
      </c>
      <c r="AH12" s="2" t="s">
        <v>191</v>
      </c>
      <c r="AI12" s="69">
        <v>0</v>
      </c>
      <c r="AJ12" s="58">
        <v>200048629348406</v>
      </c>
      <c r="AK12" s="58" t="s">
        <v>85</v>
      </c>
      <c r="AL12" s="61">
        <v>0</v>
      </c>
      <c r="AM12" s="61">
        <v>4600</v>
      </c>
      <c r="AN12" s="58" t="s">
        <v>131</v>
      </c>
      <c r="AO12" s="60">
        <v>43868</v>
      </c>
      <c r="AP12" s="58" t="s">
        <v>85</v>
      </c>
      <c r="AQ12" s="58">
        <v>9</v>
      </c>
      <c r="AR12" s="58" t="s">
        <v>85</v>
      </c>
      <c r="AS12" s="58" t="s">
        <v>87</v>
      </c>
      <c r="AT12" s="58">
        <v>1</v>
      </c>
      <c r="AU12" s="58">
        <v>21001231</v>
      </c>
      <c r="AV12" s="58">
        <v>20200207</v>
      </c>
      <c r="AW12" s="61">
        <v>4600</v>
      </c>
      <c r="AX12" s="61">
        <v>0</v>
      </c>
      <c r="AY12" s="58" t="s">
        <v>85</v>
      </c>
      <c r="AZ12" s="62">
        <v>44650</v>
      </c>
    </row>
    <row r="13" spans="1:52" x14ac:dyDescent="0.2">
      <c r="A13" s="58">
        <v>891301447</v>
      </c>
      <c r="B13" s="58" t="s">
        <v>95</v>
      </c>
      <c r="C13" s="58" t="s">
        <v>80</v>
      </c>
      <c r="D13" s="58">
        <v>63782</v>
      </c>
      <c r="E13" s="58" t="s">
        <v>132</v>
      </c>
      <c r="F13" s="58" t="s">
        <v>133</v>
      </c>
      <c r="G13" s="58" t="s">
        <v>85</v>
      </c>
      <c r="H13" s="58" t="s">
        <v>85</v>
      </c>
      <c r="I13" s="58" t="s">
        <v>85</v>
      </c>
      <c r="J13" s="60">
        <v>44490</v>
      </c>
      <c r="K13" s="64">
        <v>59605</v>
      </c>
      <c r="L13" s="61">
        <v>59605</v>
      </c>
      <c r="M13" s="58" t="s">
        <v>134</v>
      </c>
      <c r="N13" s="58" t="s">
        <v>67</v>
      </c>
      <c r="O13" s="65">
        <v>0</v>
      </c>
      <c r="P13" s="2" t="s">
        <v>191</v>
      </c>
      <c r="Q13" s="2" t="s">
        <v>191</v>
      </c>
      <c r="R13" s="2">
        <v>0</v>
      </c>
      <c r="S13" s="2" t="s">
        <v>191</v>
      </c>
      <c r="T13" s="58" t="s">
        <v>135</v>
      </c>
      <c r="U13" s="61" t="s">
        <v>85</v>
      </c>
      <c r="V13" s="61" t="s">
        <v>85</v>
      </c>
      <c r="W13" s="61" t="s">
        <v>85</v>
      </c>
      <c r="X13" s="61" t="s">
        <v>85</v>
      </c>
      <c r="Y13" s="61" t="s">
        <v>85</v>
      </c>
      <c r="Z13" s="61" t="s">
        <v>85</v>
      </c>
      <c r="AA13" s="61" t="s">
        <v>85</v>
      </c>
      <c r="AB13" s="58" t="s">
        <v>85</v>
      </c>
      <c r="AC13" s="58" t="s">
        <v>85</v>
      </c>
      <c r="AD13" s="61" t="s">
        <v>85</v>
      </c>
      <c r="AE13" s="58" t="s">
        <v>85</v>
      </c>
      <c r="AF13" s="2">
        <v>0</v>
      </c>
      <c r="AG13" s="2" t="s">
        <v>191</v>
      </c>
      <c r="AH13" s="2" t="s">
        <v>191</v>
      </c>
      <c r="AI13" s="69">
        <v>0</v>
      </c>
      <c r="AJ13" s="58" t="s">
        <v>85</v>
      </c>
      <c r="AK13" s="58" t="s">
        <v>85</v>
      </c>
      <c r="AL13" s="61" t="s">
        <v>85</v>
      </c>
      <c r="AM13" s="61" t="s">
        <v>85</v>
      </c>
      <c r="AN13" s="58" t="s">
        <v>85</v>
      </c>
      <c r="AO13" s="60">
        <v>44490</v>
      </c>
      <c r="AP13" s="58" t="s">
        <v>85</v>
      </c>
      <c r="AQ13" s="58" t="s">
        <v>85</v>
      </c>
      <c r="AR13" s="58" t="s">
        <v>85</v>
      </c>
      <c r="AS13" s="58" t="s">
        <v>87</v>
      </c>
      <c r="AT13" s="58" t="s">
        <v>85</v>
      </c>
      <c r="AU13" s="58" t="s">
        <v>85</v>
      </c>
      <c r="AV13" s="58" t="s">
        <v>85</v>
      </c>
      <c r="AW13" s="61" t="s">
        <v>85</v>
      </c>
      <c r="AX13" s="61" t="s">
        <v>85</v>
      </c>
      <c r="AY13" s="58" t="s">
        <v>85</v>
      </c>
      <c r="AZ13" s="62">
        <v>44650</v>
      </c>
    </row>
    <row r="14" spans="1:52" x14ac:dyDescent="0.2">
      <c r="A14" s="58">
        <v>891301447</v>
      </c>
      <c r="B14" s="58" t="s">
        <v>95</v>
      </c>
      <c r="C14" s="58" t="s">
        <v>80</v>
      </c>
      <c r="D14" s="58">
        <v>66339</v>
      </c>
      <c r="E14" s="58" t="s">
        <v>136</v>
      </c>
      <c r="F14" s="58" t="s">
        <v>137</v>
      </c>
      <c r="G14" s="58" t="s">
        <v>85</v>
      </c>
      <c r="H14" s="58" t="s">
        <v>85</v>
      </c>
      <c r="I14" s="58" t="s">
        <v>85</v>
      </c>
      <c r="J14" s="60">
        <v>44490</v>
      </c>
      <c r="K14" s="64">
        <v>79970</v>
      </c>
      <c r="L14" s="61">
        <v>79970</v>
      </c>
      <c r="M14" s="58" t="s">
        <v>134</v>
      </c>
      <c r="N14" s="58" t="s">
        <v>67</v>
      </c>
      <c r="O14" s="65">
        <v>0</v>
      </c>
      <c r="P14" s="2" t="s">
        <v>191</v>
      </c>
      <c r="Q14" s="2" t="s">
        <v>191</v>
      </c>
      <c r="R14" s="2">
        <v>0</v>
      </c>
      <c r="S14" s="2" t="s">
        <v>191</v>
      </c>
      <c r="T14" s="58" t="s">
        <v>135</v>
      </c>
      <c r="U14" s="61" t="s">
        <v>85</v>
      </c>
      <c r="V14" s="61" t="s">
        <v>85</v>
      </c>
      <c r="W14" s="61" t="s">
        <v>85</v>
      </c>
      <c r="X14" s="61" t="s">
        <v>85</v>
      </c>
      <c r="Y14" s="61" t="s">
        <v>85</v>
      </c>
      <c r="Z14" s="61" t="s">
        <v>85</v>
      </c>
      <c r="AA14" s="61" t="s">
        <v>85</v>
      </c>
      <c r="AB14" s="58" t="s">
        <v>85</v>
      </c>
      <c r="AC14" s="58" t="s">
        <v>85</v>
      </c>
      <c r="AD14" s="61" t="s">
        <v>85</v>
      </c>
      <c r="AE14" s="58" t="s">
        <v>85</v>
      </c>
      <c r="AF14" s="2">
        <v>0</v>
      </c>
      <c r="AG14" s="2" t="s">
        <v>191</v>
      </c>
      <c r="AH14" s="2" t="s">
        <v>191</v>
      </c>
      <c r="AI14" s="69">
        <v>0</v>
      </c>
      <c r="AJ14" s="58" t="s">
        <v>85</v>
      </c>
      <c r="AK14" s="58" t="s">
        <v>85</v>
      </c>
      <c r="AL14" s="61" t="s">
        <v>85</v>
      </c>
      <c r="AM14" s="61" t="s">
        <v>85</v>
      </c>
      <c r="AN14" s="58" t="s">
        <v>85</v>
      </c>
      <c r="AO14" s="60">
        <v>44490</v>
      </c>
      <c r="AP14" s="58" t="s">
        <v>85</v>
      </c>
      <c r="AQ14" s="58" t="s">
        <v>85</v>
      </c>
      <c r="AR14" s="58" t="s">
        <v>85</v>
      </c>
      <c r="AS14" s="58" t="s">
        <v>87</v>
      </c>
      <c r="AT14" s="58" t="s">
        <v>85</v>
      </c>
      <c r="AU14" s="58" t="s">
        <v>85</v>
      </c>
      <c r="AV14" s="58" t="s">
        <v>85</v>
      </c>
      <c r="AW14" s="61" t="s">
        <v>85</v>
      </c>
      <c r="AX14" s="61" t="s">
        <v>85</v>
      </c>
      <c r="AY14" s="58" t="s">
        <v>85</v>
      </c>
      <c r="AZ14" s="62">
        <v>44650</v>
      </c>
    </row>
    <row r="15" spans="1:52" x14ac:dyDescent="0.2">
      <c r="A15" s="58">
        <v>891301447</v>
      </c>
      <c r="B15" s="58" t="s">
        <v>95</v>
      </c>
      <c r="C15" s="58" t="s">
        <v>80</v>
      </c>
      <c r="D15" s="58">
        <v>75278</v>
      </c>
      <c r="E15" s="58" t="s">
        <v>138</v>
      </c>
      <c r="F15" s="58" t="s">
        <v>139</v>
      </c>
      <c r="G15" s="58" t="s">
        <v>85</v>
      </c>
      <c r="H15" s="58" t="s">
        <v>85</v>
      </c>
      <c r="I15" s="58" t="s">
        <v>85</v>
      </c>
      <c r="J15" s="60">
        <v>44490</v>
      </c>
      <c r="K15" s="64">
        <v>250687</v>
      </c>
      <c r="L15" s="61">
        <v>250687</v>
      </c>
      <c r="M15" s="58" t="s">
        <v>134</v>
      </c>
      <c r="N15" s="58" t="s">
        <v>67</v>
      </c>
      <c r="O15" s="65">
        <v>0</v>
      </c>
      <c r="P15" s="2" t="s">
        <v>191</v>
      </c>
      <c r="Q15" s="2" t="s">
        <v>191</v>
      </c>
      <c r="R15" s="2">
        <v>0</v>
      </c>
      <c r="S15" s="2" t="s">
        <v>191</v>
      </c>
      <c r="T15" s="58" t="s">
        <v>135</v>
      </c>
      <c r="U15" s="61" t="s">
        <v>85</v>
      </c>
      <c r="V15" s="61" t="s">
        <v>85</v>
      </c>
      <c r="W15" s="61" t="s">
        <v>85</v>
      </c>
      <c r="X15" s="61" t="s">
        <v>85</v>
      </c>
      <c r="Y15" s="61" t="s">
        <v>85</v>
      </c>
      <c r="Z15" s="61" t="s">
        <v>85</v>
      </c>
      <c r="AA15" s="61" t="s">
        <v>85</v>
      </c>
      <c r="AB15" s="58" t="s">
        <v>85</v>
      </c>
      <c r="AC15" s="58" t="s">
        <v>85</v>
      </c>
      <c r="AD15" s="61" t="s">
        <v>85</v>
      </c>
      <c r="AE15" s="58" t="s">
        <v>85</v>
      </c>
      <c r="AF15" s="2">
        <v>0</v>
      </c>
      <c r="AG15" s="2" t="s">
        <v>191</v>
      </c>
      <c r="AH15" s="2" t="s">
        <v>191</v>
      </c>
      <c r="AI15" s="69">
        <v>0</v>
      </c>
      <c r="AJ15" s="58" t="s">
        <v>85</v>
      </c>
      <c r="AK15" s="58" t="s">
        <v>85</v>
      </c>
      <c r="AL15" s="61" t="s">
        <v>85</v>
      </c>
      <c r="AM15" s="61" t="s">
        <v>85</v>
      </c>
      <c r="AN15" s="58" t="s">
        <v>85</v>
      </c>
      <c r="AO15" s="60">
        <v>44490</v>
      </c>
      <c r="AP15" s="58" t="s">
        <v>85</v>
      </c>
      <c r="AQ15" s="58" t="s">
        <v>85</v>
      </c>
      <c r="AR15" s="58" t="s">
        <v>85</v>
      </c>
      <c r="AS15" s="58" t="s">
        <v>87</v>
      </c>
      <c r="AT15" s="58" t="s">
        <v>85</v>
      </c>
      <c r="AU15" s="58" t="s">
        <v>85</v>
      </c>
      <c r="AV15" s="58" t="s">
        <v>85</v>
      </c>
      <c r="AW15" s="61" t="s">
        <v>85</v>
      </c>
      <c r="AX15" s="61" t="s">
        <v>85</v>
      </c>
      <c r="AY15" s="58" t="s">
        <v>85</v>
      </c>
      <c r="AZ15" s="62">
        <v>44650</v>
      </c>
    </row>
    <row r="16" spans="1:52" x14ac:dyDescent="0.2">
      <c r="A16" s="58">
        <v>891301447</v>
      </c>
      <c r="B16" s="58" t="s">
        <v>95</v>
      </c>
      <c r="C16" s="58" t="s">
        <v>80</v>
      </c>
      <c r="D16" s="58">
        <v>87073</v>
      </c>
      <c r="E16" s="58" t="s">
        <v>140</v>
      </c>
      <c r="F16" s="58" t="s">
        <v>141</v>
      </c>
      <c r="G16" s="58" t="s">
        <v>85</v>
      </c>
      <c r="H16" s="58" t="s">
        <v>85</v>
      </c>
      <c r="I16" s="58" t="s">
        <v>85</v>
      </c>
      <c r="J16" s="60">
        <v>44580</v>
      </c>
      <c r="K16" s="64">
        <v>67700</v>
      </c>
      <c r="L16" s="61">
        <v>67700</v>
      </c>
      <c r="M16" s="58" t="s">
        <v>134</v>
      </c>
      <c r="N16" s="58" t="s">
        <v>67</v>
      </c>
      <c r="O16" s="65">
        <v>0</v>
      </c>
      <c r="P16" s="2" t="s">
        <v>191</v>
      </c>
      <c r="Q16" s="2" t="s">
        <v>191</v>
      </c>
      <c r="R16" s="2">
        <v>0</v>
      </c>
      <c r="S16" s="2" t="s">
        <v>191</v>
      </c>
      <c r="T16" s="58" t="s">
        <v>135</v>
      </c>
      <c r="U16" s="61" t="s">
        <v>85</v>
      </c>
      <c r="V16" s="61" t="s">
        <v>85</v>
      </c>
      <c r="W16" s="61" t="s">
        <v>85</v>
      </c>
      <c r="X16" s="61" t="s">
        <v>85</v>
      </c>
      <c r="Y16" s="61" t="s">
        <v>85</v>
      </c>
      <c r="Z16" s="61" t="s">
        <v>85</v>
      </c>
      <c r="AA16" s="61" t="s">
        <v>85</v>
      </c>
      <c r="AB16" s="58" t="s">
        <v>85</v>
      </c>
      <c r="AC16" s="58" t="s">
        <v>85</v>
      </c>
      <c r="AD16" s="61" t="s">
        <v>85</v>
      </c>
      <c r="AE16" s="58" t="s">
        <v>85</v>
      </c>
      <c r="AF16" s="2">
        <v>0</v>
      </c>
      <c r="AG16" s="2" t="s">
        <v>191</v>
      </c>
      <c r="AH16" s="2" t="s">
        <v>191</v>
      </c>
      <c r="AI16" s="69">
        <v>0</v>
      </c>
      <c r="AJ16" s="58" t="s">
        <v>85</v>
      </c>
      <c r="AK16" s="58" t="s">
        <v>85</v>
      </c>
      <c r="AL16" s="61" t="s">
        <v>85</v>
      </c>
      <c r="AM16" s="61" t="s">
        <v>85</v>
      </c>
      <c r="AN16" s="58" t="s">
        <v>85</v>
      </c>
      <c r="AO16" s="60">
        <v>44580</v>
      </c>
      <c r="AP16" s="58" t="s">
        <v>85</v>
      </c>
      <c r="AQ16" s="58" t="s">
        <v>85</v>
      </c>
      <c r="AR16" s="58" t="s">
        <v>85</v>
      </c>
      <c r="AS16" s="58" t="s">
        <v>87</v>
      </c>
      <c r="AT16" s="58" t="s">
        <v>85</v>
      </c>
      <c r="AU16" s="58" t="s">
        <v>85</v>
      </c>
      <c r="AV16" s="58" t="s">
        <v>85</v>
      </c>
      <c r="AW16" s="61" t="s">
        <v>85</v>
      </c>
      <c r="AX16" s="61" t="s">
        <v>85</v>
      </c>
      <c r="AY16" s="58" t="s">
        <v>85</v>
      </c>
      <c r="AZ16" s="62">
        <v>44650</v>
      </c>
    </row>
    <row r="17" spans="1:52" x14ac:dyDescent="0.2">
      <c r="A17" s="58">
        <v>891301447</v>
      </c>
      <c r="B17" s="58" t="s">
        <v>95</v>
      </c>
      <c r="C17" s="58" t="s">
        <v>80</v>
      </c>
      <c r="D17" s="58">
        <v>91187</v>
      </c>
      <c r="E17" s="58" t="s">
        <v>142</v>
      </c>
      <c r="F17" s="58" t="s">
        <v>143</v>
      </c>
      <c r="G17" s="58" t="s">
        <v>85</v>
      </c>
      <c r="H17" s="58" t="s">
        <v>85</v>
      </c>
      <c r="I17" s="58" t="s">
        <v>85</v>
      </c>
      <c r="J17" s="60">
        <v>44580</v>
      </c>
      <c r="K17" s="64">
        <v>61059</v>
      </c>
      <c r="L17" s="61">
        <v>61059</v>
      </c>
      <c r="M17" s="58" t="s">
        <v>134</v>
      </c>
      <c r="N17" s="58" t="s">
        <v>67</v>
      </c>
      <c r="O17" s="65">
        <v>0</v>
      </c>
      <c r="P17" s="2" t="s">
        <v>191</v>
      </c>
      <c r="Q17" s="2" t="s">
        <v>191</v>
      </c>
      <c r="R17" s="2">
        <v>0</v>
      </c>
      <c r="S17" s="2" t="s">
        <v>191</v>
      </c>
      <c r="T17" s="58" t="s">
        <v>135</v>
      </c>
      <c r="U17" s="61" t="s">
        <v>85</v>
      </c>
      <c r="V17" s="61" t="s">
        <v>85</v>
      </c>
      <c r="W17" s="61" t="s">
        <v>85</v>
      </c>
      <c r="X17" s="61" t="s">
        <v>85</v>
      </c>
      <c r="Y17" s="61" t="s">
        <v>85</v>
      </c>
      <c r="Z17" s="61" t="s">
        <v>85</v>
      </c>
      <c r="AA17" s="61" t="s">
        <v>85</v>
      </c>
      <c r="AB17" s="58" t="s">
        <v>85</v>
      </c>
      <c r="AC17" s="58" t="s">
        <v>85</v>
      </c>
      <c r="AD17" s="61" t="s">
        <v>85</v>
      </c>
      <c r="AE17" s="58" t="s">
        <v>85</v>
      </c>
      <c r="AF17" s="2">
        <v>0</v>
      </c>
      <c r="AG17" s="2" t="s">
        <v>191</v>
      </c>
      <c r="AH17" s="2" t="s">
        <v>191</v>
      </c>
      <c r="AI17" s="69">
        <v>0</v>
      </c>
      <c r="AJ17" s="58" t="s">
        <v>85</v>
      </c>
      <c r="AK17" s="58" t="s">
        <v>85</v>
      </c>
      <c r="AL17" s="61" t="s">
        <v>85</v>
      </c>
      <c r="AM17" s="61" t="s">
        <v>85</v>
      </c>
      <c r="AN17" s="58" t="s">
        <v>85</v>
      </c>
      <c r="AO17" s="60">
        <v>44580</v>
      </c>
      <c r="AP17" s="58" t="s">
        <v>85</v>
      </c>
      <c r="AQ17" s="58" t="s">
        <v>85</v>
      </c>
      <c r="AR17" s="58" t="s">
        <v>85</v>
      </c>
      <c r="AS17" s="58" t="s">
        <v>87</v>
      </c>
      <c r="AT17" s="58" t="s">
        <v>85</v>
      </c>
      <c r="AU17" s="58" t="s">
        <v>85</v>
      </c>
      <c r="AV17" s="58" t="s">
        <v>85</v>
      </c>
      <c r="AW17" s="61" t="s">
        <v>85</v>
      </c>
      <c r="AX17" s="61" t="s">
        <v>85</v>
      </c>
      <c r="AY17" s="58" t="s">
        <v>85</v>
      </c>
      <c r="AZ17" s="62">
        <v>44650</v>
      </c>
    </row>
    <row r="18" spans="1:52" x14ac:dyDescent="0.2">
      <c r="A18" s="58">
        <v>891301447</v>
      </c>
      <c r="B18" s="58" t="s">
        <v>95</v>
      </c>
      <c r="C18" s="58" t="s">
        <v>80</v>
      </c>
      <c r="D18" s="58">
        <v>94014</v>
      </c>
      <c r="E18" s="58" t="s">
        <v>144</v>
      </c>
      <c r="F18" s="58" t="s">
        <v>145</v>
      </c>
      <c r="G18" s="58" t="s">
        <v>85</v>
      </c>
      <c r="H18" s="58" t="s">
        <v>85</v>
      </c>
      <c r="I18" s="58" t="s">
        <v>85</v>
      </c>
      <c r="J18" s="60">
        <v>44580</v>
      </c>
      <c r="K18" s="64">
        <v>377771</v>
      </c>
      <c r="L18" s="61">
        <v>377771</v>
      </c>
      <c r="M18" s="58" t="s">
        <v>134</v>
      </c>
      <c r="N18" s="58" t="s">
        <v>67</v>
      </c>
      <c r="O18" s="65">
        <v>0</v>
      </c>
      <c r="P18" s="2" t="s">
        <v>191</v>
      </c>
      <c r="Q18" s="2" t="s">
        <v>191</v>
      </c>
      <c r="R18" s="2">
        <v>0</v>
      </c>
      <c r="S18" s="2" t="s">
        <v>191</v>
      </c>
      <c r="T18" s="58" t="s">
        <v>135</v>
      </c>
      <c r="U18" s="61" t="s">
        <v>85</v>
      </c>
      <c r="V18" s="61" t="s">
        <v>85</v>
      </c>
      <c r="W18" s="61" t="s">
        <v>85</v>
      </c>
      <c r="X18" s="61" t="s">
        <v>85</v>
      </c>
      <c r="Y18" s="61" t="s">
        <v>85</v>
      </c>
      <c r="Z18" s="61" t="s">
        <v>85</v>
      </c>
      <c r="AA18" s="61" t="s">
        <v>85</v>
      </c>
      <c r="AB18" s="58" t="s">
        <v>85</v>
      </c>
      <c r="AC18" s="58" t="s">
        <v>85</v>
      </c>
      <c r="AD18" s="61" t="s">
        <v>85</v>
      </c>
      <c r="AE18" s="58" t="s">
        <v>85</v>
      </c>
      <c r="AF18" s="2">
        <v>0</v>
      </c>
      <c r="AG18" s="2" t="s">
        <v>191</v>
      </c>
      <c r="AH18" s="2" t="s">
        <v>191</v>
      </c>
      <c r="AI18" s="69">
        <v>0</v>
      </c>
      <c r="AJ18" s="58" t="s">
        <v>85</v>
      </c>
      <c r="AK18" s="58" t="s">
        <v>85</v>
      </c>
      <c r="AL18" s="61" t="s">
        <v>85</v>
      </c>
      <c r="AM18" s="61" t="s">
        <v>85</v>
      </c>
      <c r="AN18" s="58" t="s">
        <v>85</v>
      </c>
      <c r="AO18" s="60">
        <v>44580</v>
      </c>
      <c r="AP18" s="58" t="s">
        <v>85</v>
      </c>
      <c r="AQ18" s="58" t="s">
        <v>85</v>
      </c>
      <c r="AR18" s="58" t="s">
        <v>85</v>
      </c>
      <c r="AS18" s="58" t="s">
        <v>87</v>
      </c>
      <c r="AT18" s="58" t="s">
        <v>85</v>
      </c>
      <c r="AU18" s="58" t="s">
        <v>85</v>
      </c>
      <c r="AV18" s="58" t="s">
        <v>85</v>
      </c>
      <c r="AW18" s="61" t="s">
        <v>85</v>
      </c>
      <c r="AX18" s="61" t="s">
        <v>85</v>
      </c>
      <c r="AY18" s="58" t="s">
        <v>85</v>
      </c>
      <c r="AZ18" s="62">
        <v>44650</v>
      </c>
    </row>
    <row r="19" spans="1:52" x14ac:dyDescent="0.2">
      <c r="A19" s="58">
        <v>891301447</v>
      </c>
      <c r="B19" s="58" t="s">
        <v>95</v>
      </c>
      <c r="C19" s="58" t="s">
        <v>80</v>
      </c>
      <c r="D19" s="58">
        <v>96480</v>
      </c>
      <c r="E19" s="58" t="s">
        <v>146</v>
      </c>
      <c r="F19" s="58" t="s">
        <v>147</v>
      </c>
      <c r="G19" s="58" t="s">
        <v>85</v>
      </c>
      <c r="H19" s="58" t="s">
        <v>85</v>
      </c>
      <c r="I19" s="58" t="s">
        <v>85</v>
      </c>
      <c r="J19" s="60">
        <v>44580</v>
      </c>
      <c r="K19" s="64">
        <v>86732</v>
      </c>
      <c r="L19" s="61">
        <v>86732</v>
      </c>
      <c r="M19" s="58" t="s">
        <v>134</v>
      </c>
      <c r="N19" s="58" t="s">
        <v>67</v>
      </c>
      <c r="O19" s="65">
        <v>0</v>
      </c>
      <c r="P19" s="2" t="s">
        <v>191</v>
      </c>
      <c r="Q19" s="2" t="s">
        <v>191</v>
      </c>
      <c r="R19" s="2">
        <v>0</v>
      </c>
      <c r="S19" s="2" t="s">
        <v>191</v>
      </c>
      <c r="T19" s="58" t="s">
        <v>135</v>
      </c>
      <c r="U19" s="61" t="s">
        <v>85</v>
      </c>
      <c r="V19" s="61" t="s">
        <v>85</v>
      </c>
      <c r="W19" s="61" t="s">
        <v>85</v>
      </c>
      <c r="X19" s="61" t="s">
        <v>85</v>
      </c>
      <c r="Y19" s="61" t="s">
        <v>85</v>
      </c>
      <c r="Z19" s="61" t="s">
        <v>85</v>
      </c>
      <c r="AA19" s="61" t="s">
        <v>85</v>
      </c>
      <c r="AB19" s="58" t="s">
        <v>85</v>
      </c>
      <c r="AC19" s="58" t="s">
        <v>85</v>
      </c>
      <c r="AD19" s="61" t="s">
        <v>85</v>
      </c>
      <c r="AE19" s="58" t="s">
        <v>85</v>
      </c>
      <c r="AF19" s="2">
        <v>0</v>
      </c>
      <c r="AG19" s="2" t="s">
        <v>191</v>
      </c>
      <c r="AH19" s="2" t="s">
        <v>191</v>
      </c>
      <c r="AI19" s="69">
        <v>0</v>
      </c>
      <c r="AJ19" s="58" t="s">
        <v>85</v>
      </c>
      <c r="AK19" s="58" t="s">
        <v>85</v>
      </c>
      <c r="AL19" s="61" t="s">
        <v>85</v>
      </c>
      <c r="AM19" s="61" t="s">
        <v>85</v>
      </c>
      <c r="AN19" s="58" t="s">
        <v>85</v>
      </c>
      <c r="AO19" s="60">
        <v>44580</v>
      </c>
      <c r="AP19" s="58" t="s">
        <v>85</v>
      </c>
      <c r="AQ19" s="58" t="s">
        <v>85</v>
      </c>
      <c r="AR19" s="58" t="s">
        <v>85</v>
      </c>
      <c r="AS19" s="58" t="s">
        <v>87</v>
      </c>
      <c r="AT19" s="58" t="s">
        <v>85</v>
      </c>
      <c r="AU19" s="58" t="s">
        <v>85</v>
      </c>
      <c r="AV19" s="58" t="s">
        <v>85</v>
      </c>
      <c r="AW19" s="61" t="s">
        <v>85</v>
      </c>
      <c r="AX19" s="61" t="s">
        <v>85</v>
      </c>
      <c r="AY19" s="58" t="s">
        <v>85</v>
      </c>
      <c r="AZ19" s="62">
        <v>44650</v>
      </c>
    </row>
    <row r="20" spans="1:52" x14ac:dyDescent="0.2">
      <c r="A20" s="58">
        <v>891301447</v>
      </c>
      <c r="B20" s="58" t="s">
        <v>95</v>
      </c>
      <c r="C20" s="58" t="s">
        <v>80</v>
      </c>
      <c r="D20" s="58">
        <v>98723</v>
      </c>
      <c r="E20" s="58" t="s">
        <v>148</v>
      </c>
      <c r="F20" s="58" t="s">
        <v>149</v>
      </c>
      <c r="G20" s="58" t="s">
        <v>85</v>
      </c>
      <c r="H20" s="58" t="s">
        <v>85</v>
      </c>
      <c r="I20" s="58" t="s">
        <v>85</v>
      </c>
      <c r="J20" s="60">
        <v>44601</v>
      </c>
      <c r="K20" s="64">
        <v>77656</v>
      </c>
      <c r="L20" s="61">
        <v>77656</v>
      </c>
      <c r="M20" s="58" t="s">
        <v>134</v>
      </c>
      <c r="N20" s="58" t="s">
        <v>67</v>
      </c>
      <c r="O20" s="65">
        <v>0</v>
      </c>
      <c r="P20" s="2" t="s">
        <v>191</v>
      </c>
      <c r="Q20" s="2" t="s">
        <v>191</v>
      </c>
      <c r="R20" s="2">
        <v>0</v>
      </c>
      <c r="S20" s="2" t="s">
        <v>191</v>
      </c>
      <c r="T20" s="58" t="s">
        <v>135</v>
      </c>
      <c r="U20" s="61" t="s">
        <v>85</v>
      </c>
      <c r="V20" s="61" t="s">
        <v>85</v>
      </c>
      <c r="W20" s="61" t="s">
        <v>85</v>
      </c>
      <c r="X20" s="61" t="s">
        <v>85</v>
      </c>
      <c r="Y20" s="61" t="s">
        <v>85</v>
      </c>
      <c r="Z20" s="61" t="s">
        <v>85</v>
      </c>
      <c r="AA20" s="61" t="s">
        <v>85</v>
      </c>
      <c r="AB20" s="58" t="s">
        <v>85</v>
      </c>
      <c r="AC20" s="58" t="s">
        <v>85</v>
      </c>
      <c r="AD20" s="61" t="s">
        <v>85</v>
      </c>
      <c r="AE20" s="58" t="s">
        <v>85</v>
      </c>
      <c r="AF20" s="2">
        <v>0</v>
      </c>
      <c r="AG20" s="2" t="s">
        <v>191</v>
      </c>
      <c r="AH20" s="2" t="s">
        <v>191</v>
      </c>
      <c r="AI20" s="69">
        <v>0</v>
      </c>
      <c r="AJ20" s="58" t="s">
        <v>85</v>
      </c>
      <c r="AK20" s="58" t="s">
        <v>85</v>
      </c>
      <c r="AL20" s="61" t="s">
        <v>85</v>
      </c>
      <c r="AM20" s="61" t="s">
        <v>85</v>
      </c>
      <c r="AN20" s="58" t="s">
        <v>85</v>
      </c>
      <c r="AO20" s="60">
        <v>44601</v>
      </c>
      <c r="AP20" s="58" t="s">
        <v>85</v>
      </c>
      <c r="AQ20" s="58" t="s">
        <v>85</v>
      </c>
      <c r="AR20" s="58" t="s">
        <v>85</v>
      </c>
      <c r="AS20" s="58" t="s">
        <v>87</v>
      </c>
      <c r="AT20" s="58" t="s">
        <v>85</v>
      </c>
      <c r="AU20" s="58" t="s">
        <v>85</v>
      </c>
      <c r="AV20" s="58" t="s">
        <v>85</v>
      </c>
      <c r="AW20" s="61" t="s">
        <v>85</v>
      </c>
      <c r="AX20" s="61" t="s">
        <v>85</v>
      </c>
      <c r="AY20" s="58" t="s">
        <v>85</v>
      </c>
      <c r="AZ20" s="62">
        <v>44650</v>
      </c>
    </row>
    <row r="21" spans="1:52" x14ac:dyDescent="0.2">
      <c r="A21" s="58">
        <v>891301447</v>
      </c>
      <c r="B21" s="58" t="s">
        <v>95</v>
      </c>
      <c r="C21" s="58" t="s">
        <v>80</v>
      </c>
      <c r="D21" s="58">
        <v>99426</v>
      </c>
      <c r="E21" s="58" t="s">
        <v>150</v>
      </c>
      <c r="F21" s="58" t="s">
        <v>151</v>
      </c>
      <c r="G21" s="58" t="s">
        <v>85</v>
      </c>
      <c r="H21" s="58" t="s">
        <v>85</v>
      </c>
      <c r="I21" s="58" t="s">
        <v>85</v>
      </c>
      <c r="J21" s="60">
        <v>44601</v>
      </c>
      <c r="K21" s="64">
        <v>66328</v>
      </c>
      <c r="L21" s="61">
        <v>66328</v>
      </c>
      <c r="M21" s="58" t="s">
        <v>134</v>
      </c>
      <c r="N21" s="58" t="s">
        <v>67</v>
      </c>
      <c r="O21" s="65">
        <v>0</v>
      </c>
      <c r="P21" s="2" t="s">
        <v>191</v>
      </c>
      <c r="Q21" s="2" t="s">
        <v>191</v>
      </c>
      <c r="R21" s="2">
        <v>0</v>
      </c>
      <c r="S21" s="2" t="s">
        <v>191</v>
      </c>
      <c r="T21" s="58" t="s">
        <v>135</v>
      </c>
      <c r="U21" s="61" t="s">
        <v>85</v>
      </c>
      <c r="V21" s="61" t="s">
        <v>85</v>
      </c>
      <c r="W21" s="61" t="s">
        <v>85</v>
      </c>
      <c r="X21" s="61" t="s">
        <v>85</v>
      </c>
      <c r="Y21" s="61" t="s">
        <v>85</v>
      </c>
      <c r="Z21" s="61" t="s">
        <v>85</v>
      </c>
      <c r="AA21" s="61" t="s">
        <v>85</v>
      </c>
      <c r="AB21" s="58" t="s">
        <v>85</v>
      </c>
      <c r="AC21" s="58" t="s">
        <v>85</v>
      </c>
      <c r="AD21" s="61" t="s">
        <v>85</v>
      </c>
      <c r="AE21" s="58" t="s">
        <v>85</v>
      </c>
      <c r="AF21" s="2">
        <v>0</v>
      </c>
      <c r="AG21" s="2" t="s">
        <v>191</v>
      </c>
      <c r="AH21" s="2" t="s">
        <v>191</v>
      </c>
      <c r="AI21" s="69">
        <v>0</v>
      </c>
      <c r="AJ21" s="58" t="s">
        <v>85</v>
      </c>
      <c r="AK21" s="58" t="s">
        <v>85</v>
      </c>
      <c r="AL21" s="61" t="s">
        <v>85</v>
      </c>
      <c r="AM21" s="61" t="s">
        <v>85</v>
      </c>
      <c r="AN21" s="58" t="s">
        <v>85</v>
      </c>
      <c r="AO21" s="60">
        <v>44601</v>
      </c>
      <c r="AP21" s="58" t="s">
        <v>85</v>
      </c>
      <c r="AQ21" s="58" t="s">
        <v>85</v>
      </c>
      <c r="AR21" s="58" t="s">
        <v>85</v>
      </c>
      <c r="AS21" s="58" t="s">
        <v>87</v>
      </c>
      <c r="AT21" s="58" t="s">
        <v>85</v>
      </c>
      <c r="AU21" s="58" t="s">
        <v>85</v>
      </c>
      <c r="AV21" s="58" t="s">
        <v>85</v>
      </c>
      <c r="AW21" s="61" t="s">
        <v>85</v>
      </c>
      <c r="AX21" s="61" t="s">
        <v>85</v>
      </c>
      <c r="AY21" s="58" t="s">
        <v>85</v>
      </c>
      <c r="AZ21" s="62">
        <v>44650</v>
      </c>
    </row>
    <row r="22" spans="1:52" x14ac:dyDescent="0.2">
      <c r="A22" s="58">
        <v>891301447</v>
      </c>
      <c r="B22" s="58" t="s">
        <v>95</v>
      </c>
      <c r="C22" s="58" t="s">
        <v>80</v>
      </c>
      <c r="D22" s="58">
        <v>3386</v>
      </c>
      <c r="E22" s="58" t="s">
        <v>152</v>
      </c>
      <c r="F22" s="58" t="s">
        <v>153</v>
      </c>
      <c r="G22" s="58" t="s">
        <v>85</v>
      </c>
      <c r="H22" s="58" t="s">
        <v>85</v>
      </c>
      <c r="I22" s="58" t="s">
        <v>85</v>
      </c>
      <c r="J22" s="60">
        <v>44145</v>
      </c>
      <c r="K22" s="64">
        <v>66136</v>
      </c>
      <c r="L22" s="61">
        <v>66136</v>
      </c>
      <c r="M22" s="58" t="s">
        <v>134</v>
      </c>
      <c r="N22" s="58" t="s">
        <v>67</v>
      </c>
      <c r="O22" s="65">
        <v>0</v>
      </c>
      <c r="P22" s="2" t="s">
        <v>191</v>
      </c>
      <c r="Q22" s="2" t="s">
        <v>191</v>
      </c>
      <c r="R22" s="2">
        <v>0</v>
      </c>
      <c r="S22" s="2" t="s">
        <v>191</v>
      </c>
      <c r="T22" s="58" t="s">
        <v>135</v>
      </c>
      <c r="U22" s="61" t="s">
        <v>85</v>
      </c>
      <c r="V22" s="61" t="s">
        <v>85</v>
      </c>
      <c r="W22" s="61" t="s">
        <v>85</v>
      </c>
      <c r="X22" s="61" t="s">
        <v>85</v>
      </c>
      <c r="Y22" s="61" t="s">
        <v>85</v>
      </c>
      <c r="Z22" s="61" t="s">
        <v>85</v>
      </c>
      <c r="AA22" s="61" t="s">
        <v>85</v>
      </c>
      <c r="AB22" s="58" t="s">
        <v>85</v>
      </c>
      <c r="AC22" s="58" t="s">
        <v>85</v>
      </c>
      <c r="AD22" s="61" t="s">
        <v>85</v>
      </c>
      <c r="AE22" s="58" t="s">
        <v>85</v>
      </c>
      <c r="AF22" s="2">
        <v>0</v>
      </c>
      <c r="AG22" s="2" t="s">
        <v>191</v>
      </c>
      <c r="AH22" s="2" t="s">
        <v>191</v>
      </c>
      <c r="AI22" s="69">
        <v>0</v>
      </c>
      <c r="AJ22" s="58" t="s">
        <v>85</v>
      </c>
      <c r="AK22" s="58" t="s">
        <v>85</v>
      </c>
      <c r="AL22" s="61" t="s">
        <v>85</v>
      </c>
      <c r="AM22" s="61" t="s">
        <v>85</v>
      </c>
      <c r="AN22" s="58" t="s">
        <v>85</v>
      </c>
      <c r="AO22" s="60">
        <v>44145</v>
      </c>
      <c r="AP22" s="58" t="s">
        <v>85</v>
      </c>
      <c r="AQ22" s="58" t="s">
        <v>85</v>
      </c>
      <c r="AR22" s="58" t="s">
        <v>85</v>
      </c>
      <c r="AS22" s="58" t="s">
        <v>87</v>
      </c>
      <c r="AT22" s="58" t="s">
        <v>85</v>
      </c>
      <c r="AU22" s="58" t="s">
        <v>85</v>
      </c>
      <c r="AV22" s="58" t="s">
        <v>85</v>
      </c>
      <c r="AW22" s="61" t="s">
        <v>85</v>
      </c>
      <c r="AX22" s="61" t="s">
        <v>85</v>
      </c>
      <c r="AY22" s="58" t="s">
        <v>85</v>
      </c>
      <c r="AZ22" s="62">
        <v>44650</v>
      </c>
    </row>
    <row r="23" spans="1:52" x14ac:dyDescent="0.2">
      <c r="A23" s="58">
        <v>891301447</v>
      </c>
      <c r="B23" s="58" t="s">
        <v>95</v>
      </c>
      <c r="C23" s="58" t="s">
        <v>80</v>
      </c>
      <c r="D23" s="58">
        <v>3887</v>
      </c>
      <c r="E23" s="58" t="s">
        <v>154</v>
      </c>
      <c r="F23" s="58" t="s">
        <v>155</v>
      </c>
      <c r="G23" s="58" t="s">
        <v>85</v>
      </c>
      <c r="H23" s="58" t="s">
        <v>85</v>
      </c>
      <c r="I23" s="58" t="s">
        <v>85</v>
      </c>
      <c r="J23" s="60">
        <v>44145</v>
      </c>
      <c r="K23" s="64">
        <v>59055</v>
      </c>
      <c r="L23" s="61">
        <v>59055</v>
      </c>
      <c r="M23" s="58" t="s">
        <v>134</v>
      </c>
      <c r="N23" s="58" t="s">
        <v>67</v>
      </c>
      <c r="O23" s="65">
        <v>0</v>
      </c>
      <c r="P23" s="2" t="s">
        <v>191</v>
      </c>
      <c r="Q23" s="2" t="s">
        <v>191</v>
      </c>
      <c r="R23" s="2">
        <v>0</v>
      </c>
      <c r="S23" s="2" t="s">
        <v>191</v>
      </c>
      <c r="T23" s="58" t="s">
        <v>135</v>
      </c>
      <c r="U23" s="61" t="s">
        <v>85</v>
      </c>
      <c r="V23" s="61" t="s">
        <v>85</v>
      </c>
      <c r="W23" s="61" t="s">
        <v>85</v>
      </c>
      <c r="X23" s="61" t="s">
        <v>85</v>
      </c>
      <c r="Y23" s="61" t="s">
        <v>85</v>
      </c>
      <c r="Z23" s="61" t="s">
        <v>85</v>
      </c>
      <c r="AA23" s="61" t="s">
        <v>85</v>
      </c>
      <c r="AB23" s="58" t="s">
        <v>85</v>
      </c>
      <c r="AC23" s="58" t="s">
        <v>85</v>
      </c>
      <c r="AD23" s="61" t="s">
        <v>85</v>
      </c>
      <c r="AE23" s="58" t="s">
        <v>85</v>
      </c>
      <c r="AF23" s="2">
        <v>0</v>
      </c>
      <c r="AG23" s="2" t="s">
        <v>191</v>
      </c>
      <c r="AH23" s="2" t="s">
        <v>191</v>
      </c>
      <c r="AI23" s="69">
        <v>0</v>
      </c>
      <c r="AJ23" s="58" t="s">
        <v>85</v>
      </c>
      <c r="AK23" s="58" t="s">
        <v>85</v>
      </c>
      <c r="AL23" s="61" t="s">
        <v>85</v>
      </c>
      <c r="AM23" s="61" t="s">
        <v>85</v>
      </c>
      <c r="AN23" s="58" t="s">
        <v>85</v>
      </c>
      <c r="AO23" s="60">
        <v>44145</v>
      </c>
      <c r="AP23" s="58" t="s">
        <v>85</v>
      </c>
      <c r="AQ23" s="58" t="s">
        <v>85</v>
      </c>
      <c r="AR23" s="58" t="s">
        <v>85</v>
      </c>
      <c r="AS23" s="58" t="s">
        <v>87</v>
      </c>
      <c r="AT23" s="58" t="s">
        <v>85</v>
      </c>
      <c r="AU23" s="58" t="s">
        <v>85</v>
      </c>
      <c r="AV23" s="58" t="s">
        <v>85</v>
      </c>
      <c r="AW23" s="61" t="s">
        <v>85</v>
      </c>
      <c r="AX23" s="61" t="s">
        <v>85</v>
      </c>
      <c r="AY23" s="58" t="s">
        <v>85</v>
      </c>
      <c r="AZ23" s="62">
        <v>44650</v>
      </c>
    </row>
    <row r="24" spans="1:52" x14ac:dyDescent="0.2">
      <c r="A24" s="58">
        <v>891301447</v>
      </c>
      <c r="B24" s="58" t="s">
        <v>95</v>
      </c>
      <c r="C24" s="58" t="s">
        <v>80</v>
      </c>
      <c r="D24" s="58">
        <v>38252</v>
      </c>
      <c r="E24" s="58" t="s">
        <v>156</v>
      </c>
      <c r="F24" s="58" t="s">
        <v>157</v>
      </c>
      <c r="G24" s="58" t="s">
        <v>85</v>
      </c>
      <c r="H24" s="58" t="s">
        <v>85</v>
      </c>
      <c r="I24" s="58" t="s">
        <v>85</v>
      </c>
      <c r="J24" s="60">
        <v>44490</v>
      </c>
      <c r="K24" s="64">
        <v>503166</v>
      </c>
      <c r="L24" s="61">
        <v>503166</v>
      </c>
      <c r="M24" s="58" t="s">
        <v>134</v>
      </c>
      <c r="N24" s="58" t="s">
        <v>67</v>
      </c>
      <c r="O24" s="65">
        <v>0</v>
      </c>
      <c r="P24" s="2" t="s">
        <v>191</v>
      </c>
      <c r="Q24" s="2" t="s">
        <v>191</v>
      </c>
      <c r="R24" s="2">
        <v>0</v>
      </c>
      <c r="S24" s="2" t="s">
        <v>191</v>
      </c>
      <c r="T24" s="58" t="s">
        <v>135</v>
      </c>
      <c r="U24" s="61" t="s">
        <v>85</v>
      </c>
      <c r="V24" s="61" t="s">
        <v>85</v>
      </c>
      <c r="W24" s="61" t="s">
        <v>85</v>
      </c>
      <c r="X24" s="61" t="s">
        <v>85</v>
      </c>
      <c r="Y24" s="61" t="s">
        <v>85</v>
      </c>
      <c r="Z24" s="61" t="s">
        <v>85</v>
      </c>
      <c r="AA24" s="61" t="s">
        <v>85</v>
      </c>
      <c r="AB24" s="58" t="s">
        <v>85</v>
      </c>
      <c r="AC24" s="58" t="s">
        <v>85</v>
      </c>
      <c r="AD24" s="61" t="s">
        <v>85</v>
      </c>
      <c r="AE24" s="58" t="s">
        <v>85</v>
      </c>
      <c r="AF24" s="2">
        <v>0</v>
      </c>
      <c r="AG24" s="2" t="s">
        <v>191</v>
      </c>
      <c r="AH24" s="2" t="s">
        <v>191</v>
      </c>
      <c r="AI24" s="69">
        <v>0</v>
      </c>
      <c r="AJ24" s="58" t="s">
        <v>85</v>
      </c>
      <c r="AK24" s="58" t="s">
        <v>85</v>
      </c>
      <c r="AL24" s="61" t="s">
        <v>85</v>
      </c>
      <c r="AM24" s="61" t="s">
        <v>85</v>
      </c>
      <c r="AN24" s="58" t="s">
        <v>85</v>
      </c>
      <c r="AO24" s="60">
        <v>44490</v>
      </c>
      <c r="AP24" s="58" t="s">
        <v>85</v>
      </c>
      <c r="AQ24" s="58" t="s">
        <v>85</v>
      </c>
      <c r="AR24" s="58" t="s">
        <v>85</v>
      </c>
      <c r="AS24" s="58" t="s">
        <v>87</v>
      </c>
      <c r="AT24" s="58" t="s">
        <v>85</v>
      </c>
      <c r="AU24" s="58" t="s">
        <v>85</v>
      </c>
      <c r="AV24" s="58" t="s">
        <v>85</v>
      </c>
      <c r="AW24" s="61" t="s">
        <v>85</v>
      </c>
      <c r="AX24" s="61" t="s">
        <v>85</v>
      </c>
      <c r="AY24" s="58" t="s">
        <v>85</v>
      </c>
      <c r="AZ24" s="62">
        <v>44650</v>
      </c>
    </row>
    <row r="25" spans="1:52" x14ac:dyDescent="0.2">
      <c r="A25" s="58">
        <v>891301447</v>
      </c>
      <c r="B25" s="58" t="s">
        <v>95</v>
      </c>
      <c r="C25" s="58" t="s">
        <v>80</v>
      </c>
      <c r="D25" s="58">
        <v>39170</v>
      </c>
      <c r="E25" s="58" t="s">
        <v>158</v>
      </c>
      <c r="F25" s="58" t="s">
        <v>159</v>
      </c>
      <c r="G25" s="58" t="s">
        <v>85</v>
      </c>
      <c r="H25" s="58" t="s">
        <v>85</v>
      </c>
      <c r="I25" s="58" t="s">
        <v>85</v>
      </c>
      <c r="J25" s="60">
        <v>44490</v>
      </c>
      <c r="K25" s="64">
        <v>60966</v>
      </c>
      <c r="L25" s="61">
        <v>60966</v>
      </c>
      <c r="M25" s="58" t="s">
        <v>134</v>
      </c>
      <c r="N25" s="58" t="s">
        <v>67</v>
      </c>
      <c r="O25" s="65">
        <v>0</v>
      </c>
      <c r="P25" s="2" t="s">
        <v>191</v>
      </c>
      <c r="Q25" s="2" t="s">
        <v>191</v>
      </c>
      <c r="R25" s="2">
        <v>0</v>
      </c>
      <c r="S25" s="2" t="s">
        <v>191</v>
      </c>
      <c r="T25" s="58" t="s">
        <v>135</v>
      </c>
      <c r="U25" s="61" t="s">
        <v>85</v>
      </c>
      <c r="V25" s="61" t="s">
        <v>85</v>
      </c>
      <c r="W25" s="61" t="s">
        <v>85</v>
      </c>
      <c r="X25" s="61" t="s">
        <v>85</v>
      </c>
      <c r="Y25" s="61" t="s">
        <v>85</v>
      </c>
      <c r="Z25" s="61" t="s">
        <v>85</v>
      </c>
      <c r="AA25" s="61" t="s">
        <v>85</v>
      </c>
      <c r="AB25" s="58" t="s">
        <v>85</v>
      </c>
      <c r="AC25" s="58" t="s">
        <v>85</v>
      </c>
      <c r="AD25" s="61" t="s">
        <v>85</v>
      </c>
      <c r="AE25" s="58" t="s">
        <v>85</v>
      </c>
      <c r="AF25" s="2">
        <v>0</v>
      </c>
      <c r="AG25" s="2" t="s">
        <v>191</v>
      </c>
      <c r="AH25" s="2" t="s">
        <v>191</v>
      </c>
      <c r="AI25" s="69">
        <v>0</v>
      </c>
      <c r="AJ25" s="58" t="s">
        <v>85</v>
      </c>
      <c r="AK25" s="58" t="s">
        <v>85</v>
      </c>
      <c r="AL25" s="61" t="s">
        <v>85</v>
      </c>
      <c r="AM25" s="61" t="s">
        <v>85</v>
      </c>
      <c r="AN25" s="58" t="s">
        <v>85</v>
      </c>
      <c r="AO25" s="60">
        <v>44490</v>
      </c>
      <c r="AP25" s="58" t="s">
        <v>85</v>
      </c>
      <c r="AQ25" s="58" t="s">
        <v>85</v>
      </c>
      <c r="AR25" s="58" t="s">
        <v>85</v>
      </c>
      <c r="AS25" s="58" t="s">
        <v>87</v>
      </c>
      <c r="AT25" s="58" t="s">
        <v>85</v>
      </c>
      <c r="AU25" s="58" t="s">
        <v>85</v>
      </c>
      <c r="AV25" s="58" t="s">
        <v>85</v>
      </c>
      <c r="AW25" s="61" t="s">
        <v>85</v>
      </c>
      <c r="AX25" s="61" t="s">
        <v>85</v>
      </c>
      <c r="AY25" s="58" t="s">
        <v>85</v>
      </c>
      <c r="AZ25" s="62">
        <v>44650</v>
      </c>
    </row>
    <row r="26" spans="1:52" x14ac:dyDescent="0.2">
      <c r="A26" s="58">
        <v>891301447</v>
      </c>
      <c r="B26" s="58" t="s">
        <v>95</v>
      </c>
      <c r="C26" s="58" t="s">
        <v>80</v>
      </c>
      <c r="D26" s="58">
        <v>654682</v>
      </c>
      <c r="E26" s="58" t="s">
        <v>160</v>
      </c>
      <c r="F26" s="58" t="s">
        <v>161</v>
      </c>
      <c r="G26" s="58" t="s">
        <v>85</v>
      </c>
      <c r="H26" s="58" t="s">
        <v>85</v>
      </c>
      <c r="I26" s="58" t="s">
        <v>85</v>
      </c>
      <c r="J26" s="60">
        <v>43931</v>
      </c>
      <c r="K26" s="64">
        <v>84750</v>
      </c>
      <c r="L26" s="61">
        <v>84750</v>
      </c>
      <c r="M26" s="58" t="s">
        <v>134</v>
      </c>
      <c r="N26" s="58" t="s">
        <v>67</v>
      </c>
      <c r="O26" s="65">
        <v>0</v>
      </c>
      <c r="P26" s="2" t="s">
        <v>191</v>
      </c>
      <c r="Q26" s="2" t="s">
        <v>191</v>
      </c>
      <c r="R26" s="2">
        <v>0</v>
      </c>
      <c r="S26" s="2" t="s">
        <v>191</v>
      </c>
      <c r="T26" s="58" t="s">
        <v>135</v>
      </c>
      <c r="U26" s="61" t="s">
        <v>85</v>
      </c>
      <c r="V26" s="61" t="s">
        <v>85</v>
      </c>
      <c r="W26" s="61" t="s">
        <v>85</v>
      </c>
      <c r="X26" s="61" t="s">
        <v>85</v>
      </c>
      <c r="Y26" s="61" t="s">
        <v>85</v>
      </c>
      <c r="Z26" s="61" t="s">
        <v>85</v>
      </c>
      <c r="AA26" s="61" t="s">
        <v>85</v>
      </c>
      <c r="AB26" s="58" t="s">
        <v>85</v>
      </c>
      <c r="AC26" s="58" t="s">
        <v>85</v>
      </c>
      <c r="AD26" s="61" t="s">
        <v>85</v>
      </c>
      <c r="AE26" s="58" t="s">
        <v>85</v>
      </c>
      <c r="AF26" s="2">
        <v>0</v>
      </c>
      <c r="AG26" s="2" t="s">
        <v>191</v>
      </c>
      <c r="AH26" s="2" t="s">
        <v>191</v>
      </c>
      <c r="AI26" s="69">
        <v>0</v>
      </c>
      <c r="AJ26" s="58" t="s">
        <v>85</v>
      </c>
      <c r="AK26" s="58" t="s">
        <v>85</v>
      </c>
      <c r="AL26" s="61" t="s">
        <v>85</v>
      </c>
      <c r="AM26" s="61" t="s">
        <v>85</v>
      </c>
      <c r="AN26" s="58" t="s">
        <v>85</v>
      </c>
      <c r="AO26" s="60">
        <v>43931</v>
      </c>
      <c r="AP26" s="58" t="s">
        <v>85</v>
      </c>
      <c r="AQ26" s="58" t="s">
        <v>85</v>
      </c>
      <c r="AR26" s="58" t="s">
        <v>85</v>
      </c>
      <c r="AS26" s="58" t="s">
        <v>87</v>
      </c>
      <c r="AT26" s="58" t="s">
        <v>85</v>
      </c>
      <c r="AU26" s="58" t="s">
        <v>85</v>
      </c>
      <c r="AV26" s="58" t="s">
        <v>85</v>
      </c>
      <c r="AW26" s="61" t="s">
        <v>85</v>
      </c>
      <c r="AX26" s="61" t="s">
        <v>85</v>
      </c>
      <c r="AY26" s="58" t="s">
        <v>85</v>
      </c>
      <c r="AZ26" s="62">
        <v>44650</v>
      </c>
    </row>
    <row r="27" spans="1:52" x14ac:dyDescent="0.2">
      <c r="A27" s="58">
        <v>891301447</v>
      </c>
      <c r="B27" s="58" t="s">
        <v>95</v>
      </c>
      <c r="C27" s="58" t="s">
        <v>82</v>
      </c>
      <c r="D27" s="58">
        <v>187</v>
      </c>
      <c r="E27" s="58" t="s">
        <v>162</v>
      </c>
      <c r="F27" s="58" t="s">
        <v>163</v>
      </c>
      <c r="G27" s="58" t="s">
        <v>85</v>
      </c>
      <c r="H27" s="58" t="s">
        <v>85</v>
      </c>
      <c r="I27" s="58" t="s">
        <v>85</v>
      </c>
      <c r="J27" s="60">
        <v>41526</v>
      </c>
      <c r="K27" s="64">
        <v>1212720</v>
      </c>
      <c r="L27" s="61">
        <v>10500</v>
      </c>
      <c r="M27" s="58" t="s">
        <v>134</v>
      </c>
      <c r="N27" s="58" t="s">
        <v>67</v>
      </c>
      <c r="O27" s="65">
        <v>0</v>
      </c>
      <c r="P27" s="2" t="s">
        <v>191</v>
      </c>
      <c r="Q27" s="2" t="s">
        <v>191</v>
      </c>
      <c r="R27" s="2">
        <v>0</v>
      </c>
      <c r="S27" s="2" t="s">
        <v>191</v>
      </c>
      <c r="T27" s="58" t="s">
        <v>135</v>
      </c>
      <c r="U27" s="61" t="s">
        <v>85</v>
      </c>
      <c r="V27" s="61" t="s">
        <v>85</v>
      </c>
      <c r="W27" s="61" t="s">
        <v>85</v>
      </c>
      <c r="X27" s="61" t="s">
        <v>85</v>
      </c>
      <c r="Y27" s="61" t="s">
        <v>85</v>
      </c>
      <c r="Z27" s="61" t="s">
        <v>85</v>
      </c>
      <c r="AA27" s="61" t="s">
        <v>85</v>
      </c>
      <c r="AB27" s="58" t="s">
        <v>85</v>
      </c>
      <c r="AC27" s="58" t="s">
        <v>85</v>
      </c>
      <c r="AD27" s="61" t="s">
        <v>85</v>
      </c>
      <c r="AE27" s="58" t="s">
        <v>85</v>
      </c>
      <c r="AF27" s="2">
        <v>0</v>
      </c>
      <c r="AG27" s="2" t="s">
        <v>191</v>
      </c>
      <c r="AH27" s="2" t="s">
        <v>191</v>
      </c>
      <c r="AI27" s="69">
        <v>0</v>
      </c>
      <c r="AJ27" s="58" t="s">
        <v>85</v>
      </c>
      <c r="AK27" s="58" t="s">
        <v>85</v>
      </c>
      <c r="AL27" s="61" t="s">
        <v>85</v>
      </c>
      <c r="AM27" s="61" t="s">
        <v>85</v>
      </c>
      <c r="AN27" s="58" t="s">
        <v>85</v>
      </c>
      <c r="AO27" s="60">
        <v>41526</v>
      </c>
      <c r="AP27" s="58" t="s">
        <v>85</v>
      </c>
      <c r="AQ27" s="58" t="s">
        <v>85</v>
      </c>
      <c r="AR27" s="58" t="s">
        <v>85</v>
      </c>
      <c r="AS27" s="58" t="s">
        <v>87</v>
      </c>
      <c r="AT27" s="58" t="s">
        <v>85</v>
      </c>
      <c r="AU27" s="58" t="s">
        <v>85</v>
      </c>
      <c r="AV27" s="58" t="s">
        <v>85</v>
      </c>
      <c r="AW27" s="61" t="s">
        <v>85</v>
      </c>
      <c r="AX27" s="61" t="s">
        <v>85</v>
      </c>
      <c r="AY27" s="58" t="s">
        <v>85</v>
      </c>
      <c r="AZ27" s="62">
        <v>44650</v>
      </c>
    </row>
    <row r="28" spans="1:52" x14ac:dyDescent="0.2">
      <c r="A28" s="58">
        <v>891301447</v>
      </c>
      <c r="B28" s="58" t="s">
        <v>95</v>
      </c>
      <c r="C28" s="58" t="s">
        <v>82</v>
      </c>
      <c r="D28" s="58">
        <v>149</v>
      </c>
      <c r="E28" s="58" t="s">
        <v>164</v>
      </c>
      <c r="F28" s="58" t="s">
        <v>165</v>
      </c>
      <c r="G28" s="58" t="s">
        <v>85</v>
      </c>
      <c r="H28" s="58" t="s">
        <v>85</v>
      </c>
      <c r="I28" s="58" t="s">
        <v>85</v>
      </c>
      <c r="J28" s="60">
        <v>41465</v>
      </c>
      <c r="K28" s="64">
        <v>1127530</v>
      </c>
      <c r="L28" s="61">
        <v>40920</v>
      </c>
      <c r="M28" s="58" t="s">
        <v>134</v>
      </c>
      <c r="N28" s="58" t="s">
        <v>67</v>
      </c>
      <c r="O28" s="65">
        <v>0</v>
      </c>
      <c r="P28" s="2" t="s">
        <v>191</v>
      </c>
      <c r="Q28" s="2" t="s">
        <v>191</v>
      </c>
      <c r="R28" s="2">
        <v>0</v>
      </c>
      <c r="S28" s="2" t="s">
        <v>191</v>
      </c>
      <c r="T28" s="58" t="s">
        <v>135</v>
      </c>
      <c r="U28" s="61" t="s">
        <v>85</v>
      </c>
      <c r="V28" s="61" t="s">
        <v>85</v>
      </c>
      <c r="W28" s="61" t="s">
        <v>85</v>
      </c>
      <c r="X28" s="61" t="s">
        <v>85</v>
      </c>
      <c r="Y28" s="61" t="s">
        <v>85</v>
      </c>
      <c r="Z28" s="61" t="s">
        <v>85</v>
      </c>
      <c r="AA28" s="61" t="s">
        <v>85</v>
      </c>
      <c r="AB28" s="58" t="s">
        <v>85</v>
      </c>
      <c r="AC28" s="58" t="s">
        <v>85</v>
      </c>
      <c r="AD28" s="61" t="s">
        <v>85</v>
      </c>
      <c r="AE28" s="58" t="s">
        <v>85</v>
      </c>
      <c r="AF28" s="2">
        <v>0</v>
      </c>
      <c r="AG28" s="2" t="s">
        <v>191</v>
      </c>
      <c r="AH28" s="2" t="s">
        <v>191</v>
      </c>
      <c r="AI28" s="69">
        <v>0</v>
      </c>
      <c r="AJ28" s="58" t="s">
        <v>85</v>
      </c>
      <c r="AK28" s="58" t="s">
        <v>85</v>
      </c>
      <c r="AL28" s="61" t="s">
        <v>85</v>
      </c>
      <c r="AM28" s="61" t="s">
        <v>85</v>
      </c>
      <c r="AN28" s="58" t="s">
        <v>85</v>
      </c>
      <c r="AO28" s="60">
        <v>41465</v>
      </c>
      <c r="AP28" s="58" t="s">
        <v>85</v>
      </c>
      <c r="AQ28" s="58" t="s">
        <v>85</v>
      </c>
      <c r="AR28" s="58" t="s">
        <v>85</v>
      </c>
      <c r="AS28" s="58" t="s">
        <v>87</v>
      </c>
      <c r="AT28" s="58" t="s">
        <v>85</v>
      </c>
      <c r="AU28" s="58" t="s">
        <v>85</v>
      </c>
      <c r="AV28" s="58" t="s">
        <v>85</v>
      </c>
      <c r="AW28" s="61" t="s">
        <v>85</v>
      </c>
      <c r="AX28" s="61" t="s">
        <v>85</v>
      </c>
      <c r="AY28" s="58" t="s">
        <v>85</v>
      </c>
      <c r="AZ28" s="62">
        <v>44650</v>
      </c>
    </row>
    <row r="29" spans="1:52" x14ac:dyDescent="0.2">
      <c r="A29" s="58">
        <v>891301447</v>
      </c>
      <c r="B29" s="58" t="s">
        <v>95</v>
      </c>
      <c r="C29" s="58" t="s">
        <v>82</v>
      </c>
      <c r="D29" s="58">
        <v>251</v>
      </c>
      <c r="E29" s="58" t="s">
        <v>166</v>
      </c>
      <c r="F29" s="58" t="s">
        <v>167</v>
      </c>
      <c r="G29" s="58" t="s">
        <v>85</v>
      </c>
      <c r="H29" s="58" t="s">
        <v>85</v>
      </c>
      <c r="I29" s="58" t="s">
        <v>85</v>
      </c>
      <c r="J29" s="60">
        <v>41684</v>
      </c>
      <c r="K29" s="64">
        <v>1253220</v>
      </c>
      <c r="L29" s="61">
        <v>11920</v>
      </c>
      <c r="M29" s="58" t="s">
        <v>134</v>
      </c>
      <c r="N29" s="58" t="s">
        <v>67</v>
      </c>
      <c r="O29" s="65">
        <v>0</v>
      </c>
      <c r="P29" s="2" t="s">
        <v>191</v>
      </c>
      <c r="Q29" s="2" t="s">
        <v>191</v>
      </c>
      <c r="R29" s="2">
        <v>0</v>
      </c>
      <c r="S29" s="2" t="s">
        <v>191</v>
      </c>
      <c r="T29" s="58" t="s">
        <v>135</v>
      </c>
      <c r="U29" s="61" t="s">
        <v>85</v>
      </c>
      <c r="V29" s="61" t="s">
        <v>85</v>
      </c>
      <c r="W29" s="61" t="s">
        <v>85</v>
      </c>
      <c r="X29" s="61" t="s">
        <v>85</v>
      </c>
      <c r="Y29" s="61" t="s">
        <v>85</v>
      </c>
      <c r="Z29" s="61" t="s">
        <v>85</v>
      </c>
      <c r="AA29" s="61" t="s">
        <v>85</v>
      </c>
      <c r="AB29" s="58" t="s">
        <v>85</v>
      </c>
      <c r="AC29" s="58" t="s">
        <v>85</v>
      </c>
      <c r="AD29" s="61" t="s">
        <v>85</v>
      </c>
      <c r="AE29" s="58" t="s">
        <v>85</v>
      </c>
      <c r="AF29" s="2">
        <v>0</v>
      </c>
      <c r="AG29" s="2" t="s">
        <v>191</v>
      </c>
      <c r="AH29" s="2" t="s">
        <v>191</v>
      </c>
      <c r="AI29" s="69">
        <v>0</v>
      </c>
      <c r="AJ29" s="58" t="s">
        <v>85</v>
      </c>
      <c r="AK29" s="58" t="s">
        <v>85</v>
      </c>
      <c r="AL29" s="61" t="s">
        <v>85</v>
      </c>
      <c r="AM29" s="61" t="s">
        <v>85</v>
      </c>
      <c r="AN29" s="58" t="s">
        <v>85</v>
      </c>
      <c r="AO29" s="60">
        <v>41684</v>
      </c>
      <c r="AP29" s="58" t="s">
        <v>85</v>
      </c>
      <c r="AQ29" s="58" t="s">
        <v>85</v>
      </c>
      <c r="AR29" s="58" t="s">
        <v>85</v>
      </c>
      <c r="AS29" s="58" t="s">
        <v>87</v>
      </c>
      <c r="AT29" s="58" t="s">
        <v>85</v>
      </c>
      <c r="AU29" s="58" t="s">
        <v>85</v>
      </c>
      <c r="AV29" s="58" t="s">
        <v>85</v>
      </c>
      <c r="AW29" s="61" t="s">
        <v>85</v>
      </c>
      <c r="AX29" s="61" t="s">
        <v>85</v>
      </c>
      <c r="AY29" s="58" t="s">
        <v>85</v>
      </c>
      <c r="AZ29" s="62">
        <v>44650</v>
      </c>
    </row>
    <row r="30" spans="1:52" x14ac:dyDescent="0.2">
      <c r="A30" s="58">
        <v>891301447</v>
      </c>
      <c r="B30" s="58" t="s">
        <v>95</v>
      </c>
      <c r="C30" s="58" t="s">
        <v>82</v>
      </c>
      <c r="D30" s="58">
        <v>482</v>
      </c>
      <c r="E30" s="58" t="s">
        <v>168</v>
      </c>
      <c r="F30" s="58" t="s">
        <v>169</v>
      </c>
      <c r="G30" s="58" t="s">
        <v>85</v>
      </c>
      <c r="H30" s="58" t="s">
        <v>85</v>
      </c>
      <c r="I30" s="58" t="s">
        <v>85</v>
      </c>
      <c r="J30" s="60">
        <v>42111</v>
      </c>
      <c r="K30" s="64">
        <v>2733050</v>
      </c>
      <c r="L30" s="61">
        <v>434490</v>
      </c>
      <c r="M30" s="58" t="s">
        <v>134</v>
      </c>
      <c r="N30" s="58" t="s">
        <v>67</v>
      </c>
      <c r="O30" s="65">
        <v>0</v>
      </c>
      <c r="P30" s="2" t="s">
        <v>191</v>
      </c>
      <c r="Q30" s="2" t="s">
        <v>191</v>
      </c>
      <c r="R30" s="2">
        <v>0</v>
      </c>
      <c r="S30" s="2" t="s">
        <v>191</v>
      </c>
      <c r="T30" s="58" t="s">
        <v>135</v>
      </c>
      <c r="U30" s="61" t="s">
        <v>85</v>
      </c>
      <c r="V30" s="61" t="s">
        <v>85</v>
      </c>
      <c r="W30" s="61" t="s">
        <v>85</v>
      </c>
      <c r="X30" s="61" t="s">
        <v>85</v>
      </c>
      <c r="Y30" s="61" t="s">
        <v>85</v>
      </c>
      <c r="Z30" s="61" t="s">
        <v>85</v>
      </c>
      <c r="AA30" s="61" t="s">
        <v>85</v>
      </c>
      <c r="AB30" s="58" t="s">
        <v>85</v>
      </c>
      <c r="AC30" s="58" t="s">
        <v>85</v>
      </c>
      <c r="AD30" s="61" t="s">
        <v>85</v>
      </c>
      <c r="AE30" s="58" t="s">
        <v>85</v>
      </c>
      <c r="AF30" s="2">
        <v>0</v>
      </c>
      <c r="AG30" s="2" t="s">
        <v>191</v>
      </c>
      <c r="AH30" s="2" t="s">
        <v>191</v>
      </c>
      <c r="AI30" s="69">
        <v>0</v>
      </c>
      <c r="AJ30" s="58" t="s">
        <v>85</v>
      </c>
      <c r="AK30" s="58" t="s">
        <v>85</v>
      </c>
      <c r="AL30" s="61" t="s">
        <v>85</v>
      </c>
      <c r="AM30" s="61" t="s">
        <v>85</v>
      </c>
      <c r="AN30" s="58" t="s">
        <v>85</v>
      </c>
      <c r="AO30" s="60">
        <v>42111</v>
      </c>
      <c r="AP30" s="58" t="s">
        <v>85</v>
      </c>
      <c r="AQ30" s="58" t="s">
        <v>85</v>
      </c>
      <c r="AR30" s="58" t="s">
        <v>85</v>
      </c>
      <c r="AS30" s="58" t="s">
        <v>87</v>
      </c>
      <c r="AT30" s="58" t="s">
        <v>85</v>
      </c>
      <c r="AU30" s="58" t="s">
        <v>85</v>
      </c>
      <c r="AV30" s="58" t="s">
        <v>85</v>
      </c>
      <c r="AW30" s="61" t="s">
        <v>85</v>
      </c>
      <c r="AX30" s="61" t="s">
        <v>85</v>
      </c>
      <c r="AY30" s="58" t="s">
        <v>85</v>
      </c>
      <c r="AZ30" s="62">
        <v>44650</v>
      </c>
    </row>
    <row r="31" spans="1:52" x14ac:dyDescent="0.2">
      <c r="A31" s="58">
        <v>891301447</v>
      </c>
      <c r="B31" s="58" t="s">
        <v>95</v>
      </c>
      <c r="C31" s="58" t="s">
        <v>82</v>
      </c>
      <c r="D31" s="58">
        <v>509</v>
      </c>
      <c r="E31" s="58" t="s">
        <v>170</v>
      </c>
      <c r="F31" s="58" t="s">
        <v>171</v>
      </c>
      <c r="G31" s="58" t="s">
        <v>85</v>
      </c>
      <c r="H31" s="58" t="s">
        <v>85</v>
      </c>
      <c r="I31" s="58" t="s">
        <v>85</v>
      </c>
      <c r="J31" s="60">
        <v>42164</v>
      </c>
      <c r="K31" s="64">
        <v>2006290</v>
      </c>
      <c r="L31" s="61">
        <v>214360</v>
      </c>
      <c r="M31" s="58" t="s">
        <v>134</v>
      </c>
      <c r="N31" s="58" t="s">
        <v>67</v>
      </c>
      <c r="O31" s="65">
        <v>0</v>
      </c>
      <c r="P31" s="2" t="s">
        <v>191</v>
      </c>
      <c r="Q31" s="2" t="s">
        <v>191</v>
      </c>
      <c r="R31" s="2">
        <v>0</v>
      </c>
      <c r="S31" s="2" t="s">
        <v>191</v>
      </c>
      <c r="T31" s="58" t="s">
        <v>135</v>
      </c>
      <c r="U31" s="61" t="s">
        <v>85</v>
      </c>
      <c r="V31" s="61" t="s">
        <v>85</v>
      </c>
      <c r="W31" s="61" t="s">
        <v>85</v>
      </c>
      <c r="X31" s="61" t="s">
        <v>85</v>
      </c>
      <c r="Y31" s="61" t="s">
        <v>85</v>
      </c>
      <c r="Z31" s="61" t="s">
        <v>85</v>
      </c>
      <c r="AA31" s="61" t="s">
        <v>85</v>
      </c>
      <c r="AB31" s="58" t="s">
        <v>85</v>
      </c>
      <c r="AC31" s="58" t="s">
        <v>85</v>
      </c>
      <c r="AD31" s="61" t="s">
        <v>85</v>
      </c>
      <c r="AE31" s="58" t="s">
        <v>85</v>
      </c>
      <c r="AF31" s="2">
        <v>0</v>
      </c>
      <c r="AG31" s="2" t="s">
        <v>191</v>
      </c>
      <c r="AH31" s="2" t="s">
        <v>191</v>
      </c>
      <c r="AI31" s="69">
        <v>0</v>
      </c>
      <c r="AJ31" s="58" t="s">
        <v>85</v>
      </c>
      <c r="AK31" s="58" t="s">
        <v>85</v>
      </c>
      <c r="AL31" s="61" t="s">
        <v>85</v>
      </c>
      <c r="AM31" s="61" t="s">
        <v>85</v>
      </c>
      <c r="AN31" s="58" t="s">
        <v>85</v>
      </c>
      <c r="AO31" s="60">
        <v>42164</v>
      </c>
      <c r="AP31" s="58" t="s">
        <v>85</v>
      </c>
      <c r="AQ31" s="58" t="s">
        <v>85</v>
      </c>
      <c r="AR31" s="58" t="s">
        <v>85</v>
      </c>
      <c r="AS31" s="58" t="s">
        <v>87</v>
      </c>
      <c r="AT31" s="58" t="s">
        <v>85</v>
      </c>
      <c r="AU31" s="58" t="s">
        <v>85</v>
      </c>
      <c r="AV31" s="58" t="s">
        <v>85</v>
      </c>
      <c r="AW31" s="61" t="s">
        <v>85</v>
      </c>
      <c r="AX31" s="61" t="s">
        <v>85</v>
      </c>
      <c r="AY31" s="58" t="s">
        <v>85</v>
      </c>
      <c r="AZ31" s="62">
        <v>44650</v>
      </c>
    </row>
    <row r="32" spans="1:52" x14ac:dyDescent="0.2">
      <c r="A32" s="58">
        <v>891301447</v>
      </c>
      <c r="B32" s="58" t="s">
        <v>95</v>
      </c>
      <c r="C32" s="58" t="s">
        <v>80</v>
      </c>
      <c r="D32" s="58">
        <v>646387</v>
      </c>
      <c r="E32" s="58" t="s">
        <v>172</v>
      </c>
      <c r="F32" s="58" t="s">
        <v>173</v>
      </c>
      <c r="G32" s="58" t="s">
        <v>85</v>
      </c>
      <c r="H32" s="58" t="s">
        <v>85</v>
      </c>
      <c r="I32" s="58" t="s">
        <v>85</v>
      </c>
      <c r="J32" s="60">
        <v>43900</v>
      </c>
      <c r="K32" s="64">
        <v>55810</v>
      </c>
      <c r="L32" s="61">
        <v>55810</v>
      </c>
      <c r="M32" s="58" t="s">
        <v>134</v>
      </c>
      <c r="N32" s="58" t="s">
        <v>67</v>
      </c>
      <c r="O32" s="65">
        <v>0</v>
      </c>
      <c r="P32" s="2" t="s">
        <v>191</v>
      </c>
      <c r="Q32" s="2" t="s">
        <v>191</v>
      </c>
      <c r="R32" s="2">
        <v>0</v>
      </c>
      <c r="S32" s="2" t="s">
        <v>191</v>
      </c>
      <c r="T32" s="58" t="s">
        <v>135</v>
      </c>
      <c r="U32" s="61" t="s">
        <v>85</v>
      </c>
      <c r="V32" s="61" t="s">
        <v>85</v>
      </c>
      <c r="W32" s="61" t="s">
        <v>85</v>
      </c>
      <c r="X32" s="61" t="s">
        <v>85</v>
      </c>
      <c r="Y32" s="61" t="s">
        <v>85</v>
      </c>
      <c r="Z32" s="61" t="s">
        <v>85</v>
      </c>
      <c r="AA32" s="61" t="s">
        <v>85</v>
      </c>
      <c r="AB32" s="58" t="s">
        <v>85</v>
      </c>
      <c r="AC32" s="58" t="s">
        <v>85</v>
      </c>
      <c r="AD32" s="61" t="s">
        <v>85</v>
      </c>
      <c r="AE32" s="58" t="s">
        <v>85</v>
      </c>
      <c r="AF32" s="2">
        <v>0</v>
      </c>
      <c r="AG32" s="2" t="s">
        <v>191</v>
      </c>
      <c r="AH32" s="2" t="s">
        <v>191</v>
      </c>
      <c r="AI32" s="69">
        <v>0</v>
      </c>
      <c r="AJ32" s="58" t="s">
        <v>85</v>
      </c>
      <c r="AK32" s="58" t="s">
        <v>85</v>
      </c>
      <c r="AL32" s="61" t="s">
        <v>85</v>
      </c>
      <c r="AM32" s="61" t="s">
        <v>85</v>
      </c>
      <c r="AN32" s="58" t="s">
        <v>85</v>
      </c>
      <c r="AO32" s="60">
        <v>43900</v>
      </c>
      <c r="AP32" s="58" t="s">
        <v>85</v>
      </c>
      <c r="AQ32" s="58" t="s">
        <v>85</v>
      </c>
      <c r="AR32" s="58" t="s">
        <v>85</v>
      </c>
      <c r="AS32" s="58" t="s">
        <v>87</v>
      </c>
      <c r="AT32" s="58" t="s">
        <v>85</v>
      </c>
      <c r="AU32" s="58" t="s">
        <v>85</v>
      </c>
      <c r="AV32" s="58" t="s">
        <v>85</v>
      </c>
      <c r="AW32" s="61" t="s">
        <v>85</v>
      </c>
      <c r="AX32" s="61" t="s">
        <v>85</v>
      </c>
      <c r="AY32" s="58" t="s">
        <v>85</v>
      </c>
      <c r="AZ32" s="62">
        <v>44650</v>
      </c>
    </row>
    <row r="33" spans="1:52" x14ac:dyDescent="0.2">
      <c r="A33" s="58">
        <v>891301447</v>
      </c>
      <c r="B33" s="58" t="s">
        <v>95</v>
      </c>
      <c r="C33" s="58" t="s">
        <v>80</v>
      </c>
      <c r="D33" s="58">
        <v>646426</v>
      </c>
      <c r="E33" s="58" t="s">
        <v>174</v>
      </c>
      <c r="F33" s="58" t="s">
        <v>175</v>
      </c>
      <c r="G33" s="58" t="s">
        <v>85</v>
      </c>
      <c r="H33" s="58" t="s">
        <v>85</v>
      </c>
      <c r="I33" s="58" t="s">
        <v>85</v>
      </c>
      <c r="J33" s="60">
        <v>43900</v>
      </c>
      <c r="K33" s="64">
        <v>56370</v>
      </c>
      <c r="L33" s="61">
        <v>56370</v>
      </c>
      <c r="M33" s="58" t="s">
        <v>134</v>
      </c>
      <c r="N33" s="58" t="s">
        <v>67</v>
      </c>
      <c r="O33" s="65">
        <v>0</v>
      </c>
      <c r="P33" s="2" t="s">
        <v>191</v>
      </c>
      <c r="Q33" s="2" t="s">
        <v>191</v>
      </c>
      <c r="R33" s="2">
        <v>0</v>
      </c>
      <c r="S33" s="2" t="s">
        <v>191</v>
      </c>
      <c r="T33" s="58" t="s">
        <v>135</v>
      </c>
      <c r="U33" s="61" t="s">
        <v>85</v>
      </c>
      <c r="V33" s="61" t="s">
        <v>85</v>
      </c>
      <c r="W33" s="61" t="s">
        <v>85</v>
      </c>
      <c r="X33" s="61" t="s">
        <v>85</v>
      </c>
      <c r="Y33" s="61" t="s">
        <v>85</v>
      </c>
      <c r="Z33" s="61" t="s">
        <v>85</v>
      </c>
      <c r="AA33" s="61" t="s">
        <v>85</v>
      </c>
      <c r="AB33" s="58" t="s">
        <v>85</v>
      </c>
      <c r="AC33" s="58" t="s">
        <v>85</v>
      </c>
      <c r="AD33" s="61" t="s">
        <v>85</v>
      </c>
      <c r="AE33" s="58" t="s">
        <v>85</v>
      </c>
      <c r="AF33" s="2">
        <v>0</v>
      </c>
      <c r="AG33" s="2" t="s">
        <v>191</v>
      </c>
      <c r="AH33" s="2" t="s">
        <v>191</v>
      </c>
      <c r="AI33" s="69">
        <v>0</v>
      </c>
      <c r="AJ33" s="58" t="s">
        <v>85</v>
      </c>
      <c r="AK33" s="58" t="s">
        <v>85</v>
      </c>
      <c r="AL33" s="61" t="s">
        <v>85</v>
      </c>
      <c r="AM33" s="61" t="s">
        <v>85</v>
      </c>
      <c r="AN33" s="58" t="s">
        <v>85</v>
      </c>
      <c r="AO33" s="60">
        <v>43900</v>
      </c>
      <c r="AP33" s="58" t="s">
        <v>85</v>
      </c>
      <c r="AQ33" s="58" t="s">
        <v>85</v>
      </c>
      <c r="AR33" s="58" t="s">
        <v>85</v>
      </c>
      <c r="AS33" s="58" t="s">
        <v>87</v>
      </c>
      <c r="AT33" s="58" t="s">
        <v>85</v>
      </c>
      <c r="AU33" s="58" t="s">
        <v>85</v>
      </c>
      <c r="AV33" s="58" t="s">
        <v>85</v>
      </c>
      <c r="AW33" s="61" t="s">
        <v>85</v>
      </c>
      <c r="AX33" s="61" t="s">
        <v>85</v>
      </c>
      <c r="AY33" s="58" t="s">
        <v>85</v>
      </c>
      <c r="AZ33" s="62">
        <v>44650</v>
      </c>
    </row>
    <row r="34" spans="1:52" x14ac:dyDescent="0.2">
      <c r="A34" s="58">
        <v>891301447</v>
      </c>
      <c r="B34" s="58" t="s">
        <v>95</v>
      </c>
      <c r="C34" s="58" t="s">
        <v>80</v>
      </c>
      <c r="D34" s="58">
        <v>649373</v>
      </c>
      <c r="E34" s="58" t="s">
        <v>176</v>
      </c>
      <c r="F34" s="58" t="s">
        <v>177</v>
      </c>
      <c r="G34" s="58" t="s">
        <v>85</v>
      </c>
      <c r="H34" s="58" t="s">
        <v>85</v>
      </c>
      <c r="I34" s="58" t="s">
        <v>85</v>
      </c>
      <c r="J34" s="60">
        <v>43900</v>
      </c>
      <c r="K34" s="64">
        <v>55800</v>
      </c>
      <c r="L34" s="61">
        <v>55800</v>
      </c>
      <c r="M34" s="58" t="s">
        <v>134</v>
      </c>
      <c r="N34" s="58" t="s">
        <v>67</v>
      </c>
      <c r="O34" s="65">
        <v>0</v>
      </c>
      <c r="P34" s="2" t="s">
        <v>191</v>
      </c>
      <c r="Q34" s="2" t="s">
        <v>191</v>
      </c>
      <c r="R34" s="2">
        <v>0</v>
      </c>
      <c r="S34" s="2" t="s">
        <v>191</v>
      </c>
      <c r="T34" s="58" t="s">
        <v>135</v>
      </c>
      <c r="U34" s="61" t="s">
        <v>85</v>
      </c>
      <c r="V34" s="61" t="s">
        <v>85</v>
      </c>
      <c r="W34" s="61" t="s">
        <v>85</v>
      </c>
      <c r="X34" s="61" t="s">
        <v>85</v>
      </c>
      <c r="Y34" s="61" t="s">
        <v>85</v>
      </c>
      <c r="Z34" s="61" t="s">
        <v>85</v>
      </c>
      <c r="AA34" s="61" t="s">
        <v>85</v>
      </c>
      <c r="AB34" s="58" t="s">
        <v>85</v>
      </c>
      <c r="AC34" s="58" t="s">
        <v>85</v>
      </c>
      <c r="AD34" s="61" t="s">
        <v>85</v>
      </c>
      <c r="AE34" s="58" t="s">
        <v>85</v>
      </c>
      <c r="AF34" s="2">
        <v>0</v>
      </c>
      <c r="AG34" s="2" t="s">
        <v>191</v>
      </c>
      <c r="AH34" s="2" t="s">
        <v>191</v>
      </c>
      <c r="AI34" s="69">
        <v>0</v>
      </c>
      <c r="AJ34" s="58" t="s">
        <v>85</v>
      </c>
      <c r="AK34" s="58" t="s">
        <v>85</v>
      </c>
      <c r="AL34" s="61" t="s">
        <v>85</v>
      </c>
      <c r="AM34" s="61" t="s">
        <v>85</v>
      </c>
      <c r="AN34" s="58" t="s">
        <v>85</v>
      </c>
      <c r="AO34" s="60">
        <v>43900</v>
      </c>
      <c r="AP34" s="58" t="s">
        <v>85</v>
      </c>
      <c r="AQ34" s="58" t="s">
        <v>85</v>
      </c>
      <c r="AR34" s="58" t="s">
        <v>85</v>
      </c>
      <c r="AS34" s="58" t="s">
        <v>87</v>
      </c>
      <c r="AT34" s="58" t="s">
        <v>85</v>
      </c>
      <c r="AU34" s="58" t="s">
        <v>85</v>
      </c>
      <c r="AV34" s="58" t="s">
        <v>85</v>
      </c>
      <c r="AW34" s="61" t="s">
        <v>85</v>
      </c>
      <c r="AX34" s="61" t="s">
        <v>85</v>
      </c>
      <c r="AY34" s="58" t="s">
        <v>85</v>
      </c>
      <c r="AZ34" s="62">
        <v>44650</v>
      </c>
    </row>
    <row r="35" spans="1:52" x14ac:dyDescent="0.2">
      <c r="A35" s="58">
        <v>891301447</v>
      </c>
      <c r="B35" s="58" t="s">
        <v>95</v>
      </c>
      <c r="C35" s="58" t="s">
        <v>80</v>
      </c>
      <c r="D35" s="58">
        <v>38106</v>
      </c>
      <c r="E35" s="58" t="s">
        <v>178</v>
      </c>
      <c r="F35" s="58" t="s">
        <v>179</v>
      </c>
      <c r="G35" s="58" t="s">
        <v>80</v>
      </c>
      <c r="H35" s="58">
        <v>38106</v>
      </c>
      <c r="I35" s="58" t="s">
        <v>85</v>
      </c>
      <c r="J35" s="60">
        <v>44490</v>
      </c>
      <c r="K35" s="64">
        <v>60964</v>
      </c>
      <c r="L35" s="61">
        <v>60964</v>
      </c>
      <c r="M35" s="58" t="s">
        <v>83</v>
      </c>
      <c r="N35" s="58" t="s">
        <v>71</v>
      </c>
      <c r="O35" s="65">
        <v>0</v>
      </c>
      <c r="P35" s="2" t="s">
        <v>191</v>
      </c>
      <c r="Q35" s="2" t="s">
        <v>191</v>
      </c>
      <c r="R35" s="2">
        <v>0</v>
      </c>
      <c r="S35" s="2" t="s">
        <v>191</v>
      </c>
      <c r="T35" s="58" t="s">
        <v>84</v>
      </c>
      <c r="U35" s="61">
        <v>60964</v>
      </c>
      <c r="V35" s="61">
        <v>0</v>
      </c>
      <c r="W35" s="61">
        <v>0</v>
      </c>
      <c r="X35" s="61">
        <v>0</v>
      </c>
      <c r="Y35" s="61">
        <v>60964</v>
      </c>
      <c r="Z35" s="61">
        <v>0</v>
      </c>
      <c r="AA35" s="61" t="s">
        <v>85</v>
      </c>
      <c r="AB35" s="58" t="s">
        <v>85</v>
      </c>
      <c r="AC35" s="58" t="s">
        <v>85</v>
      </c>
      <c r="AD35" s="61" t="s">
        <v>85</v>
      </c>
      <c r="AE35" s="58" t="s">
        <v>85</v>
      </c>
      <c r="AF35" s="2">
        <v>0</v>
      </c>
      <c r="AG35" s="2" t="s">
        <v>191</v>
      </c>
      <c r="AH35" s="2" t="s">
        <v>191</v>
      </c>
      <c r="AI35" s="69">
        <v>0</v>
      </c>
      <c r="AJ35" s="58">
        <v>211038516452717</v>
      </c>
      <c r="AK35" s="58" t="s">
        <v>85</v>
      </c>
      <c r="AL35" s="61">
        <v>0</v>
      </c>
      <c r="AM35" s="61">
        <v>0</v>
      </c>
      <c r="AN35" s="58" t="s">
        <v>85</v>
      </c>
      <c r="AO35" s="60">
        <v>44490</v>
      </c>
      <c r="AP35" s="58" t="s">
        <v>85</v>
      </c>
      <c r="AQ35" s="58">
        <v>2</v>
      </c>
      <c r="AR35" s="58" t="s">
        <v>85</v>
      </c>
      <c r="AS35" s="58" t="s">
        <v>87</v>
      </c>
      <c r="AT35" s="58">
        <v>1</v>
      </c>
      <c r="AU35" s="58">
        <v>20211130</v>
      </c>
      <c r="AV35" s="58">
        <v>20211119</v>
      </c>
      <c r="AW35" s="61">
        <v>60964</v>
      </c>
      <c r="AX35" s="61">
        <v>0</v>
      </c>
      <c r="AY35" s="58" t="s">
        <v>85</v>
      </c>
      <c r="AZ35" s="62">
        <v>44650</v>
      </c>
    </row>
    <row r="36" spans="1:52" x14ac:dyDescent="0.2">
      <c r="A36" s="58">
        <v>891301447</v>
      </c>
      <c r="B36" s="58" t="s">
        <v>95</v>
      </c>
      <c r="C36" s="58" t="s">
        <v>80</v>
      </c>
      <c r="D36" s="58">
        <v>3361</v>
      </c>
      <c r="E36" s="58" t="s">
        <v>180</v>
      </c>
      <c r="F36" s="58" t="s">
        <v>181</v>
      </c>
      <c r="G36" s="58" t="s">
        <v>80</v>
      </c>
      <c r="H36" s="58">
        <v>3361</v>
      </c>
      <c r="I36" s="58" t="s">
        <v>85</v>
      </c>
      <c r="J36" s="60">
        <v>44145</v>
      </c>
      <c r="K36" s="64">
        <v>66019</v>
      </c>
      <c r="L36" s="61">
        <v>66019</v>
      </c>
      <c r="M36" s="58" t="s">
        <v>83</v>
      </c>
      <c r="N36" s="58" t="s">
        <v>71</v>
      </c>
      <c r="O36" s="65">
        <v>0</v>
      </c>
      <c r="P36" s="2" t="s">
        <v>191</v>
      </c>
      <c r="Q36" s="2" t="s">
        <v>191</v>
      </c>
      <c r="R36" s="2">
        <v>0</v>
      </c>
      <c r="S36" s="2" t="s">
        <v>191</v>
      </c>
      <c r="T36" s="58" t="s">
        <v>84</v>
      </c>
      <c r="U36" s="61">
        <v>66019</v>
      </c>
      <c r="V36" s="61">
        <v>0</v>
      </c>
      <c r="W36" s="61">
        <v>0</v>
      </c>
      <c r="X36" s="61">
        <v>0</v>
      </c>
      <c r="Y36" s="61">
        <v>66019</v>
      </c>
      <c r="Z36" s="61">
        <v>0</v>
      </c>
      <c r="AA36" s="61" t="s">
        <v>85</v>
      </c>
      <c r="AB36" s="58" t="s">
        <v>85</v>
      </c>
      <c r="AC36" s="58" t="s">
        <v>85</v>
      </c>
      <c r="AD36" s="61" t="s">
        <v>85</v>
      </c>
      <c r="AE36" s="58" t="s">
        <v>85</v>
      </c>
      <c r="AF36" s="2">
        <v>0</v>
      </c>
      <c r="AG36" s="2" t="s">
        <v>191</v>
      </c>
      <c r="AH36" s="2" t="s">
        <v>191</v>
      </c>
      <c r="AI36" s="69">
        <v>0</v>
      </c>
      <c r="AJ36" s="58">
        <v>202918614815667</v>
      </c>
      <c r="AK36" s="58" t="s">
        <v>85</v>
      </c>
      <c r="AL36" s="61">
        <v>0</v>
      </c>
      <c r="AM36" s="61">
        <v>0</v>
      </c>
      <c r="AN36" s="58" t="s">
        <v>85</v>
      </c>
      <c r="AO36" s="60">
        <v>44145</v>
      </c>
      <c r="AP36" s="58" t="s">
        <v>85</v>
      </c>
      <c r="AQ36" s="58">
        <v>2</v>
      </c>
      <c r="AR36" s="58" t="s">
        <v>85</v>
      </c>
      <c r="AS36" s="58" t="s">
        <v>87</v>
      </c>
      <c r="AT36" s="58">
        <v>1</v>
      </c>
      <c r="AU36" s="58">
        <v>20211130</v>
      </c>
      <c r="AV36" s="58">
        <v>20211119</v>
      </c>
      <c r="AW36" s="61">
        <v>66019</v>
      </c>
      <c r="AX36" s="61">
        <v>0</v>
      </c>
      <c r="AY36" s="58" t="s">
        <v>85</v>
      </c>
      <c r="AZ36" s="62">
        <v>44650</v>
      </c>
    </row>
    <row r="37" spans="1:52" x14ac:dyDescent="0.2">
      <c r="A37" s="58">
        <v>891301447</v>
      </c>
      <c r="B37" s="58" t="s">
        <v>95</v>
      </c>
      <c r="C37" s="58" t="s">
        <v>80</v>
      </c>
      <c r="D37" s="58">
        <v>74199</v>
      </c>
      <c r="E37" s="58" t="s">
        <v>182</v>
      </c>
      <c r="F37" s="58" t="s">
        <v>183</v>
      </c>
      <c r="G37" s="58" t="s">
        <v>80</v>
      </c>
      <c r="H37" s="58">
        <v>74199</v>
      </c>
      <c r="I37" s="58" t="s">
        <v>85</v>
      </c>
      <c r="J37" s="60">
        <v>44490</v>
      </c>
      <c r="K37" s="64">
        <v>138604</v>
      </c>
      <c r="L37" s="61">
        <v>138604</v>
      </c>
      <c r="M37" s="58" t="s">
        <v>83</v>
      </c>
      <c r="N37" s="58" t="s">
        <v>71</v>
      </c>
      <c r="O37" s="65">
        <v>0</v>
      </c>
      <c r="P37" s="2" t="s">
        <v>191</v>
      </c>
      <c r="Q37" s="2" t="s">
        <v>191</v>
      </c>
      <c r="R37" s="2">
        <v>0</v>
      </c>
      <c r="S37" s="2" t="s">
        <v>191</v>
      </c>
      <c r="T37" s="58" t="s">
        <v>84</v>
      </c>
      <c r="U37" s="61">
        <v>138604</v>
      </c>
      <c r="V37" s="61">
        <v>0</v>
      </c>
      <c r="W37" s="61">
        <v>0</v>
      </c>
      <c r="X37" s="61">
        <v>0</v>
      </c>
      <c r="Y37" s="61">
        <v>138604</v>
      </c>
      <c r="Z37" s="61">
        <v>0</v>
      </c>
      <c r="AA37" s="61" t="s">
        <v>85</v>
      </c>
      <c r="AB37" s="58" t="s">
        <v>85</v>
      </c>
      <c r="AC37" s="58" t="s">
        <v>85</v>
      </c>
      <c r="AD37" s="61" t="s">
        <v>85</v>
      </c>
      <c r="AE37" s="58" t="s">
        <v>85</v>
      </c>
      <c r="AF37" s="2">
        <v>0</v>
      </c>
      <c r="AG37" s="2" t="s">
        <v>191</v>
      </c>
      <c r="AH37" s="2" t="s">
        <v>191</v>
      </c>
      <c r="AI37" s="69">
        <v>0</v>
      </c>
      <c r="AJ37" s="58">
        <v>212628516796055</v>
      </c>
      <c r="AK37" s="58" t="s">
        <v>85</v>
      </c>
      <c r="AL37" s="61">
        <v>0</v>
      </c>
      <c r="AM37" s="61">
        <v>0</v>
      </c>
      <c r="AN37" s="58" t="s">
        <v>85</v>
      </c>
      <c r="AO37" s="60">
        <v>44490</v>
      </c>
      <c r="AP37" s="58" t="s">
        <v>85</v>
      </c>
      <c r="AQ37" s="58">
        <v>2</v>
      </c>
      <c r="AR37" s="58" t="s">
        <v>85</v>
      </c>
      <c r="AS37" s="58" t="s">
        <v>87</v>
      </c>
      <c r="AT37" s="58">
        <v>1</v>
      </c>
      <c r="AU37" s="58">
        <v>20211130</v>
      </c>
      <c r="AV37" s="58">
        <v>20211119</v>
      </c>
      <c r="AW37" s="61">
        <v>138604</v>
      </c>
      <c r="AX37" s="61">
        <v>0</v>
      </c>
      <c r="AY37" s="58" t="s">
        <v>85</v>
      </c>
      <c r="AZ37" s="62">
        <v>44650</v>
      </c>
    </row>
    <row r="38" spans="1:52" x14ac:dyDescent="0.2">
      <c r="A38" s="58">
        <v>891301447</v>
      </c>
      <c r="B38" s="58" t="s">
        <v>95</v>
      </c>
      <c r="C38" s="58" t="s">
        <v>80</v>
      </c>
      <c r="D38" s="58">
        <v>42986</v>
      </c>
      <c r="E38" s="58" t="s">
        <v>184</v>
      </c>
      <c r="F38" s="58" t="s">
        <v>185</v>
      </c>
      <c r="G38" s="58" t="s">
        <v>80</v>
      </c>
      <c r="H38" s="58">
        <v>42986</v>
      </c>
      <c r="I38" s="58" t="s">
        <v>85</v>
      </c>
      <c r="J38" s="60">
        <v>44490</v>
      </c>
      <c r="K38" s="64">
        <v>61182</v>
      </c>
      <c r="L38" s="61">
        <v>61182</v>
      </c>
      <c r="M38" s="58" t="s">
        <v>83</v>
      </c>
      <c r="N38" s="58" t="s">
        <v>71</v>
      </c>
      <c r="O38" s="65">
        <v>0</v>
      </c>
      <c r="P38" s="2" t="s">
        <v>191</v>
      </c>
      <c r="Q38" s="2" t="s">
        <v>191</v>
      </c>
      <c r="R38" s="2">
        <v>0</v>
      </c>
      <c r="S38" s="2" t="s">
        <v>191</v>
      </c>
      <c r="T38" s="58" t="s">
        <v>84</v>
      </c>
      <c r="U38" s="61">
        <v>61182</v>
      </c>
      <c r="V38" s="61">
        <v>0</v>
      </c>
      <c r="W38" s="61">
        <v>0</v>
      </c>
      <c r="X38" s="61">
        <v>0</v>
      </c>
      <c r="Y38" s="61">
        <v>61182</v>
      </c>
      <c r="Z38" s="61">
        <v>0</v>
      </c>
      <c r="AA38" s="61" t="s">
        <v>85</v>
      </c>
      <c r="AB38" s="58" t="s">
        <v>85</v>
      </c>
      <c r="AC38" s="58" t="s">
        <v>85</v>
      </c>
      <c r="AD38" s="61" t="s">
        <v>85</v>
      </c>
      <c r="AE38" s="58" t="s">
        <v>85</v>
      </c>
      <c r="AF38" s="2">
        <v>0</v>
      </c>
      <c r="AG38" s="2" t="s">
        <v>191</v>
      </c>
      <c r="AH38" s="2" t="s">
        <v>191</v>
      </c>
      <c r="AI38" s="69">
        <v>0</v>
      </c>
      <c r="AJ38" s="58">
        <v>211258516074092</v>
      </c>
      <c r="AK38" s="58" t="s">
        <v>85</v>
      </c>
      <c r="AL38" s="61">
        <v>0</v>
      </c>
      <c r="AM38" s="61">
        <v>0</v>
      </c>
      <c r="AN38" s="58" t="s">
        <v>85</v>
      </c>
      <c r="AO38" s="60">
        <v>44490</v>
      </c>
      <c r="AP38" s="58" t="s">
        <v>85</v>
      </c>
      <c r="AQ38" s="58">
        <v>2</v>
      </c>
      <c r="AR38" s="58" t="s">
        <v>85</v>
      </c>
      <c r="AS38" s="58" t="s">
        <v>87</v>
      </c>
      <c r="AT38" s="58">
        <v>1</v>
      </c>
      <c r="AU38" s="58">
        <v>20211130</v>
      </c>
      <c r="AV38" s="58">
        <v>20211119</v>
      </c>
      <c r="AW38" s="61">
        <v>61182</v>
      </c>
      <c r="AX38" s="61">
        <v>0</v>
      </c>
      <c r="AY38" s="58" t="s">
        <v>85</v>
      </c>
      <c r="AZ38" s="62">
        <v>44650</v>
      </c>
    </row>
    <row r="39" spans="1:52" x14ac:dyDescent="0.2">
      <c r="A39" s="58">
        <v>891301447</v>
      </c>
      <c r="B39" s="58" t="s">
        <v>95</v>
      </c>
      <c r="C39" s="58" t="s">
        <v>80</v>
      </c>
      <c r="D39" s="58">
        <v>49751</v>
      </c>
      <c r="E39" s="58" t="s">
        <v>186</v>
      </c>
      <c r="F39" s="58" t="s">
        <v>187</v>
      </c>
      <c r="G39" s="58" t="s">
        <v>80</v>
      </c>
      <c r="H39" s="58">
        <v>49751</v>
      </c>
      <c r="I39" s="58" t="s">
        <v>85</v>
      </c>
      <c r="J39" s="60">
        <v>44490</v>
      </c>
      <c r="K39" s="64">
        <v>144610</v>
      </c>
      <c r="L39" s="61">
        <v>144610</v>
      </c>
      <c r="M39" s="58" t="s">
        <v>83</v>
      </c>
      <c r="N39" s="58" t="s">
        <v>71</v>
      </c>
      <c r="O39" s="65">
        <v>0</v>
      </c>
      <c r="P39" s="2" t="s">
        <v>191</v>
      </c>
      <c r="Q39" s="2" t="s">
        <v>191</v>
      </c>
      <c r="R39" s="2">
        <v>0</v>
      </c>
      <c r="S39" s="2" t="s">
        <v>191</v>
      </c>
      <c r="T39" s="58" t="s">
        <v>84</v>
      </c>
      <c r="U39" s="61">
        <v>144610</v>
      </c>
      <c r="V39" s="61">
        <v>0</v>
      </c>
      <c r="W39" s="61">
        <v>0</v>
      </c>
      <c r="X39" s="61">
        <v>0</v>
      </c>
      <c r="Y39" s="61">
        <v>144610</v>
      </c>
      <c r="Z39" s="61">
        <v>0</v>
      </c>
      <c r="AA39" s="61" t="s">
        <v>85</v>
      </c>
      <c r="AB39" s="58" t="s">
        <v>85</v>
      </c>
      <c r="AC39" s="58" t="s">
        <v>85</v>
      </c>
      <c r="AD39" s="61" t="s">
        <v>85</v>
      </c>
      <c r="AE39" s="58" t="s">
        <v>85</v>
      </c>
      <c r="AF39" s="2">
        <v>0</v>
      </c>
      <c r="AG39" s="2" t="s">
        <v>191</v>
      </c>
      <c r="AH39" s="2" t="s">
        <v>191</v>
      </c>
      <c r="AI39" s="69">
        <v>0</v>
      </c>
      <c r="AJ39" s="58">
        <v>211588516628881</v>
      </c>
      <c r="AK39" s="58" t="s">
        <v>85</v>
      </c>
      <c r="AL39" s="61">
        <v>0</v>
      </c>
      <c r="AM39" s="61">
        <v>0</v>
      </c>
      <c r="AN39" s="58" t="s">
        <v>85</v>
      </c>
      <c r="AO39" s="60">
        <v>44490</v>
      </c>
      <c r="AP39" s="58" t="s">
        <v>85</v>
      </c>
      <c r="AQ39" s="58">
        <v>2</v>
      </c>
      <c r="AR39" s="58" t="s">
        <v>85</v>
      </c>
      <c r="AS39" s="58" t="s">
        <v>87</v>
      </c>
      <c r="AT39" s="58">
        <v>1</v>
      </c>
      <c r="AU39" s="58">
        <v>20211130</v>
      </c>
      <c r="AV39" s="58">
        <v>20211119</v>
      </c>
      <c r="AW39" s="61">
        <v>144610</v>
      </c>
      <c r="AX39" s="61">
        <v>0</v>
      </c>
      <c r="AY39" s="58" t="s">
        <v>85</v>
      </c>
      <c r="AZ39" s="62">
        <v>44650</v>
      </c>
    </row>
    <row r="40" spans="1:52" x14ac:dyDescent="0.2">
      <c r="A40" s="58">
        <v>891301447</v>
      </c>
      <c r="B40" s="58" t="s">
        <v>95</v>
      </c>
      <c r="C40" s="58" t="s">
        <v>80</v>
      </c>
      <c r="D40" s="58">
        <v>63767</v>
      </c>
      <c r="E40" s="58" t="s">
        <v>188</v>
      </c>
      <c r="F40" s="58" t="s">
        <v>81</v>
      </c>
      <c r="G40" s="58" t="s">
        <v>80</v>
      </c>
      <c r="H40" s="58">
        <v>63767</v>
      </c>
      <c r="I40" s="58" t="s">
        <v>85</v>
      </c>
      <c r="J40" s="60">
        <v>44490</v>
      </c>
      <c r="K40" s="64">
        <v>99423</v>
      </c>
      <c r="L40" s="61">
        <v>99423</v>
      </c>
      <c r="M40" s="58" t="s">
        <v>189</v>
      </c>
      <c r="N40" s="58" t="s">
        <v>48</v>
      </c>
      <c r="O40" s="65">
        <v>0</v>
      </c>
      <c r="P40" s="2" t="s">
        <v>191</v>
      </c>
      <c r="Q40" s="2" t="s">
        <v>191</v>
      </c>
      <c r="R40" s="2">
        <v>18591</v>
      </c>
      <c r="S40" s="2" t="s">
        <v>42</v>
      </c>
      <c r="T40" s="58" t="s">
        <v>84</v>
      </c>
      <c r="U40" s="61">
        <v>99423</v>
      </c>
      <c r="V40" s="61">
        <v>0</v>
      </c>
      <c r="W40" s="61">
        <v>0</v>
      </c>
      <c r="X40" s="61">
        <v>0</v>
      </c>
      <c r="Y40" s="61">
        <v>80832</v>
      </c>
      <c r="Z40" s="61">
        <v>18591</v>
      </c>
      <c r="AA40" s="61" t="s">
        <v>85</v>
      </c>
      <c r="AB40" s="58" t="s">
        <v>85</v>
      </c>
      <c r="AC40" s="58" t="s">
        <v>85</v>
      </c>
      <c r="AD40" s="61" t="s">
        <v>85</v>
      </c>
      <c r="AE40" s="58" t="s">
        <v>85</v>
      </c>
      <c r="AF40" s="2">
        <v>0</v>
      </c>
      <c r="AG40" s="2" t="s">
        <v>191</v>
      </c>
      <c r="AH40" s="2" t="s">
        <v>191</v>
      </c>
      <c r="AI40" s="69">
        <v>0</v>
      </c>
      <c r="AJ40" s="58">
        <v>212278516788881</v>
      </c>
      <c r="AK40" s="58" t="s">
        <v>85</v>
      </c>
      <c r="AL40" s="61">
        <v>0</v>
      </c>
      <c r="AM40" s="61">
        <v>18591</v>
      </c>
      <c r="AN40" s="58" t="s">
        <v>190</v>
      </c>
      <c r="AO40" s="60">
        <v>44490</v>
      </c>
      <c r="AP40" s="58" t="s">
        <v>85</v>
      </c>
      <c r="AQ40" s="58">
        <v>9</v>
      </c>
      <c r="AR40" s="58" t="s">
        <v>85</v>
      </c>
      <c r="AS40" s="58" t="s">
        <v>87</v>
      </c>
      <c r="AT40" s="58">
        <v>1</v>
      </c>
      <c r="AU40" s="58">
        <v>21001231</v>
      </c>
      <c r="AV40" s="58">
        <v>20211119</v>
      </c>
      <c r="AW40" s="61">
        <v>99423</v>
      </c>
      <c r="AX40" s="61">
        <v>0</v>
      </c>
      <c r="AY40" s="58" t="s">
        <v>85</v>
      </c>
      <c r="AZ40" s="62">
        <v>44650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40"/>
  <sheetViews>
    <sheetView showGridLines="0" tabSelected="1" topLeftCell="A10" zoomScaleNormal="100" zoomScaleSheetLayoutView="100" workbookViewId="0">
      <selection activeCell="J18" sqref="J18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21.5703125" style="15" bestFit="1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29.28515625" style="15" customWidth="1"/>
    <col min="13" max="13" width="11.42578125" style="15"/>
    <col min="14" max="14" width="14.42578125" style="15" bestFit="1" customWidth="1"/>
    <col min="15" max="15" width="12.85546875" style="15" bestFit="1" customWidth="1"/>
    <col min="16" max="222" width="11.42578125" style="15"/>
    <col min="223" max="223" width="4.42578125" style="15" customWidth="1"/>
    <col min="224" max="224" width="11.42578125" style="15"/>
    <col min="225" max="225" width="17.5703125" style="15" customWidth="1"/>
    <col min="226" max="226" width="11.5703125" style="15" customWidth="1"/>
    <col min="227" max="230" width="11.42578125" style="15"/>
    <col min="231" max="231" width="22.5703125" style="15" customWidth="1"/>
    <col min="232" max="232" width="14" style="15" customWidth="1"/>
    <col min="233" max="233" width="1.7109375" style="15" customWidth="1"/>
    <col min="234" max="478" width="11.42578125" style="15"/>
    <col min="479" max="479" width="4.42578125" style="15" customWidth="1"/>
    <col min="480" max="480" width="11.42578125" style="15"/>
    <col min="481" max="481" width="17.5703125" style="15" customWidth="1"/>
    <col min="482" max="482" width="11.5703125" style="15" customWidth="1"/>
    <col min="483" max="486" width="11.42578125" style="15"/>
    <col min="487" max="487" width="22.5703125" style="15" customWidth="1"/>
    <col min="488" max="488" width="14" style="15" customWidth="1"/>
    <col min="489" max="489" width="1.7109375" style="15" customWidth="1"/>
    <col min="490" max="734" width="11.42578125" style="15"/>
    <col min="735" max="735" width="4.42578125" style="15" customWidth="1"/>
    <col min="736" max="736" width="11.42578125" style="15"/>
    <col min="737" max="737" width="17.5703125" style="15" customWidth="1"/>
    <col min="738" max="738" width="11.5703125" style="15" customWidth="1"/>
    <col min="739" max="742" width="11.42578125" style="15"/>
    <col min="743" max="743" width="22.5703125" style="15" customWidth="1"/>
    <col min="744" max="744" width="14" style="15" customWidth="1"/>
    <col min="745" max="745" width="1.7109375" style="15" customWidth="1"/>
    <col min="746" max="990" width="11.42578125" style="15"/>
    <col min="991" max="991" width="4.42578125" style="15" customWidth="1"/>
    <col min="992" max="992" width="11.42578125" style="15"/>
    <col min="993" max="993" width="17.5703125" style="15" customWidth="1"/>
    <col min="994" max="994" width="11.5703125" style="15" customWidth="1"/>
    <col min="995" max="998" width="11.42578125" style="15"/>
    <col min="999" max="999" width="22.5703125" style="15" customWidth="1"/>
    <col min="1000" max="1000" width="14" style="15" customWidth="1"/>
    <col min="1001" max="1001" width="1.7109375" style="15" customWidth="1"/>
    <col min="1002" max="1246" width="11.42578125" style="15"/>
    <col min="1247" max="1247" width="4.42578125" style="15" customWidth="1"/>
    <col min="1248" max="1248" width="11.42578125" style="15"/>
    <col min="1249" max="1249" width="17.5703125" style="15" customWidth="1"/>
    <col min="1250" max="1250" width="11.5703125" style="15" customWidth="1"/>
    <col min="1251" max="1254" width="11.42578125" style="15"/>
    <col min="1255" max="1255" width="22.5703125" style="15" customWidth="1"/>
    <col min="1256" max="1256" width="14" style="15" customWidth="1"/>
    <col min="1257" max="1257" width="1.7109375" style="15" customWidth="1"/>
    <col min="1258" max="1502" width="11.42578125" style="15"/>
    <col min="1503" max="1503" width="4.42578125" style="15" customWidth="1"/>
    <col min="1504" max="1504" width="11.42578125" style="15"/>
    <col min="1505" max="1505" width="17.5703125" style="15" customWidth="1"/>
    <col min="1506" max="1506" width="11.5703125" style="15" customWidth="1"/>
    <col min="1507" max="1510" width="11.42578125" style="15"/>
    <col min="1511" max="1511" width="22.5703125" style="15" customWidth="1"/>
    <col min="1512" max="1512" width="14" style="15" customWidth="1"/>
    <col min="1513" max="1513" width="1.7109375" style="15" customWidth="1"/>
    <col min="1514" max="1758" width="11.42578125" style="15"/>
    <col min="1759" max="1759" width="4.42578125" style="15" customWidth="1"/>
    <col min="1760" max="1760" width="11.42578125" style="15"/>
    <col min="1761" max="1761" width="17.5703125" style="15" customWidth="1"/>
    <col min="1762" max="1762" width="11.5703125" style="15" customWidth="1"/>
    <col min="1763" max="1766" width="11.42578125" style="15"/>
    <col min="1767" max="1767" width="22.5703125" style="15" customWidth="1"/>
    <col min="1768" max="1768" width="14" style="15" customWidth="1"/>
    <col min="1769" max="1769" width="1.7109375" style="15" customWidth="1"/>
    <col min="1770" max="2014" width="11.42578125" style="15"/>
    <col min="2015" max="2015" width="4.42578125" style="15" customWidth="1"/>
    <col min="2016" max="2016" width="11.42578125" style="15"/>
    <col min="2017" max="2017" width="17.5703125" style="15" customWidth="1"/>
    <col min="2018" max="2018" width="11.5703125" style="15" customWidth="1"/>
    <col min="2019" max="2022" width="11.42578125" style="15"/>
    <col min="2023" max="2023" width="22.5703125" style="15" customWidth="1"/>
    <col min="2024" max="2024" width="14" style="15" customWidth="1"/>
    <col min="2025" max="2025" width="1.7109375" style="15" customWidth="1"/>
    <col min="2026" max="2270" width="11.42578125" style="15"/>
    <col min="2271" max="2271" width="4.42578125" style="15" customWidth="1"/>
    <col min="2272" max="2272" width="11.42578125" style="15"/>
    <col min="2273" max="2273" width="17.5703125" style="15" customWidth="1"/>
    <col min="2274" max="2274" width="11.5703125" style="15" customWidth="1"/>
    <col min="2275" max="2278" width="11.42578125" style="15"/>
    <col min="2279" max="2279" width="22.5703125" style="15" customWidth="1"/>
    <col min="2280" max="2280" width="14" style="15" customWidth="1"/>
    <col min="2281" max="2281" width="1.7109375" style="15" customWidth="1"/>
    <col min="2282" max="2526" width="11.42578125" style="15"/>
    <col min="2527" max="2527" width="4.42578125" style="15" customWidth="1"/>
    <col min="2528" max="2528" width="11.42578125" style="15"/>
    <col min="2529" max="2529" width="17.5703125" style="15" customWidth="1"/>
    <col min="2530" max="2530" width="11.5703125" style="15" customWidth="1"/>
    <col min="2531" max="2534" width="11.42578125" style="15"/>
    <col min="2535" max="2535" width="22.5703125" style="15" customWidth="1"/>
    <col min="2536" max="2536" width="14" style="15" customWidth="1"/>
    <col min="2537" max="2537" width="1.7109375" style="15" customWidth="1"/>
    <col min="2538" max="2782" width="11.42578125" style="15"/>
    <col min="2783" max="2783" width="4.42578125" style="15" customWidth="1"/>
    <col min="2784" max="2784" width="11.42578125" style="15"/>
    <col min="2785" max="2785" width="17.5703125" style="15" customWidth="1"/>
    <col min="2786" max="2786" width="11.5703125" style="15" customWidth="1"/>
    <col min="2787" max="2790" width="11.42578125" style="15"/>
    <col min="2791" max="2791" width="22.5703125" style="15" customWidth="1"/>
    <col min="2792" max="2792" width="14" style="15" customWidth="1"/>
    <col min="2793" max="2793" width="1.7109375" style="15" customWidth="1"/>
    <col min="2794" max="3038" width="11.42578125" style="15"/>
    <col min="3039" max="3039" width="4.42578125" style="15" customWidth="1"/>
    <col min="3040" max="3040" width="11.42578125" style="15"/>
    <col min="3041" max="3041" width="17.5703125" style="15" customWidth="1"/>
    <col min="3042" max="3042" width="11.5703125" style="15" customWidth="1"/>
    <col min="3043" max="3046" width="11.42578125" style="15"/>
    <col min="3047" max="3047" width="22.5703125" style="15" customWidth="1"/>
    <col min="3048" max="3048" width="14" style="15" customWidth="1"/>
    <col min="3049" max="3049" width="1.7109375" style="15" customWidth="1"/>
    <col min="3050" max="3294" width="11.42578125" style="15"/>
    <col min="3295" max="3295" width="4.42578125" style="15" customWidth="1"/>
    <col min="3296" max="3296" width="11.42578125" style="15"/>
    <col min="3297" max="3297" width="17.5703125" style="15" customWidth="1"/>
    <col min="3298" max="3298" width="11.5703125" style="15" customWidth="1"/>
    <col min="3299" max="3302" width="11.42578125" style="15"/>
    <col min="3303" max="3303" width="22.5703125" style="15" customWidth="1"/>
    <col min="3304" max="3304" width="14" style="15" customWidth="1"/>
    <col min="3305" max="3305" width="1.7109375" style="15" customWidth="1"/>
    <col min="3306" max="3550" width="11.42578125" style="15"/>
    <col min="3551" max="3551" width="4.42578125" style="15" customWidth="1"/>
    <col min="3552" max="3552" width="11.42578125" style="15"/>
    <col min="3553" max="3553" width="17.5703125" style="15" customWidth="1"/>
    <col min="3554" max="3554" width="11.5703125" style="15" customWidth="1"/>
    <col min="3555" max="3558" width="11.42578125" style="15"/>
    <col min="3559" max="3559" width="22.5703125" style="15" customWidth="1"/>
    <col min="3560" max="3560" width="14" style="15" customWidth="1"/>
    <col min="3561" max="3561" width="1.7109375" style="15" customWidth="1"/>
    <col min="3562" max="3806" width="11.42578125" style="15"/>
    <col min="3807" max="3807" width="4.42578125" style="15" customWidth="1"/>
    <col min="3808" max="3808" width="11.42578125" style="15"/>
    <col min="3809" max="3809" width="17.5703125" style="15" customWidth="1"/>
    <col min="3810" max="3810" width="11.5703125" style="15" customWidth="1"/>
    <col min="3811" max="3814" width="11.42578125" style="15"/>
    <col min="3815" max="3815" width="22.5703125" style="15" customWidth="1"/>
    <col min="3816" max="3816" width="14" style="15" customWidth="1"/>
    <col min="3817" max="3817" width="1.7109375" style="15" customWidth="1"/>
    <col min="3818" max="4062" width="11.42578125" style="15"/>
    <col min="4063" max="4063" width="4.42578125" style="15" customWidth="1"/>
    <col min="4064" max="4064" width="11.42578125" style="15"/>
    <col min="4065" max="4065" width="17.5703125" style="15" customWidth="1"/>
    <col min="4066" max="4066" width="11.5703125" style="15" customWidth="1"/>
    <col min="4067" max="4070" width="11.42578125" style="15"/>
    <col min="4071" max="4071" width="22.5703125" style="15" customWidth="1"/>
    <col min="4072" max="4072" width="14" style="15" customWidth="1"/>
    <col min="4073" max="4073" width="1.7109375" style="15" customWidth="1"/>
    <col min="4074" max="4318" width="11.42578125" style="15"/>
    <col min="4319" max="4319" width="4.42578125" style="15" customWidth="1"/>
    <col min="4320" max="4320" width="11.42578125" style="15"/>
    <col min="4321" max="4321" width="17.5703125" style="15" customWidth="1"/>
    <col min="4322" max="4322" width="11.5703125" style="15" customWidth="1"/>
    <col min="4323" max="4326" width="11.42578125" style="15"/>
    <col min="4327" max="4327" width="22.5703125" style="15" customWidth="1"/>
    <col min="4328" max="4328" width="14" style="15" customWidth="1"/>
    <col min="4329" max="4329" width="1.7109375" style="15" customWidth="1"/>
    <col min="4330" max="4574" width="11.42578125" style="15"/>
    <col min="4575" max="4575" width="4.42578125" style="15" customWidth="1"/>
    <col min="4576" max="4576" width="11.42578125" style="15"/>
    <col min="4577" max="4577" width="17.5703125" style="15" customWidth="1"/>
    <col min="4578" max="4578" width="11.5703125" style="15" customWidth="1"/>
    <col min="4579" max="4582" width="11.42578125" style="15"/>
    <col min="4583" max="4583" width="22.5703125" style="15" customWidth="1"/>
    <col min="4584" max="4584" width="14" style="15" customWidth="1"/>
    <col min="4585" max="4585" width="1.7109375" style="15" customWidth="1"/>
    <col min="4586" max="4830" width="11.42578125" style="15"/>
    <col min="4831" max="4831" width="4.42578125" style="15" customWidth="1"/>
    <col min="4832" max="4832" width="11.42578125" style="15"/>
    <col min="4833" max="4833" width="17.5703125" style="15" customWidth="1"/>
    <col min="4834" max="4834" width="11.5703125" style="15" customWidth="1"/>
    <col min="4835" max="4838" width="11.42578125" style="15"/>
    <col min="4839" max="4839" width="22.5703125" style="15" customWidth="1"/>
    <col min="4840" max="4840" width="14" style="15" customWidth="1"/>
    <col min="4841" max="4841" width="1.7109375" style="15" customWidth="1"/>
    <col min="4842" max="5086" width="11.42578125" style="15"/>
    <col min="5087" max="5087" width="4.42578125" style="15" customWidth="1"/>
    <col min="5088" max="5088" width="11.42578125" style="15"/>
    <col min="5089" max="5089" width="17.5703125" style="15" customWidth="1"/>
    <col min="5090" max="5090" width="11.5703125" style="15" customWidth="1"/>
    <col min="5091" max="5094" width="11.42578125" style="15"/>
    <col min="5095" max="5095" width="22.5703125" style="15" customWidth="1"/>
    <col min="5096" max="5096" width="14" style="15" customWidth="1"/>
    <col min="5097" max="5097" width="1.7109375" style="15" customWidth="1"/>
    <col min="5098" max="5342" width="11.42578125" style="15"/>
    <col min="5343" max="5343" width="4.42578125" style="15" customWidth="1"/>
    <col min="5344" max="5344" width="11.42578125" style="15"/>
    <col min="5345" max="5345" width="17.5703125" style="15" customWidth="1"/>
    <col min="5346" max="5346" width="11.5703125" style="15" customWidth="1"/>
    <col min="5347" max="5350" width="11.42578125" style="15"/>
    <col min="5351" max="5351" width="22.5703125" style="15" customWidth="1"/>
    <col min="5352" max="5352" width="14" style="15" customWidth="1"/>
    <col min="5353" max="5353" width="1.7109375" style="15" customWidth="1"/>
    <col min="5354" max="5598" width="11.42578125" style="15"/>
    <col min="5599" max="5599" width="4.42578125" style="15" customWidth="1"/>
    <col min="5600" max="5600" width="11.42578125" style="15"/>
    <col min="5601" max="5601" width="17.5703125" style="15" customWidth="1"/>
    <col min="5602" max="5602" width="11.5703125" style="15" customWidth="1"/>
    <col min="5603" max="5606" width="11.42578125" style="15"/>
    <col min="5607" max="5607" width="22.5703125" style="15" customWidth="1"/>
    <col min="5608" max="5608" width="14" style="15" customWidth="1"/>
    <col min="5609" max="5609" width="1.7109375" style="15" customWidth="1"/>
    <col min="5610" max="5854" width="11.42578125" style="15"/>
    <col min="5855" max="5855" width="4.42578125" style="15" customWidth="1"/>
    <col min="5856" max="5856" width="11.42578125" style="15"/>
    <col min="5857" max="5857" width="17.5703125" style="15" customWidth="1"/>
    <col min="5858" max="5858" width="11.5703125" style="15" customWidth="1"/>
    <col min="5859" max="5862" width="11.42578125" style="15"/>
    <col min="5863" max="5863" width="22.5703125" style="15" customWidth="1"/>
    <col min="5864" max="5864" width="14" style="15" customWidth="1"/>
    <col min="5865" max="5865" width="1.7109375" style="15" customWidth="1"/>
    <col min="5866" max="6110" width="11.42578125" style="15"/>
    <col min="6111" max="6111" width="4.42578125" style="15" customWidth="1"/>
    <col min="6112" max="6112" width="11.42578125" style="15"/>
    <col min="6113" max="6113" width="17.5703125" style="15" customWidth="1"/>
    <col min="6114" max="6114" width="11.5703125" style="15" customWidth="1"/>
    <col min="6115" max="6118" width="11.42578125" style="15"/>
    <col min="6119" max="6119" width="22.5703125" style="15" customWidth="1"/>
    <col min="6120" max="6120" width="14" style="15" customWidth="1"/>
    <col min="6121" max="6121" width="1.7109375" style="15" customWidth="1"/>
    <col min="6122" max="6366" width="11.42578125" style="15"/>
    <col min="6367" max="6367" width="4.42578125" style="15" customWidth="1"/>
    <col min="6368" max="6368" width="11.42578125" style="15"/>
    <col min="6369" max="6369" width="17.5703125" style="15" customWidth="1"/>
    <col min="6370" max="6370" width="11.5703125" style="15" customWidth="1"/>
    <col min="6371" max="6374" width="11.42578125" style="15"/>
    <col min="6375" max="6375" width="22.5703125" style="15" customWidth="1"/>
    <col min="6376" max="6376" width="14" style="15" customWidth="1"/>
    <col min="6377" max="6377" width="1.7109375" style="15" customWidth="1"/>
    <col min="6378" max="6622" width="11.42578125" style="15"/>
    <col min="6623" max="6623" width="4.42578125" style="15" customWidth="1"/>
    <col min="6624" max="6624" width="11.42578125" style="15"/>
    <col min="6625" max="6625" width="17.5703125" style="15" customWidth="1"/>
    <col min="6626" max="6626" width="11.5703125" style="15" customWidth="1"/>
    <col min="6627" max="6630" width="11.42578125" style="15"/>
    <col min="6631" max="6631" width="22.5703125" style="15" customWidth="1"/>
    <col min="6632" max="6632" width="14" style="15" customWidth="1"/>
    <col min="6633" max="6633" width="1.7109375" style="15" customWidth="1"/>
    <col min="6634" max="6878" width="11.42578125" style="15"/>
    <col min="6879" max="6879" width="4.42578125" style="15" customWidth="1"/>
    <col min="6880" max="6880" width="11.42578125" style="15"/>
    <col min="6881" max="6881" width="17.5703125" style="15" customWidth="1"/>
    <col min="6882" max="6882" width="11.5703125" style="15" customWidth="1"/>
    <col min="6883" max="6886" width="11.42578125" style="15"/>
    <col min="6887" max="6887" width="22.5703125" style="15" customWidth="1"/>
    <col min="6888" max="6888" width="14" style="15" customWidth="1"/>
    <col min="6889" max="6889" width="1.7109375" style="15" customWidth="1"/>
    <col min="6890" max="7134" width="11.42578125" style="15"/>
    <col min="7135" max="7135" width="4.42578125" style="15" customWidth="1"/>
    <col min="7136" max="7136" width="11.42578125" style="15"/>
    <col min="7137" max="7137" width="17.5703125" style="15" customWidth="1"/>
    <col min="7138" max="7138" width="11.5703125" style="15" customWidth="1"/>
    <col min="7139" max="7142" width="11.42578125" style="15"/>
    <col min="7143" max="7143" width="22.5703125" style="15" customWidth="1"/>
    <col min="7144" max="7144" width="14" style="15" customWidth="1"/>
    <col min="7145" max="7145" width="1.7109375" style="15" customWidth="1"/>
    <col min="7146" max="7390" width="11.42578125" style="15"/>
    <col min="7391" max="7391" width="4.42578125" style="15" customWidth="1"/>
    <col min="7392" max="7392" width="11.42578125" style="15"/>
    <col min="7393" max="7393" width="17.5703125" style="15" customWidth="1"/>
    <col min="7394" max="7394" width="11.5703125" style="15" customWidth="1"/>
    <col min="7395" max="7398" width="11.42578125" style="15"/>
    <col min="7399" max="7399" width="22.5703125" style="15" customWidth="1"/>
    <col min="7400" max="7400" width="14" style="15" customWidth="1"/>
    <col min="7401" max="7401" width="1.7109375" style="15" customWidth="1"/>
    <col min="7402" max="7646" width="11.42578125" style="15"/>
    <col min="7647" max="7647" width="4.42578125" style="15" customWidth="1"/>
    <col min="7648" max="7648" width="11.42578125" style="15"/>
    <col min="7649" max="7649" width="17.5703125" style="15" customWidth="1"/>
    <col min="7650" max="7650" width="11.5703125" style="15" customWidth="1"/>
    <col min="7651" max="7654" width="11.42578125" style="15"/>
    <col min="7655" max="7655" width="22.5703125" style="15" customWidth="1"/>
    <col min="7656" max="7656" width="14" style="15" customWidth="1"/>
    <col min="7657" max="7657" width="1.7109375" style="15" customWidth="1"/>
    <col min="7658" max="7902" width="11.42578125" style="15"/>
    <col min="7903" max="7903" width="4.42578125" style="15" customWidth="1"/>
    <col min="7904" max="7904" width="11.42578125" style="15"/>
    <col min="7905" max="7905" width="17.5703125" style="15" customWidth="1"/>
    <col min="7906" max="7906" width="11.5703125" style="15" customWidth="1"/>
    <col min="7907" max="7910" width="11.42578125" style="15"/>
    <col min="7911" max="7911" width="22.5703125" style="15" customWidth="1"/>
    <col min="7912" max="7912" width="14" style="15" customWidth="1"/>
    <col min="7913" max="7913" width="1.7109375" style="15" customWidth="1"/>
    <col min="7914" max="8158" width="11.42578125" style="15"/>
    <col min="8159" max="8159" width="4.42578125" style="15" customWidth="1"/>
    <col min="8160" max="8160" width="11.42578125" style="15"/>
    <col min="8161" max="8161" width="17.5703125" style="15" customWidth="1"/>
    <col min="8162" max="8162" width="11.5703125" style="15" customWidth="1"/>
    <col min="8163" max="8166" width="11.42578125" style="15"/>
    <col min="8167" max="8167" width="22.5703125" style="15" customWidth="1"/>
    <col min="8168" max="8168" width="14" style="15" customWidth="1"/>
    <col min="8169" max="8169" width="1.7109375" style="15" customWidth="1"/>
    <col min="8170" max="8414" width="11.42578125" style="15"/>
    <col min="8415" max="8415" width="4.42578125" style="15" customWidth="1"/>
    <col min="8416" max="8416" width="11.42578125" style="15"/>
    <col min="8417" max="8417" width="17.5703125" style="15" customWidth="1"/>
    <col min="8418" max="8418" width="11.5703125" style="15" customWidth="1"/>
    <col min="8419" max="8422" width="11.42578125" style="15"/>
    <col min="8423" max="8423" width="22.5703125" style="15" customWidth="1"/>
    <col min="8424" max="8424" width="14" style="15" customWidth="1"/>
    <col min="8425" max="8425" width="1.7109375" style="15" customWidth="1"/>
    <col min="8426" max="8670" width="11.42578125" style="15"/>
    <col min="8671" max="8671" width="4.42578125" style="15" customWidth="1"/>
    <col min="8672" max="8672" width="11.42578125" style="15"/>
    <col min="8673" max="8673" width="17.5703125" style="15" customWidth="1"/>
    <col min="8674" max="8674" width="11.5703125" style="15" customWidth="1"/>
    <col min="8675" max="8678" width="11.42578125" style="15"/>
    <col min="8679" max="8679" width="22.5703125" style="15" customWidth="1"/>
    <col min="8680" max="8680" width="14" style="15" customWidth="1"/>
    <col min="8681" max="8681" width="1.7109375" style="15" customWidth="1"/>
    <col min="8682" max="8926" width="11.42578125" style="15"/>
    <col min="8927" max="8927" width="4.42578125" style="15" customWidth="1"/>
    <col min="8928" max="8928" width="11.42578125" style="15"/>
    <col min="8929" max="8929" width="17.5703125" style="15" customWidth="1"/>
    <col min="8930" max="8930" width="11.5703125" style="15" customWidth="1"/>
    <col min="8931" max="8934" width="11.42578125" style="15"/>
    <col min="8935" max="8935" width="22.5703125" style="15" customWidth="1"/>
    <col min="8936" max="8936" width="14" style="15" customWidth="1"/>
    <col min="8937" max="8937" width="1.7109375" style="15" customWidth="1"/>
    <col min="8938" max="9182" width="11.42578125" style="15"/>
    <col min="9183" max="9183" width="4.42578125" style="15" customWidth="1"/>
    <col min="9184" max="9184" width="11.42578125" style="15"/>
    <col min="9185" max="9185" width="17.5703125" style="15" customWidth="1"/>
    <col min="9186" max="9186" width="11.5703125" style="15" customWidth="1"/>
    <col min="9187" max="9190" width="11.42578125" style="15"/>
    <col min="9191" max="9191" width="22.5703125" style="15" customWidth="1"/>
    <col min="9192" max="9192" width="14" style="15" customWidth="1"/>
    <col min="9193" max="9193" width="1.7109375" style="15" customWidth="1"/>
    <col min="9194" max="9438" width="11.42578125" style="15"/>
    <col min="9439" max="9439" width="4.42578125" style="15" customWidth="1"/>
    <col min="9440" max="9440" width="11.42578125" style="15"/>
    <col min="9441" max="9441" width="17.5703125" style="15" customWidth="1"/>
    <col min="9442" max="9442" width="11.5703125" style="15" customWidth="1"/>
    <col min="9443" max="9446" width="11.42578125" style="15"/>
    <col min="9447" max="9447" width="22.5703125" style="15" customWidth="1"/>
    <col min="9448" max="9448" width="14" style="15" customWidth="1"/>
    <col min="9449" max="9449" width="1.7109375" style="15" customWidth="1"/>
    <col min="9450" max="9694" width="11.42578125" style="15"/>
    <col min="9695" max="9695" width="4.42578125" style="15" customWidth="1"/>
    <col min="9696" max="9696" width="11.42578125" style="15"/>
    <col min="9697" max="9697" width="17.5703125" style="15" customWidth="1"/>
    <col min="9698" max="9698" width="11.5703125" style="15" customWidth="1"/>
    <col min="9699" max="9702" width="11.42578125" style="15"/>
    <col min="9703" max="9703" width="22.5703125" style="15" customWidth="1"/>
    <col min="9704" max="9704" width="14" style="15" customWidth="1"/>
    <col min="9705" max="9705" width="1.7109375" style="15" customWidth="1"/>
    <col min="9706" max="9950" width="11.42578125" style="15"/>
    <col min="9951" max="9951" width="4.42578125" style="15" customWidth="1"/>
    <col min="9952" max="9952" width="11.42578125" style="15"/>
    <col min="9953" max="9953" width="17.5703125" style="15" customWidth="1"/>
    <col min="9954" max="9954" width="11.5703125" style="15" customWidth="1"/>
    <col min="9955" max="9958" width="11.42578125" style="15"/>
    <col min="9959" max="9959" width="22.5703125" style="15" customWidth="1"/>
    <col min="9960" max="9960" width="14" style="15" customWidth="1"/>
    <col min="9961" max="9961" width="1.7109375" style="15" customWidth="1"/>
    <col min="9962" max="10206" width="11.42578125" style="15"/>
    <col min="10207" max="10207" width="4.42578125" style="15" customWidth="1"/>
    <col min="10208" max="10208" width="11.42578125" style="15"/>
    <col min="10209" max="10209" width="17.5703125" style="15" customWidth="1"/>
    <col min="10210" max="10210" width="11.5703125" style="15" customWidth="1"/>
    <col min="10211" max="10214" width="11.42578125" style="15"/>
    <col min="10215" max="10215" width="22.5703125" style="15" customWidth="1"/>
    <col min="10216" max="10216" width="14" style="15" customWidth="1"/>
    <col min="10217" max="10217" width="1.7109375" style="15" customWidth="1"/>
    <col min="10218" max="10462" width="11.42578125" style="15"/>
    <col min="10463" max="10463" width="4.42578125" style="15" customWidth="1"/>
    <col min="10464" max="10464" width="11.42578125" style="15"/>
    <col min="10465" max="10465" width="17.5703125" style="15" customWidth="1"/>
    <col min="10466" max="10466" width="11.5703125" style="15" customWidth="1"/>
    <col min="10467" max="10470" width="11.42578125" style="15"/>
    <col min="10471" max="10471" width="22.5703125" style="15" customWidth="1"/>
    <col min="10472" max="10472" width="14" style="15" customWidth="1"/>
    <col min="10473" max="10473" width="1.7109375" style="15" customWidth="1"/>
    <col min="10474" max="10718" width="11.42578125" style="15"/>
    <col min="10719" max="10719" width="4.42578125" style="15" customWidth="1"/>
    <col min="10720" max="10720" width="11.42578125" style="15"/>
    <col min="10721" max="10721" width="17.5703125" style="15" customWidth="1"/>
    <col min="10722" max="10722" width="11.5703125" style="15" customWidth="1"/>
    <col min="10723" max="10726" width="11.42578125" style="15"/>
    <col min="10727" max="10727" width="22.5703125" style="15" customWidth="1"/>
    <col min="10728" max="10728" width="14" style="15" customWidth="1"/>
    <col min="10729" max="10729" width="1.7109375" style="15" customWidth="1"/>
    <col min="10730" max="10974" width="11.42578125" style="15"/>
    <col min="10975" max="10975" width="4.42578125" style="15" customWidth="1"/>
    <col min="10976" max="10976" width="11.42578125" style="15"/>
    <col min="10977" max="10977" width="17.5703125" style="15" customWidth="1"/>
    <col min="10978" max="10978" width="11.5703125" style="15" customWidth="1"/>
    <col min="10979" max="10982" width="11.42578125" style="15"/>
    <col min="10983" max="10983" width="22.5703125" style="15" customWidth="1"/>
    <col min="10984" max="10984" width="14" style="15" customWidth="1"/>
    <col min="10985" max="10985" width="1.7109375" style="15" customWidth="1"/>
    <col min="10986" max="11230" width="11.42578125" style="15"/>
    <col min="11231" max="11231" width="4.42578125" style="15" customWidth="1"/>
    <col min="11232" max="11232" width="11.42578125" style="15"/>
    <col min="11233" max="11233" width="17.5703125" style="15" customWidth="1"/>
    <col min="11234" max="11234" width="11.5703125" style="15" customWidth="1"/>
    <col min="11235" max="11238" width="11.42578125" style="15"/>
    <col min="11239" max="11239" width="22.5703125" style="15" customWidth="1"/>
    <col min="11240" max="11240" width="14" style="15" customWidth="1"/>
    <col min="11241" max="11241" width="1.7109375" style="15" customWidth="1"/>
    <col min="11242" max="11486" width="11.42578125" style="15"/>
    <col min="11487" max="11487" width="4.42578125" style="15" customWidth="1"/>
    <col min="11488" max="11488" width="11.42578125" style="15"/>
    <col min="11489" max="11489" width="17.5703125" style="15" customWidth="1"/>
    <col min="11490" max="11490" width="11.5703125" style="15" customWidth="1"/>
    <col min="11491" max="11494" width="11.42578125" style="15"/>
    <col min="11495" max="11495" width="22.5703125" style="15" customWidth="1"/>
    <col min="11496" max="11496" width="14" style="15" customWidth="1"/>
    <col min="11497" max="11497" width="1.7109375" style="15" customWidth="1"/>
    <col min="11498" max="11742" width="11.42578125" style="15"/>
    <col min="11743" max="11743" width="4.42578125" style="15" customWidth="1"/>
    <col min="11744" max="11744" width="11.42578125" style="15"/>
    <col min="11745" max="11745" width="17.5703125" style="15" customWidth="1"/>
    <col min="11746" max="11746" width="11.5703125" style="15" customWidth="1"/>
    <col min="11747" max="11750" width="11.42578125" style="15"/>
    <col min="11751" max="11751" width="22.5703125" style="15" customWidth="1"/>
    <col min="11752" max="11752" width="14" style="15" customWidth="1"/>
    <col min="11753" max="11753" width="1.7109375" style="15" customWidth="1"/>
    <col min="11754" max="11998" width="11.42578125" style="15"/>
    <col min="11999" max="11999" width="4.42578125" style="15" customWidth="1"/>
    <col min="12000" max="12000" width="11.42578125" style="15"/>
    <col min="12001" max="12001" width="17.5703125" style="15" customWidth="1"/>
    <col min="12002" max="12002" width="11.5703125" style="15" customWidth="1"/>
    <col min="12003" max="12006" width="11.42578125" style="15"/>
    <col min="12007" max="12007" width="22.5703125" style="15" customWidth="1"/>
    <col min="12008" max="12008" width="14" style="15" customWidth="1"/>
    <col min="12009" max="12009" width="1.7109375" style="15" customWidth="1"/>
    <col min="12010" max="12254" width="11.42578125" style="15"/>
    <col min="12255" max="12255" width="4.42578125" style="15" customWidth="1"/>
    <col min="12256" max="12256" width="11.42578125" style="15"/>
    <col min="12257" max="12257" width="17.5703125" style="15" customWidth="1"/>
    <col min="12258" max="12258" width="11.5703125" style="15" customWidth="1"/>
    <col min="12259" max="12262" width="11.42578125" style="15"/>
    <col min="12263" max="12263" width="22.5703125" style="15" customWidth="1"/>
    <col min="12264" max="12264" width="14" style="15" customWidth="1"/>
    <col min="12265" max="12265" width="1.7109375" style="15" customWidth="1"/>
    <col min="12266" max="12510" width="11.42578125" style="15"/>
    <col min="12511" max="12511" width="4.42578125" style="15" customWidth="1"/>
    <col min="12512" max="12512" width="11.42578125" style="15"/>
    <col min="12513" max="12513" width="17.5703125" style="15" customWidth="1"/>
    <col min="12514" max="12514" width="11.5703125" style="15" customWidth="1"/>
    <col min="12515" max="12518" width="11.42578125" style="15"/>
    <col min="12519" max="12519" width="22.5703125" style="15" customWidth="1"/>
    <col min="12520" max="12520" width="14" style="15" customWidth="1"/>
    <col min="12521" max="12521" width="1.7109375" style="15" customWidth="1"/>
    <col min="12522" max="12766" width="11.42578125" style="15"/>
    <col min="12767" max="12767" width="4.42578125" style="15" customWidth="1"/>
    <col min="12768" max="12768" width="11.42578125" style="15"/>
    <col min="12769" max="12769" width="17.5703125" style="15" customWidth="1"/>
    <col min="12770" max="12770" width="11.5703125" style="15" customWidth="1"/>
    <col min="12771" max="12774" width="11.42578125" style="15"/>
    <col min="12775" max="12775" width="22.5703125" style="15" customWidth="1"/>
    <col min="12776" max="12776" width="14" style="15" customWidth="1"/>
    <col min="12777" max="12777" width="1.7109375" style="15" customWidth="1"/>
    <col min="12778" max="13022" width="11.42578125" style="15"/>
    <col min="13023" max="13023" width="4.42578125" style="15" customWidth="1"/>
    <col min="13024" max="13024" width="11.42578125" style="15"/>
    <col min="13025" max="13025" width="17.5703125" style="15" customWidth="1"/>
    <col min="13026" max="13026" width="11.5703125" style="15" customWidth="1"/>
    <col min="13027" max="13030" width="11.42578125" style="15"/>
    <col min="13031" max="13031" width="22.5703125" style="15" customWidth="1"/>
    <col min="13032" max="13032" width="14" style="15" customWidth="1"/>
    <col min="13033" max="13033" width="1.7109375" style="15" customWidth="1"/>
    <col min="13034" max="13278" width="11.42578125" style="15"/>
    <col min="13279" max="13279" width="4.42578125" style="15" customWidth="1"/>
    <col min="13280" max="13280" width="11.42578125" style="15"/>
    <col min="13281" max="13281" width="17.5703125" style="15" customWidth="1"/>
    <col min="13282" max="13282" width="11.5703125" style="15" customWidth="1"/>
    <col min="13283" max="13286" width="11.42578125" style="15"/>
    <col min="13287" max="13287" width="22.5703125" style="15" customWidth="1"/>
    <col min="13288" max="13288" width="14" style="15" customWidth="1"/>
    <col min="13289" max="13289" width="1.7109375" style="15" customWidth="1"/>
    <col min="13290" max="13534" width="11.42578125" style="15"/>
    <col min="13535" max="13535" width="4.42578125" style="15" customWidth="1"/>
    <col min="13536" max="13536" width="11.42578125" style="15"/>
    <col min="13537" max="13537" width="17.5703125" style="15" customWidth="1"/>
    <col min="13538" max="13538" width="11.5703125" style="15" customWidth="1"/>
    <col min="13539" max="13542" width="11.42578125" style="15"/>
    <col min="13543" max="13543" width="22.5703125" style="15" customWidth="1"/>
    <col min="13544" max="13544" width="14" style="15" customWidth="1"/>
    <col min="13545" max="13545" width="1.7109375" style="15" customWidth="1"/>
    <col min="13546" max="13790" width="11.42578125" style="15"/>
    <col min="13791" max="13791" width="4.42578125" style="15" customWidth="1"/>
    <col min="13792" max="13792" width="11.42578125" style="15"/>
    <col min="13793" max="13793" width="17.5703125" style="15" customWidth="1"/>
    <col min="13794" max="13794" width="11.5703125" style="15" customWidth="1"/>
    <col min="13795" max="13798" width="11.42578125" style="15"/>
    <col min="13799" max="13799" width="22.5703125" style="15" customWidth="1"/>
    <col min="13800" max="13800" width="14" style="15" customWidth="1"/>
    <col min="13801" max="13801" width="1.7109375" style="15" customWidth="1"/>
    <col min="13802" max="14046" width="11.42578125" style="15"/>
    <col min="14047" max="14047" width="4.42578125" style="15" customWidth="1"/>
    <col min="14048" max="14048" width="11.42578125" style="15"/>
    <col min="14049" max="14049" width="17.5703125" style="15" customWidth="1"/>
    <col min="14050" max="14050" width="11.5703125" style="15" customWidth="1"/>
    <col min="14051" max="14054" width="11.42578125" style="15"/>
    <col min="14055" max="14055" width="22.5703125" style="15" customWidth="1"/>
    <col min="14056" max="14056" width="14" style="15" customWidth="1"/>
    <col min="14057" max="14057" width="1.7109375" style="15" customWidth="1"/>
    <col min="14058" max="14302" width="11.42578125" style="15"/>
    <col min="14303" max="14303" width="4.42578125" style="15" customWidth="1"/>
    <col min="14304" max="14304" width="11.42578125" style="15"/>
    <col min="14305" max="14305" width="17.5703125" style="15" customWidth="1"/>
    <col min="14306" max="14306" width="11.5703125" style="15" customWidth="1"/>
    <col min="14307" max="14310" width="11.42578125" style="15"/>
    <col min="14311" max="14311" width="22.5703125" style="15" customWidth="1"/>
    <col min="14312" max="14312" width="14" style="15" customWidth="1"/>
    <col min="14313" max="14313" width="1.7109375" style="15" customWidth="1"/>
    <col min="14314" max="14558" width="11.42578125" style="15"/>
    <col min="14559" max="14559" width="4.42578125" style="15" customWidth="1"/>
    <col min="14560" max="14560" width="11.42578125" style="15"/>
    <col min="14561" max="14561" width="17.5703125" style="15" customWidth="1"/>
    <col min="14562" max="14562" width="11.5703125" style="15" customWidth="1"/>
    <col min="14563" max="14566" width="11.42578125" style="15"/>
    <col min="14567" max="14567" width="22.5703125" style="15" customWidth="1"/>
    <col min="14568" max="14568" width="14" style="15" customWidth="1"/>
    <col min="14569" max="14569" width="1.7109375" style="15" customWidth="1"/>
    <col min="14570" max="14814" width="11.42578125" style="15"/>
    <col min="14815" max="14815" width="4.42578125" style="15" customWidth="1"/>
    <col min="14816" max="14816" width="11.42578125" style="15"/>
    <col min="14817" max="14817" width="17.5703125" style="15" customWidth="1"/>
    <col min="14818" max="14818" width="11.5703125" style="15" customWidth="1"/>
    <col min="14819" max="14822" width="11.42578125" style="15"/>
    <col min="14823" max="14823" width="22.5703125" style="15" customWidth="1"/>
    <col min="14824" max="14824" width="14" style="15" customWidth="1"/>
    <col min="14825" max="14825" width="1.7109375" style="15" customWidth="1"/>
    <col min="14826" max="15070" width="11.42578125" style="15"/>
    <col min="15071" max="15071" width="4.42578125" style="15" customWidth="1"/>
    <col min="15072" max="15072" width="11.42578125" style="15"/>
    <col min="15073" max="15073" width="17.5703125" style="15" customWidth="1"/>
    <col min="15074" max="15074" width="11.5703125" style="15" customWidth="1"/>
    <col min="15075" max="15078" width="11.42578125" style="15"/>
    <col min="15079" max="15079" width="22.5703125" style="15" customWidth="1"/>
    <col min="15080" max="15080" width="14" style="15" customWidth="1"/>
    <col min="15081" max="15081" width="1.7109375" style="15" customWidth="1"/>
    <col min="15082" max="15326" width="11.42578125" style="15"/>
    <col min="15327" max="15327" width="4.42578125" style="15" customWidth="1"/>
    <col min="15328" max="15328" width="11.42578125" style="15"/>
    <col min="15329" max="15329" width="17.5703125" style="15" customWidth="1"/>
    <col min="15330" max="15330" width="11.5703125" style="15" customWidth="1"/>
    <col min="15331" max="15334" width="11.42578125" style="15"/>
    <col min="15335" max="15335" width="22.5703125" style="15" customWidth="1"/>
    <col min="15336" max="15336" width="14" style="15" customWidth="1"/>
    <col min="15337" max="15337" width="1.7109375" style="15" customWidth="1"/>
    <col min="15338" max="15582" width="11.42578125" style="15"/>
    <col min="15583" max="15583" width="4.42578125" style="15" customWidth="1"/>
    <col min="15584" max="15584" width="11.42578125" style="15"/>
    <col min="15585" max="15585" width="17.5703125" style="15" customWidth="1"/>
    <col min="15586" max="15586" width="11.5703125" style="15" customWidth="1"/>
    <col min="15587" max="15590" width="11.42578125" style="15"/>
    <col min="15591" max="15591" width="22.5703125" style="15" customWidth="1"/>
    <col min="15592" max="15592" width="14" style="15" customWidth="1"/>
    <col min="15593" max="15593" width="1.7109375" style="15" customWidth="1"/>
    <col min="15594" max="15838" width="11.42578125" style="15"/>
    <col min="15839" max="15839" width="4.42578125" style="15" customWidth="1"/>
    <col min="15840" max="15840" width="11.42578125" style="15"/>
    <col min="15841" max="15841" width="17.5703125" style="15" customWidth="1"/>
    <col min="15842" max="15842" width="11.5703125" style="15" customWidth="1"/>
    <col min="15843" max="15846" width="11.42578125" style="15"/>
    <col min="15847" max="15847" width="22.5703125" style="15" customWidth="1"/>
    <col min="15848" max="15848" width="14" style="15" customWidth="1"/>
    <col min="15849" max="15849" width="1.7109375" style="15" customWidth="1"/>
    <col min="15850" max="16094" width="11.42578125" style="15"/>
    <col min="16095" max="16095" width="4.42578125" style="15" customWidth="1"/>
    <col min="16096" max="16096" width="11.42578125" style="15"/>
    <col min="16097" max="16097" width="17.5703125" style="15" customWidth="1"/>
    <col min="16098" max="16098" width="11.5703125" style="15" customWidth="1"/>
    <col min="16099" max="16102" width="11.42578125" style="15"/>
    <col min="16103" max="16103" width="22.5703125" style="15" customWidth="1"/>
    <col min="16104" max="16104" width="21.5703125" style="15" bestFit="1" customWidth="1"/>
    <col min="16105" max="16105" width="1.7109375" style="15" customWidth="1"/>
    <col min="16106" max="16384" width="11.42578125" style="15"/>
  </cols>
  <sheetData>
    <row r="1" spans="2:15 16101:16104" ht="18" customHeight="1" thickBot="1" x14ac:dyDescent="0.25"/>
    <row r="2" spans="2:15 16101:16104" ht="19.5" customHeight="1" x14ac:dyDescent="0.2">
      <c r="B2" s="16"/>
      <c r="C2" s="17"/>
      <c r="D2" s="18" t="s">
        <v>55</v>
      </c>
      <c r="E2" s="19"/>
      <c r="F2" s="19"/>
      <c r="G2" s="19"/>
      <c r="H2" s="19"/>
      <c r="I2" s="20"/>
      <c r="J2" s="21" t="s">
        <v>56</v>
      </c>
    </row>
    <row r="3" spans="2:15 16101:16104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5 16101:16104" x14ac:dyDescent="0.2">
      <c r="B4" s="22"/>
      <c r="C4" s="23"/>
      <c r="D4" s="18" t="s">
        <v>57</v>
      </c>
      <c r="E4" s="19"/>
      <c r="F4" s="19"/>
      <c r="G4" s="19"/>
      <c r="H4" s="19"/>
      <c r="I4" s="20"/>
      <c r="J4" s="21" t="s">
        <v>58</v>
      </c>
    </row>
    <row r="5" spans="2:15 16101:16104" x14ac:dyDescent="0.2">
      <c r="B5" s="22"/>
      <c r="C5" s="23"/>
      <c r="D5" s="28"/>
      <c r="E5" s="29"/>
      <c r="F5" s="29"/>
      <c r="G5" s="29"/>
      <c r="H5" s="29"/>
      <c r="I5" s="30"/>
      <c r="J5" s="31"/>
      <c r="WUG5" s="32"/>
    </row>
    <row r="6" spans="2:15 16101:16104" ht="13.5" thickBot="1" x14ac:dyDescent="0.25">
      <c r="B6" s="33"/>
      <c r="C6" s="34"/>
      <c r="D6" s="24"/>
      <c r="E6" s="25"/>
      <c r="F6" s="25"/>
      <c r="G6" s="25"/>
      <c r="H6" s="25"/>
      <c r="I6" s="26"/>
      <c r="J6" s="27"/>
      <c r="WUH6" s="15" t="s">
        <v>59</v>
      </c>
      <c r="WUI6" s="15" t="s">
        <v>60</v>
      </c>
      <c r="WUJ6" s="35">
        <f ca="1">+TODAY()</f>
        <v>44650</v>
      </c>
    </row>
    <row r="7" spans="2:15 16101:16104" x14ac:dyDescent="0.2">
      <c r="B7" s="36"/>
      <c r="J7" s="37"/>
    </row>
    <row r="8" spans="2:15 16101:16104" x14ac:dyDescent="0.2">
      <c r="B8" s="36"/>
      <c r="J8" s="37"/>
    </row>
    <row r="9" spans="2:15 16101:16104" x14ac:dyDescent="0.2">
      <c r="B9" s="36"/>
      <c r="J9" s="37"/>
    </row>
    <row r="10" spans="2:15 16101:16104" x14ac:dyDescent="0.2">
      <c r="B10" s="36"/>
      <c r="C10" s="15" t="s">
        <v>61</v>
      </c>
      <c r="D10" s="35">
        <v>44650</v>
      </c>
      <c r="E10" s="32"/>
      <c r="J10" s="37"/>
    </row>
    <row r="11" spans="2:15 16101:16104" x14ac:dyDescent="0.2">
      <c r="B11" s="36"/>
      <c r="J11" s="37"/>
    </row>
    <row r="12" spans="2:15 16101:16104" x14ac:dyDescent="0.2">
      <c r="B12" s="36"/>
      <c r="C12" s="15" t="s">
        <v>193</v>
      </c>
      <c r="J12" s="37"/>
    </row>
    <row r="13" spans="2:15 16101:16104" x14ac:dyDescent="0.2">
      <c r="B13" s="36"/>
      <c r="C13" s="15" t="s">
        <v>194</v>
      </c>
      <c r="J13" s="37"/>
    </row>
    <row r="14" spans="2:15 16101:16104" x14ac:dyDescent="0.2">
      <c r="B14" s="36"/>
      <c r="J14" s="37"/>
    </row>
    <row r="15" spans="2:15 16101:16104" x14ac:dyDescent="0.2">
      <c r="B15" s="36"/>
      <c r="C15" s="15" t="s">
        <v>195</v>
      </c>
      <c r="J15" s="37"/>
    </row>
    <row r="16" spans="2:15 16101:16104" x14ac:dyDescent="0.2">
      <c r="B16" s="36"/>
      <c r="C16" s="38"/>
      <c r="J16" s="37"/>
      <c r="N16" s="39"/>
      <c r="O16" s="39"/>
    </row>
    <row r="17" spans="2:16" x14ac:dyDescent="0.2">
      <c r="B17" s="36"/>
      <c r="C17" s="15" t="s">
        <v>196</v>
      </c>
      <c r="D17" s="32"/>
      <c r="H17" s="40" t="s">
        <v>62</v>
      </c>
      <c r="I17" s="40" t="s">
        <v>63</v>
      </c>
      <c r="J17" s="37"/>
      <c r="N17" s="39"/>
      <c r="O17" s="39"/>
    </row>
    <row r="18" spans="2:16" ht="15" x14ac:dyDescent="0.25">
      <c r="B18" s="36"/>
      <c r="C18" s="41" t="s">
        <v>64</v>
      </c>
      <c r="D18" s="41"/>
      <c r="E18" s="41"/>
      <c r="F18" s="41"/>
      <c r="H18" s="42"/>
      <c r="I18" s="43">
        <v>3956749</v>
      </c>
      <c r="J18" s="37"/>
      <c r="L18"/>
      <c r="M18"/>
      <c r="N18"/>
      <c r="O18"/>
      <c r="P18"/>
    </row>
    <row r="19" spans="2:16" ht="15" x14ac:dyDescent="0.25">
      <c r="B19" s="36"/>
      <c r="C19" s="15" t="s">
        <v>65</v>
      </c>
      <c r="H19" s="44">
        <v>0</v>
      </c>
      <c r="I19" s="45">
        <v>0</v>
      </c>
      <c r="J19" s="37"/>
      <c r="L19" s="14"/>
      <c r="M19" s="12"/>
      <c r="N19" s="12"/>
      <c r="O19" s="12"/>
      <c r="P19" s="12"/>
    </row>
    <row r="20" spans="2:16" ht="15" x14ac:dyDescent="0.25">
      <c r="B20" s="36"/>
      <c r="C20" s="15" t="s">
        <v>66</v>
      </c>
      <c r="H20" s="44">
        <v>0</v>
      </c>
      <c r="I20" s="45">
        <v>0</v>
      </c>
      <c r="J20" s="37"/>
      <c r="L20" s="14"/>
      <c r="M20" s="12"/>
      <c r="N20" s="12"/>
      <c r="O20" s="12"/>
      <c r="P20" s="12"/>
    </row>
    <row r="21" spans="2:16" ht="15" x14ac:dyDescent="0.25">
      <c r="B21" s="36"/>
      <c r="C21" s="15" t="s">
        <v>192</v>
      </c>
      <c r="H21" s="44">
        <v>10</v>
      </c>
      <c r="I21" s="45">
        <v>604196</v>
      </c>
      <c r="J21" s="37"/>
      <c r="L21" s="14"/>
      <c r="M21" s="12"/>
      <c r="N21" s="12"/>
      <c r="O21" s="12"/>
      <c r="P21" s="12"/>
    </row>
    <row r="22" spans="2:16" ht="15" x14ac:dyDescent="0.25">
      <c r="B22" s="36"/>
      <c r="C22" s="15" t="s">
        <v>67</v>
      </c>
      <c r="H22" s="44">
        <v>22</v>
      </c>
      <c r="I22" s="45">
        <v>2781751</v>
      </c>
      <c r="J22" s="37"/>
      <c r="L22" s="14"/>
      <c r="M22" s="12"/>
      <c r="N22" s="12"/>
      <c r="O22" s="12"/>
      <c r="P22" s="12"/>
    </row>
    <row r="23" spans="2:16" ht="15" x14ac:dyDescent="0.25">
      <c r="B23" s="36"/>
      <c r="C23" s="15" t="s">
        <v>68</v>
      </c>
      <c r="H23" s="44">
        <v>0</v>
      </c>
      <c r="I23" s="45">
        <v>0</v>
      </c>
      <c r="J23" s="37"/>
      <c r="L23" s="14"/>
      <c r="M23" s="12"/>
      <c r="N23" s="12"/>
      <c r="O23" s="12"/>
      <c r="P23" s="12"/>
    </row>
    <row r="24" spans="2:16" ht="15" x14ac:dyDescent="0.25">
      <c r="B24" s="36"/>
      <c r="C24" s="15" t="s">
        <v>69</v>
      </c>
      <c r="H24" s="44">
        <v>0</v>
      </c>
      <c r="I24" s="45">
        <v>0</v>
      </c>
      <c r="J24" s="37"/>
      <c r="L24" s="14"/>
      <c r="M24" s="12"/>
      <c r="N24" s="12"/>
      <c r="O24" s="12"/>
      <c r="P24" s="12"/>
    </row>
    <row r="25" spans="2:16" x14ac:dyDescent="0.2">
      <c r="B25" s="36"/>
      <c r="C25" s="15" t="s">
        <v>48</v>
      </c>
      <c r="H25" s="46">
        <v>1</v>
      </c>
      <c r="I25" s="47">
        <v>99423</v>
      </c>
      <c r="J25" s="37"/>
    </row>
    <row r="26" spans="2:16" x14ac:dyDescent="0.2">
      <c r="B26" s="36"/>
      <c r="C26" s="41" t="s">
        <v>70</v>
      </c>
      <c r="D26" s="41"/>
      <c r="E26" s="41"/>
      <c r="F26" s="41"/>
      <c r="H26" s="40">
        <f>SUM(H19:H25)</f>
        <v>33</v>
      </c>
      <c r="I26" s="48">
        <f>(I19+I20+I21+I22+I23+I24+I25)</f>
        <v>3485370</v>
      </c>
      <c r="J26" s="37"/>
    </row>
    <row r="27" spans="2:16" x14ac:dyDescent="0.2">
      <c r="B27" s="36"/>
      <c r="C27" s="15" t="s">
        <v>71</v>
      </c>
      <c r="H27" s="44">
        <v>5</v>
      </c>
      <c r="I27" s="45">
        <v>471379</v>
      </c>
      <c r="J27" s="37"/>
    </row>
    <row r="28" spans="2:16" x14ac:dyDescent="0.2">
      <c r="B28" s="36"/>
      <c r="C28" s="15" t="s">
        <v>47</v>
      </c>
      <c r="H28" s="44">
        <v>0</v>
      </c>
      <c r="I28" s="45">
        <v>0</v>
      </c>
      <c r="J28" s="37"/>
    </row>
    <row r="29" spans="2:16" ht="12.75" customHeight="1" thickBot="1" x14ac:dyDescent="0.25">
      <c r="B29" s="36"/>
      <c r="C29" s="15" t="s">
        <v>72</v>
      </c>
      <c r="H29" s="49">
        <v>0</v>
      </c>
      <c r="I29" s="47">
        <v>0</v>
      </c>
      <c r="J29" s="37"/>
    </row>
    <row r="30" spans="2:16" x14ac:dyDescent="0.2">
      <c r="B30" s="36"/>
      <c r="C30" s="41" t="s">
        <v>73</v>
      </c>
      <c r="D30" s="41"/>
      <c r="E30" s="41"/>
      <c r="F30" s="41"/>
      <c r="H30" s="40">
        <f>SUM(H27:H29)</f>
        <v>5</v>
      </c>
      <c r="I30" s="48">
        <f>(I28+I29+I27)</f>
        <v>471379</v>
      </c>
      <c r="J30" s="37"/>
    </row>
    <row r="31" spans="2:16" ht="13.5" thickBot="1" x14ac:dyDescent="0.25">
      <c r="B31" s="36"/>
      <c r="C31" s="41" t="s">
        <v>74</v>
      </c>
      <c r="D31" s="41"/>
      <c r="H31" s="50">
        <f>(H26+H30)</f>
        <v>38</v>
      </c>
      <c r="I31" s="51">
        <f>(I26+I30)</f>
        <v>3956749</v>
      </c>
      <c r="J31" s="37"/>
    </row>
    <row r="32" spans="2:16" ht="13.5" thickTop="1" x14ac:dyDescent="0.2">
      <c r="B32" s="36"/>
      <c r="C32" s="41"/>
      <c r="D32" s="41"/>
      <c r="H32" s="52"/>
      <c r="I32" s="45"/>
      <c r="J32" s="37"/>
    </row>
    <row r="33" spans="2:10" x14ac:dyDescent="0.2">
      <c r="B33" s="36"/>
      <c r="G33" s="52"/>
      <c r="H33" s="52"/>
      <c r="I33" s="52"/>
      <c r="J33" s="37"/>
    </row>
    <row r="34" spans="2:10" x14ac:dyDescent="0.2">
      <c r="B34" s="36"/>
      <c r="G34" s="52"/>
      <c r="H34" s="52"/>
      <c r="I34" s="52"/>
      <c r="J34" s="37"/>
    </row>
    <row r="35" spans="2:10" x14ac:dyDescent="0.2">
      <c r="B35" s="36"/>
      <c r="G35" s="52"/>
      <c r="H35" s="52"/>
      <c r="I35" s="52"/>
      <c r="J35" s="37"/>
    </row>
    <row r="36" spans="2:10" ht="13.5" thickBot="1" x14ac:dyDescent="0.25">
      <c r="B36" s="36"/>
      <c r="C36" s="53"/>
      <c r="D36" s="53"/>
      <c r="G36" s="53" t="s">
        <v>75</v>
      </c>
      <c r="H36" s="53"/>
      <c r="I36" s="52"/>
      <c r="J36" s="37"/>
    </row>
    <row r="37" spans="2:10" x14ac:dyDescent="0.2">
      <c r="B37" s="36"/>
      <c r="C37" s="52" t="s">
        <v>76</v>
      </c>
      <c r="D37" s="52"/>
      <c r="G37" s="52" t="s">
        <v>77</v>
      </c>
      <c r="H37" s="52"/>
      <c r="I37" s="52"/>
      <c r="J37" s="37"/>
    </row>
    <row r="38" spans="2:10" x14ac:dyDescent="0.2">
      <c r="B38" s="36"/>
      <c r="G38" s="52"/>
      <c r="H38" s="52"/>
      <c r="I38" s="52"/>
      <c r="J38" s="37"/>
    </row>
    <row r="39" spans="2:10" x14ac:dyDescent="0.2">
      <c r="B39" s="36"/>
      <c r="G39" s="52"/>
      <c r="H39" s="52"/>
      <c r="I39" s="52"/>
      <c r="J39" s="37"/>
    </row>
    <row r="40" spans="2:10" ht="18.75" customHeight="1" thickBot="1" x14ac:dyDescent="0.25">
      <c r="B40" s="54"/>
      <c r="C40" s="55"/>
      <c r="D40" s="55"/>
      <c r="E40" s="55"/>
      <c r="F40" s="55"/>
      <c r="G40" s="53"/>
      <c r="H40" s="53"/>
      <c r="I40" s="53"/>
      <c r="J40" s="56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2022-03-30T15:39:36Z</dcterms:modified>
</cp:coreProperties>
</file>